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230" firstSheet="3" activeTab="4"/>
  </bookViews>
  <sheets>
    <sheet name="Edo Sit Fin" sheetId="1" r:id="rId1"/>
    <sheet name="Edo de Act" sheetId="2" r:id="rId2"/>
    <sheet name="A Activo" sheetId="3" r:id="rId3"/>
    <sheet name="A Deuda y  O Pas" sheetId="4" r:id="rId4"/>
    <sheet name="Flujo de Efvo" sheetId="5" r:id="rId5"/>
    <sheet name="Ing Rub" sheetId="6" r:id="rId6"/>
    <sheet name="Ing F Fin" sheetId="7" r:id="rId7"/>
    <sheet name="Egr CC" sheetId="8" r:id="rId8"/>
    <sheet name="Egr TG" sheetId="9" r:id="rId9"/>
    <sheet name="Egr CA" sheetId="10" r:id="rId10"/>
    <sheet name="Deuda A" sheetId="11" r:id="rId11"/>
    <sheet name="Deuda I" sheetId="12" r:id="rId12"/>
    <sheet name="Deuda S" sheetId="13" r:id="rId13"/>
  </sheets>
  <externalReferences>
    <externalReference r:id="rId14"/>
  </externalReferences>
  <definedNames>
    <definedName name="_xlnm.Print_Area" localSheetId="6">'Ing F Fin'!$A$1:$L$46</definedName>
  </definedNames>
  <calcPr calcId="125725"/>
</workbook>
</file>

<file path=xl/calcChain.xml><?xml version="1.0" encoding="utf-8"?>
<calcChain xmlns="http://schemas.openxmlformats.org/spreadsheetml/2006/main">
  <c r="C13" i="13"/>
  <c r="E15" i="12"/>
  <c r="D15"/>
  <c r="C15"/>
  <c r="G1"/>
  <c r="J1" s="1"/>
  <c r="F1"/>
  <c r="I1" s="1"/>
  <c r="H1" l="1"/>
  <c r="C16" i="11" l="1"/>
  <c r="D16" s="1"/>
  <c r="D15"/>
  <c r="D14"/>
  <c r="D13"/>
  <c r="D12"/>
  <c r="D11"/>
  <c r="D10"/>
  <c r="E1"/>
  <c r="E1" i="10" l="1"/>
  <c r="H1" s="1"/>
  <c r="D1"/>
  <c r="G1" s="1"/>
  <c r="F1" i="2" l="1"/>
  <c r="G65" i="5"/>
  <c r="G61"/>
  <c r="G60"/>
  <c r="G59"/>
  <c r="G52"/>
  <c r="G51"/>
  <c r="G50"/>
  <c r="G46"/>
  <c r="G45"/>
</calcChain>
</file>

<file path=xl/sharedStrings.xml><?xml version="1.0" encoding="utf-8"?>
<sst xmlns="http://schemas.openxmlformats.org/spreadsheetml/2006/main" count="782" uniqueCount="495">
  <si>
    <t>2015</t>
  </si>
  <si>
    <t>1..6</t>
  </si>
  <si>
    <t>24/07/2015</t>
  </si>
  <si>
    <t>AP01</t>
  </si>
  <si>
    <t>MUNICIPIO DE APODACA NUEVO LEON</t>
  </si>
  <si>
    <t>Estado de Situación Financiera</t>
  </si>
  <si>
    <t>Del 1 de Enero al 30 de Junio del 2015</t>
  </si>
  <si>
    <t>(En 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</si>
  <si>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</si>
  <si>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</si>
  <si>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</si>
  <si>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</si>
  <si>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</si>
  <si>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</si>
  <si>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</si>
  <si>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</si>
  <si>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</si>
  <si>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</si>
  <si>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</si>
  <si>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</si>
  <si>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</si>
  <si>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</si>
  <si>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</si>
  <si>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</si>
  <si>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</si>
  <si>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</si>
  <si>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</si>
  <si>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</si>
  <si>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</si>
  <si>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</si>
  <si>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</si>
  <si>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</si>
  <si>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</si>
  <si>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</si>
  <si>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</si>
  <si>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</si>
  <si>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</si>
  <si>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</si>
  <si>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</si>
  <si>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</si>
  <si>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</si>
  <si>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</si>
  <si>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</si>
  <si>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</si>
  <si>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</si>
  <si>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</si>
  <si>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</si>
  <si>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</si>
  <si>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</si>
  <si>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</si>
  <si>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</si>
  <si>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</si>
  <si>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</si>
  <si>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</si>
  <si>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</si>
  <si>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</si>
  <si>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</si>
  <si>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</si>
  <si>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</si>
  <si>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</si>
  <si>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</si>
  <si>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</si>
  <si>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</si>
  <si>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/Patrimonio</t>
  </si>
  <si>
    <t>Total del Activo</t>
  </si>
  <si>
    <t>Total del Pasivo y Hacienda Pública/Patrimonio</t>
  </si>
  <si>
    <t xml:space="preserve">                     PRESIDENTE</t>
  </si>
  <si>
    <t xml:space="preserve">            SINDICO PRIMERO</t>
  </si>
  <si>
    <t xml:space="preserve">  --------------------------------------------------------------</t>
  </si>
  <si>
    <t xml:space="preserve">             -----------------------------------------------------------</t>
  </si>
  <si>
    <t>--------------------------------------------------------------</t>
  </si>
  <si>
    <t xml:space="preserve"> C.P. RAYMUNDO FLORES ELIZONDO</t>
  </si>
  <si>
    <t xml:space="preserve">              C.P. AARON LOZANO LOZANO</t>
  </si>
  <si>
    <t>C. JUAN MANUEL ESCAMILLA CANTU</t>
  </si>
  <si>
    <t>Estado de Actividades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</si>
  <si>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</si>
  <si>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</si>
  <si>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</si>
  <si>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</si>
  <si>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</si>
  <si>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</si>
  <si>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r>
      <t xml:space="preserve">Productos de Tipo Corriente </t>
    </r>
    <r>
      <rPr>
        <vertAlign val="superscript"/>
        <sz val="8.8000000000000007"/>
        <rFont val="Calibri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</si>
  <si>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</si>
  <si>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</si>
  <si>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</si>
  <si>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</si>
  <si>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</si>
  <si>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</si>
  <si>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</si>
  <si>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</si>
  <si>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</si>
  <si>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</si>
  <si>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</si>
  <si>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</si>
  <si>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</si>
  <si>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</si>
  <si>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</si>
  <si>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</si>
  <si>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</si>
  <si>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</si>
  <si>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</si>
  <si>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</si>
  <si>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</si>
  <si>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</si>
  <si>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</si>
  <si>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</si>
  <si>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</si>
  <si>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</si>
  <si>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</si>
  <si>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</si>
  <si>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</si>
  <si>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</si>
  <si>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</si>
  <si>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</si>
  <si>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</si>
  <si>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</si>
  <si>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</si>
  <si>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</si>
  <si>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</si>
  <si>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</si>
  <si>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</si>
  <si>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</si>
  <si>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</si>
  <si>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</si>
  <si>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</si>
  <si>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</si>
  <si>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</si>
  <si>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(Ahorro/Desahorro)</t>
  </si>
  <si>
    <r>
      <t xml:space="preserve">1 </t>
    </r>
    <r>
      <rPr>
        <sz val="11"/>
        <rFont val="Calibri"/>
        <family val="2"/>
      </rPr>
      <t>No se incluyen: Utilidades e Intereses. Por regla de presentación se revelan como Ingresos Financieros.</t>
    </r>
  </si>
  <si>
    <t xml:space="preserve">                    PRESIDENTE                                                                                                 TESORERO</t>
  </si>
  <si>
    <t xml:space="preserve">  SINDICO PRIMERO</t>
  </si>
  <si>
    <t>-----------------------------------------------                                                     --------------------------------------------</t>
  </si>
  <si>
    <t xml:space="preserve">                                   ------------------------------------------------</t>
  </si>
  <si>
    <t xml:space="preserve"> C.P. RAYMUNDO FLORES ELIZONDO                                                           C.P. AARON LOZANO LOZANO</t>
  </si>
  <si>
    <t xml:space="preserve">                                    C. JUAN MANUEL ESCAMILLA CANTU</t>
  </si>
  <si>
    <t>Estado Analítico del Activo</t>
  </si>
  <si>
    <t>Concepto</t>
  </si>
  <si>
    <t>Saldo Inicial  (31Dic14)
1</t>
  </si>
  <si>
    <t>Cargos al Periodo
2</t>
  </si>
  <si>
    <t>Abono del Periodo
3</t>
  </si>
  <si>
    <t>Saldo Final (30Jun15)
4 (1+2-3)</t>
  </si>
  <si>
    <t>Variación del Período
(4-1)</t>
  </si>
  <si>
    <t xml:space="preserve">Efectivo y Equivalentes </t>
  </si>
  <si>
    <t xml:space="preserve">Derechos a Recibir Bienes o Servicios </t>
  </si>
  <si>
    <t xml:space="preserve">Inventarios </t>
  </si>
  <si>
    <t xml:space="preserve">Estimación por Pérdida o Deterioro de Activos Circulantes </t>
  </si>
  <si>
    <t xml:space="preserve">Inversiones Financieras a Largo Plazo </t>
  </si>
  <si>
    <t xml:space="preserve">                           TESORERO</t>
  </si>
  <si>
    <t>----------------------------------------------------------</t>
  </si>
  <si>
    <t xml:space="preserve">    C.P. RAYMUNDO FLORES ELIZONDO</t>
  </si>
  <si>
    <t xml:space="preserve">                C.P. AARON LOZANO LOZANO</t>
  </si>
  <si>
    <t>Estado Analítico de Deuda y Otros Pasivos</t>
  </si>
  <si>
    <t>Movimientos</t>
  </si>
  <si>
    <t>Operaciones de Endeudamiento del Periodo</t>
  </si>
  <si>
    <t>Variación del Endeudamiento del Periodo</t>
  </si>
  <si>
    <t>Denominación de las Deudas</t>
  </si>
  <si>
    <t>Moneda de Contratación</t>
  </si>
  <si>
    <t>Institución o País Acreedor</t>
  </si>
  <si>
    <t>Saldo Inicial del Periodo 31 Dic 2014</t>
  </si>
  <si>
    <t>Amortización 
Bruta</t>
  </si>
  <si>
    <t>Colocación 
Bruta</t>
  </si>
  <si>
    <t>Endeudamiento Neto del Periodo</t>
  </si>
  <si>
    <t>Depuración o Conciliación</t>
  </si>
  <si>
    <t>Saldo Final del Periodo 30 Jun 2015</t>
  </si>
  <si>
    <t>DEUDA PÚBLICA</t>
  </si>
  <si>
    <t>Corto Plazo</t>
  </si>
  <si>
    <t>Deuda Interna</t>
  </si>
  <si>
    <t>Instituciones de Crédito</t>
  </si>
  <si>
    <t>MXN</t>
  </si>
  <si>
    <t>BANREGIO</t>
  </si>
  <si>
    <t>AFIRME</t>
  </si>
  <si>
    <t>BANOBRAS</t>
  </si>
  <si>
    <t>BANREGIO (Q)</t>
  </si>
  <si>
    <t>BANORTE (CP)</t>
  </si>
  <si>
    <t>BANAMEX (CP)</t>
  </si>
  <si>
    <t>Subtotal Corto Plazo</t>
  </si>
  <si>
    <t>Largo Plazo</t>
  </si>
  <si>
    <t>BANORTE (LP)</t>
  </si>
  <si>
    <t>BANAMEX (LP)</t>
  </si>
  <si>
    <t>Subtotal Largo Plazo</t>
  </si>
  <si>
    <t>Otros Pasivos</t>
  </si>
  <si>
    <t>Total Deuda y Otros Pasivos</t>
  </si>
  <si>
    <t xml:space="preserve">                PRESIDENTE</t>
  </si>
  <si>
    <t xml:space="preserve">              TESORERO</t>
  </si>
  <si>
    <t xml:space="preserve">                                  SINDICO PRIMERO</t>
  </si>
  <si>
    <t xml:space="preserve">                 TESORERO</t>
  </si>
  <si>
    <t xml:space="preserve">                   SINDICO PRIMERO</t>
  </si>
  <si>
    <t>---------------------------------------------------------</t>
  </si>
  <si>
    <t>-----------------------------------------------                          ------------------------------------------------------------</t>
  </si>
  <si>
    <t xml:space="preserve">       -------------------------------------------------------------</t>
  </si>
  <si>
    <t xml:space="preserve">C.P. RAYMUNDO FLORES ELIZONDO </t>
  </si>
  <si>
    <t>C.P. AARON LOZANO LOZANO                   C. JUAN MANUEL ESCAMILLA CANTU</t>
  </si>
  <si>
    <t xml:space="preserve">  C.P. AARON LOZANO LOZANO</t>
  </si>
  <si>
    <t xml:space="preserve">      C. JUAN MANUEL ESCAMILLA CANTU</t>
  </si>
  <si>
    <t>Estado de Flujos de Efectivo</t>
  </si>
  <si>
    <t>Del 1  de Enero al 30 de Junio del 2015</t>
  </si>
  <si>
    <t>Flujos de Efectivo de las Actividades de Operación</t>
  </si>
  <si>
    <t>Origen</t>
  </si>
  <si>
    <t>Productos de Tipo Corriente</t>
  </si>
  <si>
    <t>Transferencias, Asignaciones y Subsidios y Otras Ayudas</t>
  </si>
  <si>
    <t>Otros Orígenes de Operación</t>
  </si>
  <si>
    <t>Aplicación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</si>
  <si>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</si>
  <si>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</si>
  <si>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</si>
  <si>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</si>
  <si>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</si>
  <si>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</si>
  <si>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</si>
  <si>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</si>
  <si>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</si>
  <si>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</si>
  <si>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</si>
  <si>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</si>
  <si>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</si>
  <si>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</si>
  <si>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</si>
  <si>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</si>
  <si>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</si>
  <si>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</si>
  <si>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</si>
  <si>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</si>
  <si>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</si>
  <si>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Otras Aplicaciones de Operación</t>
  </si>
  <si>
    <t>Flujos netos de Efectivo por Actividades de Operación</t>
  </si>
  <si>
    <t>Flujos de Efectivo de las Actividades de Inversión</t>
  </si>
  <si>
    <t>Otros Orígenes de Inversión</t>
  </si>
  <si>
    <t>Otros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</si>
  <si>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</si>
  <si>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</si>
  <si>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</si>
  <si>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</si>
  <si>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</si>
  <si>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</si>
  <si>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</si>
  <si>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</si>
  <si>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</si>
  <si>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</si>
  <si>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</si>
  <si>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</si>
  <si>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         PRESIDENTE</t>
  </si>
  <si>
    <t xml:space="preserve">               TESORERO</t>
  </si>
  <si>
    <t xml:space="preserve">                                   SINDICO PRIMERO</t>
  </si>
  <si>
    <t>-----------------------------------------------------------</t>
  </si>
  <si>
    <t xml:space="preserve">                              ---------------------------------------------------------------</t>
  </si>
  <si>
    <t>C.P. RAYMUNDO FLORES ELIZONDO</t>
  </si>
  <si>
    <t xml:space="preserve">    C.P. AARON LOZANO LOZANO</t>
  </si>
  <si>
    <t xml:space="preserve">                      C. JUAN MANUEL ESCAMILLA CANTU</t>
  </si>
  <si>
    <t>Municipio de Apodaca Nuevo León</t>
  </si>
  <si>
    <t>Estado Analítico de Ingresos por Rubro</t>
  </si>
  <si>
    <t>Rubro de Ingresos</t>
  </si>
  <si>
    <t>CRI</t>
  </si>
  <si>
    <t>Ingreso</t>
  </si>
  <si>
    <t>Estimado</t>
  </si>
  <si>
    <t>Ampliaciones y 
Reducciones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</si>
  <si>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</si>
  <si>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</si>
  <si>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</si>
  <si>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</si>
  <si>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</si>
  <si>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</si>
  <si>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</si>
  <si>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</si>
  <si>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</si>
  <si>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(6=1-5)</t>
  </si>
  <si>
    <t>Productos</t>
  </si>
  <si>
    <t>Corriente</t>
  </si>
  <si>
    <t>Capital</t>
  </si>
  <si>
    <t>Aprovechamientos</t>
  </si>
  <si>
    <t>Ingresos por Ventas de Bienes y Servicios</t>
  </si>
  <si>
    <t>Ingresos Derivados de Financiamientos</t>
  </si>
  <si>
    <t>Total</t>
  </si>
  <si>
    <t>Ingresos excedentes</t>
  </si>
  <si>
    <t xml:space="preserve">                          TESORERO</t>
  </si>
  <si>
    <t>SINDICO PRIMERO</t>
  </si>
  <si>
    <t xml:space="preserve"> --------------------------------------------------------------------</t>
  </si>
  <si>
    <t xml:space="preserve">           -----------------------------------------------------------</t>
  </si>
  <si>
    <t xml:space="preserve">          ----------------------------------------------------------------------</t>
  </si>
  <si>
    <t xml:space="preserve">           C.P. AARON LOZANO LOZANO</t>
  </si>
  <si>
    <t xml:space="preserve">          C. JUAN MANUEL ESCAMILLA CANTU</t>
  </si>
  <si>
    <t>Estado Analítico de Ingresos por Fuente de Financiamiento</t>
  </si>
  <si>
    <t>Rubro de Ingresos / Fuente de Financiamiento</t>
  </si>
  <si>
    <t>Ingresos del Gobierno</t>
  </si>
  <si>
    <t>Recursos Fiscales</t>
  </si>
  <si>
    <t>Recursos Federales</t>
  </si>
  <si>
    <t>Recursos Estatales</t>
  </si>
  <si>
    <t>Ingresos Derivados de Financiamiento</t>
  </si>
  <si>
    <t>Financiamientos internos</t>
  </si>
  <si>
    <t xml:space="preserve">                       TESORERO</t>
  </si>
  <si>
    <t xml:space="preserve">         -----------------------------------------------------------</t>
  </si>
  <si>
    <t xml:space="preserve">       -------------------------------------------------------------------</t>
  </si>
  <si>
    <t xml:space="preserve">          C.P. AARON LOZANO LOZANO</t>
  </si>
  <si>
    <t xml:space="preserve">        C. JUAN MANUEL ESCAMILLA CANTU</t>
  </si>
  <si>
    <t>Estado Analítico del Ejercicio del Presupuesto de Egresos</t>
  </si>
  <si>
    <t>Clasificación por Objeto del Gasto (Capítulo y Concepto)</t>
  </si>
  <si>
    <t>COG</t>
  </si>
  <si>
    <t>Egresos</t>
  </si>
  <si>
    <t>Subejercicio</t>
  </si>
  <si>
    <t>Aprobado</t>
  </si>
  <si>
    <t>Ampliaciones y Reducciones</t>
  </si>
  <si>
    <t>Ejercido</t>
  </si>
  <si>
    <t>Pagado</t>
  </si>
  <si>
    <t>3=(1+2)</t>
  </si>
  <si>
    <t>7=(3-4)</t>
  </si>
  <si>
    <t>Remuneraciones al Personal de Carácter Permanente</t>
  </si>
  <si>
    <t>Remuneraciones al Personal de Carácter Transitorio</t>
  </si>
  <si>
    <t>Previsiones</t>
  </si>
  <si>
    <t>Combustibles, Lubricantes, Aditivos</t>
  </si>
  <si>
    <t>Servicios Profesionales, Científicos, Técnicos y Otros Servicios</t>
  </si>
  <si>
    <t>42000
43000</t>
  </si>
  <si>
    <t>Transferencias a Fideicomisos, Mandatos y Otros Análogos</t>
  </si>
  <si>
    <t>De Ene a Jun del 2015</t>
  </si>
  <si>
    <t>Elaborado el 24 de Jul del 2015</t>
  </si>
  <si>
    <t>Bienes Muebles, Inmuebles e Intangibles</t>
  </si>
  <si>
    <t>Mobiliario y Equipo de Administración</t>
  </si>
  <si>
    <t>Mobiliario y Equipo Educacional y Recreativo</t>
  </si>
  <si>
    <t>Equipo e Instrumetal Médico y de Laboratorio</t>
  </si>
  <si>
    <t>Vehículo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</si>
  <si>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</si>
  <si>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</si>
  <si>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</si>
  <si>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</si>
  <si>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</si>
  <si>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</si>
  <si>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</si>
  <si>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</si>
  <si>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</si>
  <si>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</si>
  <si>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</si>
  <si>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</si>
  <si>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</si>
  <si>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</si>
  <si>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</si>
  <si>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</si>
  <si>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</si>
  <si>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</si>
  <si>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</si>
  <si>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 xml:space="preserve">                               SINDICO PRIMERO</t>
  </si>
  <si>
    <t xml:space="preserve"> -----------------------------------------------------------------</t>
  </si>
  <si>
    <t>--------------------------------------------------------</t>
  </si>
  <si>
    <t xml:space="preserve">                    ------------------------------------------------------------------</t>
  </si>
  <si>
    <t>C.P. AARON LOZANO LOZANO</t>
  </si>
  <si>
    <t xml:space="preserve">                  C. JUAN MANUEL ESCAMILLA CANTU</t>
  </si>
  <si>
    <t>Clasificación Económica (por Tipo de Gasto)</t>
  </si>
  <si>
    <t>Gasto Corriente</t>
  </si>
  <si>
    <t>Gasto de Capital</t>
  </si>
  <si>
    <t>Amortización de la Deuda y Disminución de Pasivos</t>
  </si>
  <si>
    <t xml:space="preserve">                     TESORERO</t>
  </si>
  <si>
    <t xml:space="preserve">     --------------------------------------------------------</t>
  </si>
  <si>
    <t xml:space="preserve">       C.P. AARON LOZANO LOZANO</t>
  </si>
  <si>
    <t>Clasificación Administrativa</t>
  </si>
  <si>
    <t>Del 1 de Enero al 30 deJunio del 2015</t>
  </si>
  <si>
    <t>PRESIDENCIA MUNICIPAL</t>
  </si>
  <si>
    <t>REPUBLICANO AYUNTAMIENTO</t>
  </si>
  <si>
    <t>SECRETARIA DEL AYUNTAMIENTO</t>
  </si>
  <si>
    <t>DIRECCIÓN DE GESTION SOCIAL</t>
  </si>
  <si>
    <t>DIRECCIÓN RELACIONES PUBLICAS Y ASUNTOS RELIGIOSOS</t>
  </si>
  <si>
    <t>DIRECCIÓN COMERCIO INFORMAL</t>
  </si>
  <si>
    <t>DIRECCION DE ALCOHOLES Y ESPECTACULOS</t>
  </si>
  <si>
    <t>DIRECCIÓN DE OFICINA MUNICIPAL ENLACE S.R.E.</t>
  </si>
  <si>
    <t>DIRECCIÓN PARTICIPACION CIUDADANA</t>
  </si>
  <si>
    <t>DIRECCIÓN JUNTA MUNICIPAL DE RECLUTAMIENTO DESERVICIO MILITAR</t>
  </si>
  <si>
    <t>DIRECCION DE  EVENTOS ESPECIALES</t>
  </si>
  <si>
    <t>DIRECCION DE PROTECCION CIVIL</t>
  </si>
  <si>
    <t>DIRECCION DE COMUNICACION SOCIAL</t>
  </si>
  <si>
    <t>DIRECCION DE COMUNICACION CIUDADANA</t>
  </si>
  <si>
    <t>JUECES AUXILIARES</t>
  </si>
  <si>
    <t>JUECES CALIFICADORES</t>
  </si>
  <si>
    <t>DIRECCION DE COORDINACION TECNICA</t>
  </si>
  <si>
    <t xml:space="preserve">TESORERIA MUNICIPAL </t>
  </si>
  <si>
    <t>DIRECCION CONTABILIDAD</t>
  </si>
  <si>
    <t>DIRECCION  EGRESOS</t>
  </si>
  <si>
    <t>DIRECCION  INGRESOS</t>
  </si>
  <si>
    <t>DIRECCION  INFORMATICA</t>
  </si>
  <si>
    <t>DIRECCION  ADQUISICIONES</t>
  </si>
  <si>
    <t>MESA DE HACIENDA</t>
  </si>
  <si>
    <t>PENSIONES Y JUBILACIONES</t>
  </si>
  <si>
    <t>SECRETARIA DE ADMINISTRACION</t>
  </si>
  <si>
    <t>DIRECCION ADMINISTRATIVA</t>
  </si>
  <si>
    <t>DIRECCION PATRIMONIO</t>
  </si>
  <si>
    <t>DIRECCION RECURSOS HUMANOS</t>
  </si>
  <si>
    <t>DIRECCION DE CAPACITACION Y ACTUALIZACION DE PERSONAL</t>
  </si>
  <si>
    <t>DIRECCION DEL SERVICIO MEDICO</t>
  </si>
  <si>
    <t>SECRETARIA DE DESARROLLO URBANO Y ECOLOGIA</t>
  </si>
  <si>
    <t>DIRECCION SUSTENTO LEGAL</t>
  </si>
  <si>
    <t>DIRECCION DE CONTROL URBANO</t>
  </si>
  <si>
    <t>DIRECCION FRACCIONAMIENTOS</t>
  </si>
  <si>
    <t>DIRECCION ECOLOGIA</t>
  </si>
  <si>
    <t>6=(3-4)</t>
  </si>
  <si>
    <t>DIRECCION DE MEJORA REGULATORIA</t>
  </si>
  <si>
    <t>DIRECCION DE PLANEACION URBANA</t>
  </si>
  <si>
    <t>SECRETARIA DE OBRAS PUBLICAS Y TRANSPORTE</t>
  </si>
  <si>
    <t>DIRECCION DE OBRAS PUBLICAS</t>
  </si>
  <si>
    <t>DIRECCION NORMATIVIDAD Y FRACCIONAMIENTOS</t>
  </si>
  <si>
    <t>DIRECCION DE TRANSPORTE</t>
  </si>
  <si>
    <t>DIRECCION PROYECTOS</t>
  </si>
  <si>
    <t>DIRECCION DE INFRAESTUCTURA URBANA</t>
  </si>
  <si>
    <t>DIRECCION DE LICITACIONES</t>
  </si>
  <si>
    <t>SECRETARIA DE PROYECTOS ESTRATEGICOS</t>
  </si>
  <si>
    <t>DIRECCION DE DIFUSION Y EJECUCION</t>
  </si>
  <si>
    <t>DIRECCION DE PLANEACION Y PROYECTOS</t>
  </si>
  <si>
    <t>DIRECCION DE PROGRAMAS Y ESTRATEGIAS</t>
  </si>
  <si>
    <t>SECRETARIA DE DESARROLLO SOCIAL</t>
  </si>
  <si>
    <t>DIRECCION DE CULTURA</t>
  </si>
  <si>
    <t xml:space="preserve">DIRECCION DE EDUCACION </t>
  </si>
  <si>
    <t>DIRECCION DE SALUD PUBLICA</t>
  </si>
  <si>
    <t>DIRECCION DE PRORGAMAS FEDERALES Y PARQUES RECREATIVOS</t>
  </si>
  <si>
    <t>DIRECCION DESARROLLO DEPORTIVO</t>
  </si>
  <si>
    <t>DIRECCION DE DESARROLLO SOCIAL</t>
  </si>
  <si>
    <t>DIRECCION DE DEPORTES SOCIAL</t>
  </si>
  <si>
    <t>BIBLIOTECAS</t>
  </si>
  <si>
    <t>SECRETARIA DE FOMENTO Y DESARROLLO ECONOMICO</t>
  </si>
  <si>
    <t>DIRECCION DEL SISTEMA MUNICIPAL DE EMPLEO</t>
  </si>
  <si>
    <t>DIRECCION DE RELACIONES PUBLICAS Y DESARROLLO COMERCIAL</t>
  </si>
  <si>
    <t>DIRECCION DE PARQUES INDUSTRIALES Y COMPETITIVIDAD</t>
  </si>
  <si>
    <t>CENTRO DE ATENCION EMPRESARIAL</t>
  </si>
  <si>
    <t>SECRETARIA TRANSPARENCIA Y ATENCION CIUDADANA</t>
  </si>
  <si>
    <t>DIRECCIÓN TRANSPARENCIA Y ATENCION CIUDADANA</t>
  </si>
  <si>
    <t>SECRETARIA DE SERVICIOS PUBLICOS</t>
  </si>
  <si>
    <t>DIRECCIÓN DE MANTENIMIENTO VEHICULAR</t>
  </si>
  <si>
    <t>DIRECCIÓN DE ORNATO Y FORESTACION</t>
  </si>
  <si>
    <t>DIRECCIÓN DE INFRAESTRUCTURA DEPORTIVA</t>
  </si>
  <si>
    <t>DIRECCIÓN DE IMAGEN URBANA</t>
  </si>
  <si>
    <t>DIRECCIÓN DE LIMPIA</t>
  </si>
  <si>
    <t>DIRECCIÓN DE ALUMBRADO</t>
  </si>
  <si>
    <t>DIRECCIÓN DE BACHEO Y PLUVIALES</t>
  </si>
  <si>
    <t>DIRECCION DE TALLERES DE SERVICIOS</t>
  </si>
  <si>
    <t>SECRETARIA DE SEGURIDAD PÚBLICA Y VIALIDAD</t>
  </si>
  <si>
    <t>DIRECCION DE POLICIA</t>
  </si>
  <si>
    <t>DIRECCION DE TRANSITO</t>
  </si>
  <si>
    <t>DIRECCION PREVENCION AL DELITO</t>
  </si>
  <si>
    <t>CONTRALORIA MINICIPAL</t>
  </si>
  <si>
    <t>DIF MUNICIPAL</t>
  </si>
  <si>
    <t>CRI APODACA</t>
  </si>
  <si>
    <t>GUARDERIAS</t>
  </si>
  <si>
    <t>DIF HUINALA</t>
  </si>
  <si>
    <t>DIF HACIENDA LOS PINOS</t>
  </si>
  <si>
    <t>DIF NORIA</t>
  </si>
  <si>
    <t>DIF PUEBLO NUEVO</t>
  </si>
  <si>
    <t>DIF GOLONDRINAS</t>
  </si>
  <si>
    <t>DIF MEZQUITAL</t>
  </si>
  <si>
    <t>DIF MARGARITAS</t>
  </si>
  <si>
    <t>DIF JARDINES DE MONTERREY</t>
  </si>
  <si>
    <t>CENTROS DE REHABILITACION</t>
  </si>
  <si>
    <t>DIF METROPLEX</t>
  </si>
  <si>
    <t>CENTRO DOWN</t>
  </si>
  <si>
    <t>DIF PASEO DE SANTA ROSA</t>
  </si>
  <si>
    <t>CTRO DE AT´N ENLACE PROG PREV.</t>
  </si>
  <si>
    <t>DIF ARTEMIO TREVIÑO</t>
  </si>
  <si>
    <t>DIRECCION DE ATENCION AL ADULTO MAYOR</t>
  </si>
  <si>
    <t>CASA CLUB EL CAMPANARIO</t>
  </si>
  <si>
    <t>CASA CLUB LOS PINOS</t>
  </si>
  <si>
    <t>DIF ESPACIOS SI MARGARITA</t>
  </si>
  <si>
    <t>OFICINA EJECUTIVA DEL PRESIDENTE MUNICIPAL</t>
  </si>
  <si>
    <t>TRIBUNAL DE ARBITRAJE</t>
  </si>
  <si>
    <t>CONSEJERIA JURIDICA MUNICIPAL</t>
  </si>
  <si>
    <t xml:space="preserve">                                  PRESIDENTE</t>
  </si>
  <si>
    <t xml:space="preserve">                -----------------------------------------------------------------</t>
  </si>
  <si>
    <t xml:space="preserve">             C.P. RAYMUNDO FLORES ELIZONDO</t>
  </si>
  <si>
    <t>Endeudamiento Neto</t>
  </si>
  <si>
    <t>Identificación de Crédito o Instrumento</t>
  </si>
  <si>
    <t>Contratación/Colocación</t>
  </si>
  <si>
    <t>Amortización</t>
  </si>
  <si>
    <t>A</t>
  </si>
  <si>
    <t>B</t>
  </si>
  <si>
    <t>C=A-B</t>
  </si>
  <si>
    <t>Créditos Bancarios</t>
  </si>
  <si>
    <t>BANORTE</t>
  </si>
  <si>
    <t>BANAMEX</t>
  </si>
  <si>
    <t>BANREGIO (QUIROGRAFARIO)</t>
  </si>
  <si>
    <t>ENDEUDAMIENTO INTERNO / AMORTIZACIÓN DE LA DEUDA INTERNA CON INSTITUCIONES DE CRÉDI</t>
  </si>
  <si>
    <t>Total Crédito Bancarios</t>
  </si>
  <si>
    <t xml:space="preserve">                     PRESIDENTE                                                                                     TESORERO</t>
  </si>
  <si>
    <t xml:space="preserve">                SINDICO PRIMERO</t>
  </si>
  <si>
    <t xml:space="preserve"> -----------------------------------------------------------------                                                    -----------------------------------------------------------</t>
  </si>
  <si>
    <t>------------------------------------------------------------------------</t>
  </si>
  <si>
    <t xml:space="preserve"> C.P. RAYMUNDO FLORES ELIZONDO                                             C.P. AARON LOZANO LOZANO</t>
  </si>
  <si>
    <t>Intereses de la Deuda</t>
  </si>
  <si>
    <t>INTERESES DE LA DEUDA INTERNA CON INSTITUCIONES DE CRÉDITO</t>
  </si>
  <si>
    <t>INTERESES DERIVADOS DE LA COLOCACIÓN DE TÍTULOS Y VALORES</t>
  </si>
  <si>
    <t>INTERESES DE LA DEUDA EXTERNA CON INSTITUCIONES DE CRÉDITO</t>
  </si>
  <si>
    <t>INTERESES DE LA DEUDA CON ORGANISMOS FINANCIEROS INTERNACIO</t>
  </si>
  <si>
    <t>INTERESES DE LA DEUDA BILATERAL</t>
  </si>
  <si>
    <t>INTERESES DERIVADOS DE LA COLOCACIÓN DE TÍTULOS Y VALORES E</t>
  </si>
  <si>
    <t>Otros Instrumentos de Deuda</t>
  </si>
  <si>
    <t>INTERESES POR ARRENDAMIENTOS FINANCIEROS NACIONALES</t>
  </si>
  <si>
    <t>INTERESES POR ARRENDAMIENTOS FINANCIEROS INTERNACIONALES</t>
  </si>
  <si>
    <t>Total Otros Instrumentos de Deuda</t>
  </si>
  <si>
    <t>TOTAL</t>
  </si>
  <si>
    <t xml:space="preserve">                     PRESIDENTE                                                                      TESORERO</t>
  </si>
  <si>
    <t xml:space="preserve"> -----------------------------------------------------------------                                      -----------------------------------------------------------</t>
  </si>
  <si>
    <t xml:space="preserve"> C.P. RAYMUNDO FLORES ELIZONDO                               C.P. AARON LOZANO LOZANO</t>
  </si>
  <si>
    <t>INSTITUCION FINANCIERA</t>
  </si>
  <si>
    <t xml:space="preserve">BANAMEX </t>
  </si>
  <si>
    <t>SALDO AL 30 DE JUNIO DE 2015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</si>
</sst>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;\(#,##0.00\)"/>
    <numFmt numFmtId="165" formatCode="#,##0.0"/>
    <numFmt numFmtId="166" formatCode="&quot;$&quot;#,##0.00"/>
    <numFmt numFmtId="167" formatCode="&quot;$&quot;#,##0.00_);\(&quot;$&quot;#,##0.0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.8000000000000007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218905"/>
      </bottom>
      <diagonal/>
    </border>
    <border>
      <left/>
      <right/>
      <top/>
      <bottom style="medium">
        <color rgb="FF218905"/>
      </bottom>
      <diagonal/>
    </border>
    <border>
      <left/>
      <right style="medium">
        <color indexed="64"/>
      </right>
      <top/>
      <bottom style="medium">
        <color rgb="FF218905"/>
      </bottom>
      <diagonal/>
    </border>
    <border>
      <left style="medium">
        <color indexed="64"/>
      </left>
      <right/>
      <top style="medium">
        <color rgb="FF218905"/>
      </top>
      <bottom/>
      <diagonal/>
    </border>
    <border>
      <left/>
      <right/>
      <top style="medium">
        <color rgb="FF21890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218905"/>
      </left>
      <right/>
      <top style="medium">
        <color rgb="FF218905"/>
      </top>
      <bottom/>
      <diagonal/>
    </border>
    <border>
      <left/>
      <right style="medium">
        <color rgb="FF218905"/>
      </right>
      <top style="medium">
        <color rgb="FF218905"/>
      </top>
      <bottom/>
      <diagonal/>
    </border>
    <border>
      <left style="medium">
        <color rgb="FF218905"/>
      </left>
      <right/>
      <top/>
      <bottom/>
      <diagonal/>
    </border>
    <border>
      <left/>
      <right style="medium">
        <color rgb="FF218905"/>
      </right>
      <top/>
      <bottom/>
      <diagonal/>
    </border>
    <border>
      <left style="medium">
        <color rgb="FF218905"/>
      </left>
      <right/>
      <top/>
      <bottom style="medium">
        <color rgb="FF218905"/>
      </bottom>
      <diagonal/>
    </border>
    <border>
      <left/>
      <right style="medium">
        <color rgb="FF218905"/>
      </right>
      <top/>
      <bottom style="medium">
        <color rgb="FF218905"/>
      </bottom>
      <diagonal/>
    </border>
    <border>
      <left style="medium">
        <color rgb="FF218905"/>
      </left>
      <right style="medium">
        <color rgb="FF218905"/>
      </right>
      <top/>
      <bottom/>
      <diagonal/>
    </border>
    <border>
      <left/>
      <right style="thin">
        <color rgb="FF218905"/>
      </right>
      <top style="medium">
        <color rgb="FF218905"/>
      </top>
      <bottom/>
      <diagonal/>
    </border>
    <border>
      <left style="thin">
        <color rgb="FF218905"/>
      </left>
      <right style="thin">
        <color rgb="FF218905"/>
      </right>
      <top style="medium">
        <color rgb="FF218905"/>
      </top>
      <bottom/>
      <diagonal/>
    </border>
    <border>
      <left style="thin">
        <color rgb="FF218905"/>
      </left>
      <right/>
      <top style="medium">
        <color rgb="FF218905"/>
      </top>
      <bottom style="thin">
        <color rgb="FF218905"/>
      </bottom>
      <diagonal/>
    </border>
    <border>
      <left/>
      <right/>
      <top style="medium">
        <color rgb="FF218905"/>
      </top>
      <bottom style="thin">
        <color rgb="FF218905"/>
      </bottom>
      <diagonal/>
    </border>
    <border>
      <left/>
      <right style="thin">
        <color rgb="FF218905"/>
      </right>
      <top style="medium">
        <color rgb="FF218905"/>
      </top>
      <bottom style="thin">
        <color rgb="FF218905"/>
      </bottom>
      <diagonal/>
    </border>
    <border>
      <left style="thin">
        <color rgb="FF218905"/>
      </left>
      <right/>
      <top style="medium">
        <color rgb="FF218905"/>
      </top>
      <bottom/>
      <diagonal/>
    </border>
    <border>
      <left/>
      <right style="thin">
        <color rgb="FF218905"/>
      </right>
      <top/>
      <bottom/>
      <diagonal/>
    </border>
    <border>
      <left style="thin">
        <color rgb="FF218905"/>
      </left>
      <right style="thin">
        <color rgb="FF218905"/>
      </right>
      <top/>
      <bottom/>
      <diagonal/>
    </border>
    <border>
      <left style="thin">
        <color rgb="FF218905"/>
      </left>
      <right/>
      <top style="thin">
        <color rgb="FF218905"/>
      </top>
      <bottom style="thin">
        <color rgb="FF218905"/>
      </bottom>
      <diagonal/>
    </border>
    <border>
      <left/>
      <right/>
      <top style="thin">
        <color rgb="FF218905"/>
      </top>
      <bottom style="thin">
        <color rgb="FF218905"/>
      </bottom>
      <diagonal/>
    </border>
    <border>
      <left/>
      <right style="thin">
        <color rgb="FF218905"/>
      </right>
      <top style="thin">
        <color rgb="FF218905"/>
      </top>
      <bottom style="thin">
        <color rgb="FF218905"/>
      </bottom>
      <diagonal/>
    </border>
    <border>
      <left style="thin">
        <color rgb="FF218905"/>
      </left>
      <right style="thin">
        <color rgb="FF218905"/>
      </right>
      <top style="thin">
        <color rgb="FF218905"/>
      </top>
      <bottom/>
      <diagonal/>
    </border>
    <border>
      <left style="thin">
        <color rgb="FF218905"/>
      </left>
      <right/>
      <top/>
      <bottom/>
      <diagonal/>
    </border>
    <border>
      <left style="medium">
        <color rgb="FF218905"/>
      </left>
      <right style="thin">
        <color rgb="FF218905"/>
      </right>
      <top/>
      <bottom/>
      <diagonal/>
    </border>
    <border>
      <left/>
      <right/>
      <top/>
      <bottom style="double">
        <color rgb="FF21890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</cellStyleXfs>
  <cellXfs count="450">
    <xf numFmtId="0" fontId="0" fillId="0" borderId="0" xfId="0"/>
    <xf numFmtId="0" fontId="4" fillId="0" borderId="0" xfId="0" quotePrefix="1" applyNumberFormat="1" applyFont="1" applyAlignment="1"/>
    <xf numFmtId="0" fontId="4" fillId="0" borderId="0" xfId="0" quotePrefix="1" applyFont="1" applyAlignment="1"/>
    <xf numFmtId="4" fontId="0" fillId="0" borderId="0" xfId="0" applyNumberFormat="1"/>
    <xf numFmtId="0" fontId="4" fillId="2" borderId="0" xfId="0" applyFont="1" applyFill="1"/>
    <xf numFmtId="0" fontId="4" fillId="0" borderId="0" xfId="0" applyFont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9" xfId="0" applyFill="1" applyBorder="1"/>
    <xf numFmtId="0" fontId="0" fillId="2" borderId="10" xfId="0" applyFill="1" applyBorder="1"/>
    <xf numFmtId="4" fontId="0" fillId="2" borderId="10" xfId="0" applyNumberFormat="1" applyFill="1" applyBorder="1"/>
    <xf numFmtId="0" fontId="0" fillId="2" borderId="4" xfId="0" applyFont="1" applyFill="1" applyBorder="1"/>
    <xf numFmtId="0" fontId="0" fillId="2" borderId="0" xfId="0" applyFont="1" applyFill="1" applyBorder="1"/>
    <xf numFmtId="4" fontId="0" fillId="2" borderId="0" xfId="0" applyNumberFormat="1" applyFont="1" applyFill="1" applyBorder="1"/>
    <xf numFmtId="0" fontId="0" fillId="2" borderId="0" xfId="0" applyFill="1" applyBorder="1"/>
    <xf numFmtId="0" fontId="0" fillId="2" borderId="5" xfId="0" applyFill="1" applyBorder="1"/>
    <xf numFmtId="0" fontId="7" fillId="2" borderId="4" xfId="0" applyFont="1" applyFill="1" applyBorder="1"/>
    <xf numFmtId="0" fontId="0" fillId="2" borderId="0" xfId="0" applyFont="1" applyFill="1" applyBorder="1" applyAlignment="1">
      <alignment wrapText="1"/>
    </xf>
    <xf numFmtId="0" fontId="8" fillId="2" borderId="0" xfId="0" applyFont="1" applyFill="1" applyBorder="1"/>
    <xf numFmtId="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/>
    <xf numFmtId="4" fontId="10" fillId="2" borderId="0" xfId="0" applyNumberFormat="1" applyFont="1" applyFill="1" applyBorder="1"/>
    <xf numFmtId="4" fontId="11" fillId="2" borderId="0" xfId="0" applyNumberFormat="1" applyFont="1" applyFill="1" applyBorder="1"/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/>
    <xf numFmtId="4" fontId="13" fillId="2" borderId="0" xfId="0" applyNumberFormat="1" applyFont="1" applyFill="1" applyBorder="1"/>
    <xf numFmtId="4" fontId="14" fillId="2" borderId="0" xfId="0" applyNumberFormat="1" applyFont="1" applyFill="1" applyBorder="1"/>
    <xf numFmtId="4" fontId="15" fillId="2" borderId="0" xfId="0" applyNumberFormat="1" applyFont="1" applyFill="1" applyBorder="1"/>
    <xf numFmtId="0" fontId="12" fillId="2" borderId="4" xfId="2" applyFont="1" applyFill="1" applyBorder="1"/>
    <xf numFmtId="0" fontId="12" fillId="2" borderId="0" xfId="2" applyFont="1" applyFill="1" applyBorder="1" applyAlignment="1">
      <alignment wrapText="1"/>
    </xf>
    <xf numFmtId="0" fontId="11" fillId="2" borderId="0" xfId="0" applyFont="1" applyFill="1" applyBorder="1"/>
    <xf numFmtId="0" fontId="13" fillId="2" borderId="4" xfId="0" applyFont="1" applyFill="1" applyBorder="1"/>
    <xf numFmtId="4" fontId="0" fillId="2" borderId="0" xfId="0" applyNumberFormat="1" applyFill="1" applyBorder="1"/>
    <xf numFmtId="0" fontId="11" fillId="2" borderId="0" xfId="0" applyFont="1" applyFill="1" applyBorder="1" applyAlignment="1"/>
    <xf numFmtId="4" fontId="16" fillId="2" borderId="0" xfId="0" applyNumberFormat="1" applyFont="1" applyFill="1" applyBorder="1"/>
    <xf numFmtId="0" fontId="3" fillId="2" borderId="4" xfId="0" applyFont="1" applyFill="1" applyBorder="1"/>
    <xf numFmtId="0" fontId="0" fillId="2" borderId="0" xfId="0" applyFill="1" applyBorder="1" applyAlignment="1">
      <alignment wrapText="1"/>
    </xf>
    <xf numFmtId="0" fontId="17" fillId="2" borderId="0" xfId="0" applyFont="1" applyFill="1" applyBorder="1"/>
    <xf numFmtId="4" fontId="17" fillId="2" borderId="0" xfId="0" applyNumberFormat="1" applyFont="1" applyFill="1" applyBorder="1"/>
    <xf numFmtId="0" fontId="11" fillId="2" borderId="0" xfId="0" quotePrefix="1" applyFont="1" applyFill="1" applyBorder="1"/>
    <xf numFmtId="0" fontId="17" fillId="2" borderId="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4" fontId="0" fillId="2" borderId="12" xfId="0" applyNumberFormat="1" applyFill="1" applyBorder="1"/>
    <xf numFmtId="0" fontId="0" fillId="2" borderId="13" xfId="0" applyFill="1" applyBorder="1"/>
    <xf numFmtId="4" fontId="4" fillId="0" borderId="0" xfId="0" quotePrefix="1" applyNumberFormat="1" applyFont="1" applyAlignment="1"/>
    <xf numFmtId="0" fontId="0" fillId="0" borderId="0" xfId="0" applyFill="1"/>
    <xf numFmtId="0" fontId="0" fillId="0" borderId="4" xfId="0" applyBorder="1"/>
    <xf numFmtId="0" fontId="12" fillId="2" borderId="4" xfId="3" applyFont="1" applyFill="1" applyBorder="1"/>
    <xf numFmtId="0" fontId="12" fillId="2" borderId="0" xfId="3" applyFont="1" applyFill="1" applyBorder="1"/>
    <xf numFmtId="4" fontId="12" fillId="2" borderId="0" xfId="3" applyNumberFormat="1" applyFont="1" applyFill="1" applyBorder="1"/>
    <xf numFmtId="4" fontId="13" fillId="2" borderId="0" xfId="3" applyNumberFormat="1" applyFont="1" applyFill="1" applyBorder="1" applyAlignment="1">
      <alignment horizontal="center"/>
    </xf>
    <xf numFmtId="0" fontId="13" fillId="2" borderId="0" xfId="3" applyFont="1" applyFill="1" applyBorder="1" applyAlignment="1">
      <alignment horizontal="center"/>
    </xf>
    <xf numFmtId="0" fontId="7" fillId="2" borderId="4" xfId="3" applyFont="1" applyFill="1" applyBorder="1"/>
    <xf numFmtId="4" fontId="13" fillId="2" borderId="0" xfId="3" applyNumberFormat="1" applyFont="1" applyFill="1" applyBorder="1"/>
    <xf numFmtId="43" fontId="11" fillId="2" borderId="0" xfId="1" applyFont="1" applyFill="1" applyBorder="1"/>
    <xf numFmtId="0" fontId="12" fillId="2" borderId="0" xfId="4" applyFont="1" applyFill="1" applyBorder="1"/>
    <xf numFmtId="43" fontId="18" fillId="2" borderId="0" xfId="1" applyFont="1" applyFill="1" applyBorder="1"/>
    <xf numFmtId="0" fontId="12" fillId="2" borderId="0" xfId="5" applyFont="1" applyFill="1" applyBorder="1"/>
    <xf numFmtId="0" fontId="15" fillId="2" borderId="0" xfId="3" applyFont="1" applyFill="1" applyBorder="1"/>
    <xf numFmtId="0" fontId="12" fillId="2" borderId="0" xfId="4" applyFont="1" applyFill="1" applyBorder="1" applyAlignment="1"/>
    <xf numFmtId="0" fontId="15" fillId="2" borderId="0" xfId="3" applyFont="1" applyFill="1" applyBorder="1" applyAlignment="1"/>
    <xf numFmtId="43" fontId="12" fillId="2" borderId="0" xfId="1" applyFont="1" applyFill="1" applyBorder="1"/>
    <xf numFmtId="0" fontId="7" fillId="2" borderId="4" xfId="6" applyFont="1" applyFill="1" applyBorder="1"/>
    <xf numFmtId="43" fontId="7" fillId="2" borderId="0" xfId="1" applyFont="1" applyFill="1" applyBorder="1"/>
    <xf numFmtId="0" fontId="18" fillId="2" borderId="4" xfId="0" applyFont="1" applyFill="1" applyBorder="1"/>
    <xf numFmtId="0" fontId="12" fillId="2" borderId="0" xfId="7" applyFont="1" applyFill="1" applyBorder="1"/>
    <xf numFmtId="0" fontId="12" fillId="2" borderId="0" xfId="7" applyFont="1" applyFill="1" applyBorder="1" applyAlignment="1"/>
    <xf numFmtId="0" fontId="15" fillId="2" borderId="0" xfId="7" applyFont="1" applyFill="1" applyBorder="1" applyAlignment="1"/>
    <xf numFmtId="0" fontId="12" fillId="2" borderId="0" xfId="7" applyFont="1" applyFill="1" applyBorder="1" applyAlignment="1">
      <alignment horizontal="left"/>
    </xf>
    <xf numFmtId="0" fontId="15" fillId="2" borderId="0" xfId="7" applyFont="1" applyFill="1" applyBorder="1" applyAlignment="1">
      <alignment horizontal="left"/>
    </xf>
    <xf numFmtId="0" fontId="15" fillId="2" borderId="0" xfId="7" applyFont="1" applyFill="1" applyBorder="1" applyAlignment="1">
      <alignment horizontal="left" wrapText="1"/>
    </xf>
    <xf numFmtId="0" fontId="8" fillId="2" borderId="4" xfId="7" applyFont="1" applyFill="1" applyBorder="1"/>
    <xf numFmtId="0" fontId="7" fillId="2" borderId="4" xfId="7" applyFont="1" applyFill="1" applyBorder="1"/>
    <xf numFmtId="0" fontId="18" fillId="2" borderId="0" xfId="0" applyFont="1" applyFill="1" applyBorder="1"/>
    <xf numFmtId="0" fontId="8" fillId="2" borderId="0" xfId="3" applyFont="1" applyFill="1" applyBorder="1"/>
    <xf numFmtId="0" fontId="12" fillId="2" borderId="4" xfId="7" applyFont="1" applyFill="1" applyBorder="1"/>
    <xf numFmtId="4" fontId="12" fillId="2" borderId="0" xfId="7" applyNumberFormat="1" applyFont="1" applyFill="1" applyBorder="1"/>
    <xf numFmtId="0" fontId="20" fillId="2" borderId="4" xfId="7" applyFont="1" applyFill="1" applyBorder="1"/>
    <xf numFmtId="0" fontId="22" fillId="2" borderId="0" xfId="0" applyFont="1" applyFill="1" applyBorder="1"/>
    <xf numFmtId="4" fontId="22" fillId="2" borderId="0" xfId="0" applyNumberFormat="1" applyFont="1" applyFill="1" applyBorder="1"/>
    <xf numFmtId="0" fontId="0" fillId="2" borderId="4" xfId="0" applyFill="1" applyBorder="1"/>
    <xf numFmtId="0" fontId="23" fillId="2" borderId="0" xfId="0" applyFont="1" applyFill="1" applyBorder="1"/>
    <xf numFmtId="0" fontId="24" fillId="2" borderId="0" xfId="0" applyFont="1" applyFill="1" applyBorder="1"/>
    <xf numFmtId="4" fontId="24" fillId="2" borderId="0" xfId="0" applyNumberFormat="1" applyFont="1" applyFill="1" applyBorder="1"/>
    <xf numFmtId="0" fontId="7" fillId="2" borderId="0" xfId="0" quotePrefix="1" applyFont="1" applyFill="1" applyBorder="1"/>
    <xf numFmtId="0" fontId="25" fillId="2" borderId="0" xfId="0" applyFont="1" applyFill="1" applyBorder="1"/>
    <xf numFmtId="0" fontId="24" fillId="2" borderId="0" xfId="0" quotePrefix="1" applyFont="1" applyFill="1" applyBorder="1"/>
    <xf numFmtId="0" fontId="26" fillId="2" borderId="0" xfId="0" applyFont="1" applyFill="1" applyBorder="1"/>
    <xf numFmtId="4" fontId="26" fillId="2" borderId="0" xfId="0" applyNumberFormat="1" applyFont="1" applyFill="1" applyBorder="1"/>
    <xf numFmtId="0" fontId="11" fillId="2" borderId="12" xfId="0" applyFont="1" applyFill="1" applyBorder="1"/>
    <xf numFmtId="4" fontId="11" fillId="2" borderId="12" xfId="0" applyNumberFormat="1" applyFont="1" applyFill="1" applyBorder="1"/>
    <xf numFmtId="0" fontId="3" fillId="4" borderId="0" xfId="2" applyFont="1" applyFill="1" applyBorder="1" applyAlignment="1">
      <alignment horizontal="center" vertical="center" wrapText="1"/>
    </xf>
    <xf numFmtId="0" fontId="3" fillId="4" borderId="17" xfId="8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wrapText="1"/>
    </xf>
    <xf numFmtId="43" fontId="7" fillId="2" borderId="20" xfId="1" applyFont="1" applyFill="1" applyBorder="1"/>
    <xf numFmtId="0" fontId="9" fillId="2" borderId="16" xfId="0" applyFont="1" applyFill="1" applyBorder="1" applyAlignment="1">
      <alignment horizontal="left"/>
    </xf>
    <xf numFmtId="0" fontId="8" fillId="2" borderId="0" xfId="0" applyFont="1" applyFill="1" applyBorder="1" applyAlignment="1"/>
    <xf numFmtId="43" fontId="8" fillId="2" borderId="20" xfId="1" applyFont="1" applyFill="1" applyBorder="1"/>
    <xf numFmtId="0" fontId="12" fillId="2" borderId="16" xfId="0" applyFont="1" applyFill="1" applyBorder="1" applyAlignment="1">
      <alignment horizontal="left"/>
    </xf>
    <xf numFmtId="0" fontId="12" fillId="2" borderId="17" xfId="0" applyFont="1" applyFill="1" applyBorder="1" applyAlignment="1">
      <alignment wrapText="1"/>
    </xf>
    <xf numFmtId="43" fontId="12" fillId="2" borderId="20" xfId="1" applyFont="1" applyFill="1" applyBorder="1"/>
    <xf numFmtId="0" fontId="12" fillId="2" borderId="16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25" fillId="2" borderId="16" xfId="0" applyFont="1" applyFill="1" applyBorder="1"/>
    <xf numFmtId="0" fontId="25" fillId="2" borderId="17" xfId="0" applyFont="1" applyFill="1" applyBorder="1"/>
    <xf numFmtId="0" fontId="0" fillId="2" borderId="18" xfId="0" applyFill="1" applyBorder="1"/>
    <xf numFmtId="0" fontId="0" fillId="2" borderId="7" xfId="0" applyFill="1" applyBorder="1"/>
    <xf numFmtId="4" fontId="0" fillId="2" borderId="7" xfId="0" applyNumberFormat="1" applyFill="1" applyBorder="1"/>
    <xf numFmtId="0" fontId="0" fillId="2" borderId="19" xfId="0" applyFill="1" applyBorder="1"/>
    <xf numFmtId="0" fontId="1" fillId="4" borderId="14" xfId="3" applyFill="1" applyBorder="1"/>
    <xf numFmtId="0" fontId="1" fillId="4" borderId="10" xfId="3" applyFill="1" applyBorder="1"/>
    <xf numFmtId="0" fontId="1" fillId="4" borderId="21" xfId="3" applyFill="1" applyBorder="1"/>
    <xf numFmtId="0" fontId="1" fillId="4" borderId="22" xfId="3" applyFill="1" applyBorder="1"/>
    <xf numFmtId="0" fontId="3" fillId="4" borderId="26" xfId="3" applyFont="1" applyFill="1" applyBorder="1" applyAlignment="1">
      <alignment horizontal="center"/>
    </xf>
    <xf numFmtId="0" fontId="0" fillId="4" borderId="15" xfId="0" applyFill="1" applyBorder="1"/>
    <xf numFmtId="0" fontId="1" fillId="4" borderId="16" xfId="3" applyFill="1" applyBorder="1"/>
    <xf numFmtId="0" fontId="1" fillId="4" borderId="0" xfId="3" applyFill="1" applyBorder="1"/>
    <xf numFmtId="0" fontId="1" fillId="4" borderId="27" xfId="3" applyFill="1" applyBorder="1"/>
    <xf numFmtId="0" fontId="1" fillId="4" borderId="28" xfId="3" applyFill="1" applyBorder="1"/>
    <xf numFmtId="0" fontId="3" fillId="4" borderId="28" xfId="2" applyFont="1" applyFill="1" applyBorder="1" applyAlignment="1">
      <alignment vertical="center" wrapText="1"/>
    </xf>
    <xf numFmtId="0" fontId="1" fillId="4" borderId="32" xfId="3" applyFill="1" applyBorder="1" applyAlignment="1">
      <alignment wrapText="1"/>
    </xf>
    <xf numFmtId="4" fontId="1" fillId="4" borderId="33" xfId="3" applyNumberFormat="1" applyFill="1" applyBorder="1" applyAlignment="1">
      <alignment wrapText="1"/>
    </xf>
    <xf numFmtId="0" fontId="0" fillId="4" borderId="17" xfId="0" applyFill="1" applyBorder="1"/>
    <xf numFmtId="0" fontId="3" fillId="4" borderId="28" xfId="2" applyFont="1" applyFill="1" applyBorder="1" applyAlignment="1">
      <alignment horizontal="center" vertical="center" wrapText="1"/>
    </xf>
    <xf numFmtId="0" fontId="3" fillId="4" borderId="33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vertical="center"/>
    </xf>
    <xf numFmtId="43" fontId="0" fillId="0" borderId="0" xfId="0" applyNumberFormat="1"/>
    <xf numFmtId="164" fontId="0" fillId="2" borderId="0" xfId="1" applyNumberFormat="1" applyFont="1" applyFill="1" applyBorder="1"/>
    <xf numFmtId="164" fontId="0" fillId="2" borderId="0" xfId="0" applyNumberFormat="1" applyFont="1" applyFill="1" applyBorder="1"/>
    <xf numFmtId="165" fontId="0" fillId="0" borderId="0" xfId="0" applyNumberFormat="1"/>
    <xf numFmtId="164" fontId="0" fillId="0" borderId="0" xfId="0" applyNumberFormat="1"/>
    <xf numFmtId="0" fontId="6" fillId="2" borderId="16" xfId="9" applyFont="1" applyFill="1" applyBorder="1"/>
    <xf numFmtId="0" fontId="11" fillId="2" borderId="17" xfId="0" applyFont="1" applyFill="1" applyBorder="1"/>
    <xf numFmtId="0" fontId="3" fillId="2" borderId="16" xfId="9" applyFont="1" applyFill="1" applyBorder="1" applyAlignment="1">
      <alignment horizontal="left" indent="1"/>
    </xf>
    <xf numFmtId="0" fontId="3" fillId="2" borderId="35" xfId="9" applyFont="1" applyFill="1" applyBorder="1" applyAlignment="1"/>
    <xf numFmtId="0" fontId="3" fillId="2" borderId="35" xfId="9" applyFont="1" applyFill="1" applyBorder="1" applyAlignment="1">
      <alignment horizontal="left" indent="1"/>
    </xf>
    <xf numFmtId="0" fontId="0" fillId="2" borderId="35" xfId="0" applyFill="1" applyBorder="1"/>
    <xf numFmtId="0" fontId="11" fillId="2" borderId="35" xfId="0" applyFont="1" applyFill="1" applyBorder="1"/>
    <xf numFmtId="0" fontId="1" fillId="2" borderId="16" xfId="9" applyFill="1" applyBorder="1" applyAlignment="1">
      <alignment horizontal="left" indent="1"/>
    </xf>
    <xf numFmtId="0" fontId="3" fillId="2" borderId="0" xfId="9" applyFont="1" applyFill="1" applyBorder="1" applyAlignment="1">
      <alignment horizontal="left" indent="1"/>
    </xf>
    <xf numFmtId="0" fontId="1" fillId="2" borderId="0" xfId="9" applyFill="1" applyBorder="1" applyAlignment="1">
      <alignment horizontal="left" indent="1"/>
    </xf>
    <xf numFmtId="164" fontId="11" fillId="2" borderId="0" xfId="1" applyNumberFormat="1" applyFont="1" applyFill="1" applyBorder="1"/>
    <xf numFmtId="0" fontId="1" fillId="2" borderId="0" xfId="9" applyFont="1" applyFill="1" applyBorder="1" applyAlignment="1">
      <alignment horizontal="left" indent="2"/>
    </xf>
    <xf numFmtId="0" fontId="0" fillId="2" borderId="0" xfId="0" applyFill="1"/>
    <xf numFmtId="164" fontId="0" fillId="2" borderId="0" xfId="0" applyNumberFormat="1" applyFill="1" applyBorder="1"/>
    <xf numFmtId="164" fontId="11" fillId="2" borderId="35" xfId="1" applyNumberFormat="1" applyFont="1" applyFill="1" applyBorder="1"/>
    <xf numFmtId="0" fontId="1" fillId="2" borderId="16" xfId="9" applyFill="1" applyBorder="1"/>
    <xf numFmtId="0" fontId="3" fillId="2" borderId="16" xfId="9" applyFont="1" applyFill="1" applyBorder="1"/>
    <xf numFmtId="4" fontId="17" fillId="2" borderId="0" xfId="0" applyNumberFormat="1" applyFont="1" applyFill="1" applyBorder="1" applyAlignment="1">
      <alignment horizontal="left"/>
    </xf>
    <xf numFmtId="4" fontId="11" fillId="2" borderId="0" xfId="0" quotePrefix="1" applyNumberFormat="1" applyFont="1" applyFill="1" applyBorder="1"/>
    <xf numFmtId="43" fontId="1" fillId="0" borderId="0" xfId="1" applyFont="1" applyFill="1" applyBorder="1" applyAlignment="1"/>
    <xf numFmtId="43" fontId="3" fillId="0" borderId="0" xfId="1" applyFont="1" applyFill="1" applyBorder="1" applyAlignment="1"/>
    <xf numFmtId="0" fontId="28" fillId="0" borderId="0" xfId="0" applyFont="1"/>
    <xf numFmtId="0" fontId="21" fillId="0" borderId="0" xfId="0" applyFont="1"/>
    <xf numFmtId="0" fontId="0" fillId="0" borderId="0" xfId="0" applyAlignment="1"/>
    <xf numFmtId="43" fontId="0" fillId="0" borderId="0" xfId="1" applyFont="1"/>
    <xf numFmtId="0" fontId="1" fillId="2" borderId="14" xfId="3" applyFill="1" applyBorder="1"/>
    <xf numFmtId="0" fontId="1" fillId="2" borderId="10" xfId="3" applyFill="1" applyBorder="1" applyAlignment="1"/>
    <xf numFmtId="0" fontId="1" fillId="2" borderId="10" xfId="3" applyFill="1" applyBorder="1"/>
    <xf numFmtId="43" fontId="1" fillId="2" borderId="10" xfId="1" applyFont="1" applyFill="1" applyBorder="1"/>
    <xf numFmtId="0" fontId="1" fillId="2" borderId="16" xfId="3" applyFill="1" applyBorder="1"/>
    <xf numFmtId="0" fontId="1" fillId="2" borderId="0" xfId="3" applyFill="1" applyBorder="1" applyAlignment="1"/>
    <xf numFmtId="0" fontId="7" fillId="2" borderId="0" xfId="7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/>
    </xf>
    <xf numFmtId="0" fontId="3" fillId="2" borderId="16" xfId="10" applyFont="1" applyFill="1" applyBorder="1" applyAlignment="1"/>
    <xf numFmtId="0" fontId="9" fillId="2" borderId="0" xfId="10" applyFont="1" applyFill="1" applyBorder="1" applyAlignment="1"/>
    <xf numFmtId="43" fontId="9" fillId="2" borderId="0" xfId="1" applyFont="1" applyFill="1" applyBorder="1"/>
    <xf numFmtId="43" fontId="0" fillId="2" borderId="0" xfId="1" applyFont="1" applyFill="1" applyBorder="1"/>
    <xf numFmtId="0" fontId="9" fillId="2" borderId="16" xfId="10" applyFont="1" applyFill="1" applyBorder="1" applyAlignment="1"/>
    <xf numFmtId="0" fontId="1" fillId="2" borderId="0" xfId="10" applyFont="1" applyFill="1" applyBorder="1" applyAlignment="1"/>
    <xf numFmtId="0" fontId="0" fillId="2" borderId="0" xfId="0" applyFont="1" applyFill="1" applyBorder="1" applyAlignment="1"/>
    <xf numFmtId="43" fontId="1" fillId="2" borderId="0" xfId="1" applyFont="1" applyFill="1" applyBorder="1"/>
    <xf numFmtId="43" fontId="3" fillId="2" borderId="0" xfId="1" applyFont="1" applyFill="1" applyBorder="1"/>
    <xf numFmtId="0" fontId="1" fillId="2" borderId="16" xfId="10" applyFont="1" applyFill="1" applyBorder="1" applyAlignment="1">
      <alignment horizontal="left"/>
    </xf>
    <xf numFmtId="0" fontId="1" fillId="2" borderId="0" xfId="10" applyFont="1" applyFill="1" applyBorder="1" applyAlignment="1">
      <alignment horizontal="left"/>
    </xf>
    <xf numFmtId="0" fontId="1" fillId="2" borderId="16" xfId="10" applyFill="1" applyBorder="1" applyAlignment="1">
      <alignment horizontal="left"/>
    </xf>
    <xf numFmtId="0" fontId="12" fillId="2" borderId="0" xfId="11" applyFont="1" applyFill="1" applyBorder="1" applyAlignment="1"/>
    <xf numFmtId="0" fontId="18" fillId="2" borderId="0" xfId="0" applyFont="1" applyFill="1" applyBorder="1" applyAlignment="1"/>
    <xf numFmtId="0" fontId="12" fillId="2" borderId="0" xfId="10" applyFont="1" applyFill="1" applyBorder="1" applyAlignment="1"/>
    <xf numFmtId="0" fontId="1" fillId="2" borderId="16" xfId="10" applyFill="1" applyBorder="1" applyAlignment="1"/>
    <xf numFmtId="0" fontId="12" fillId="2" borderId="0" xfId="11" applyFont="1" applyFill="1" applyBorder="1"/>
    <xf numFmtId="0" fontId="12" fillId="2" borderId="0" xfId="10" applyFont="1" applyFill="1" applyBorder="1" applyAlignment="1">
      <alignment horizontal="left" wrapText="1"/>
    </xf>
    <xf numFmtId="0" fontId="1" fillId="2" borderId="0" xfId="10" applyFill="1" applyBorder="1" applyAlignment="1">
      <alignment horizontal="left"/>
    </xf>
    <xf numFmtId="0" fontId="1" fillId="2" borderId="0" xfId="10" applyFill="1" applyBorder="1" applyAlignment="1">
      <alignment horizontal="left" wrapText="1"/>
    </xf>
    <xf numFmtId="0" fontId="0" fillId="2" borderId="0" xfId="0" applyFill="1" applyBorder="1" applyAlignment="1"/>
    <xf numFmtId="43" fontId="1" fillId="2" borderId="0" xfId="1" applyFont="1" applyFill="1" applyBorder="1" applyAlignment="1"/>
    <xf numFmtId="43" fontId="3" fillId="2" borderId="0" xfId="1" applyFont="1" applyFill="1" applyBorder="1" applyAlignment="1"/>
    <xf numFmtId="0" fontId="9" fillId="2" borderId="16" xfId="10" applyFont="1" applyFill="1" applyBorder="1" applyAlignment="1">
      <alignment horizontal="left"/>
    </xf>
    <xf numFmtId="0" fontId="1" fillId="2" borderId="16" xfId="10" applyFont="1" applyFill="1" applyBorder="1" applyAlignment="1"/>
    <xf numFmtId="0" fontId="12" fillId="2" borderId="0" xfId="12" applyFont="1" applyFill="1" applyBorder="1"/>
    <xf numFmtId="0" fontId="3" fillId="2" borderId="0" xfId="10" applyFont="1" applyFill="1" applyBorder="1" applyAlignment="1"/>
    <xf numFmtId="0" fontId="12" fillId="2" borderId="0" xfId="13" applyFont="1" applyFill="1" applyBorder="1"/>
    <xf numFmtId="0" fontId="7" fillId="2" borderId="0" xfId="13" applyFont="1" applyFill="1" applyBorder="1" applyAlignment="1"/>
    <xf numFmtId="0" fontId="12" fillId="2" borderId="0" xfId="13" applyFont="1" applyFill="1" applyBorder="1" applyAlignment="1"/>
    <xf numFmtId="0" fontId="17" fillId="2" borderId="17" xfId="0" applyFont="1" applyFill="1" applyBorder="1" applyAlignment="1">
      <alignment horizontal="left"/>
    </xf>
    <xf numFmtId="164" fontId="3" fillId="2" borderId="0" xfId="1" applyNumberFormat="1" applyFont="1" applyFill="1" applyBorder="1"/>
    <xf numFmtId="164" fontId="1" fillId="2" borderId="0" xfId="1" applyNumberFormat="1" applyFont="1" applyFill="1" applyBorder="1"/>
    <xf numFmtId="0" fontId="17" fillId="0" borderId="0" xfId="14" applyFont="1" applyBorder="1"/>
    <xf numFmtId="0" fontId="17" fillId="0" borderId="0" xfId="8" applyFont="1" applyBorder="1"/>
    <xf numFmtId="4" fontId="17" fillId="0" borderId="0" xfId="8" applyNumberFormat="1" applyFont="1" applyBorder="1"/>
    <xf numFmtId="0" fontId="11" fillId="0" borderId="0" xfId="8" quotePrefix="1" applyFont="1" applyBorder="1"/>
    <xf numFmtId="0" fontId="3" fillId="4" borderId="3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 wrapText="1"/>
    </xf>
    <xf numFmtId="0" fontId="3" fillId="4" borderId="3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9" fontId="0" fillId="4" borderId="40" xfId="0" applyNumberForma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49" fontId="18" fillId="4" borderId="13" xfId="0" applyNumberFormat="1" applyFont="1" applyFill="1" applyBorder="1" applyAlignment="1">
      <alignment horizontal="center"/>
    </xf>
    <xf numFmtId="0" fontId="3" fillId="3" borderId="36" xfId="0" applyFont="1" applyFill="1" applyBorder="1"/>
    <xf numFmtId="0" fontId="3" fillId="3" borderId="37" xfId="0" applyFont="1" applyFill="1" applyBorder="1"/>
    <xf numFmtId="0" fontId="29" fillId="3" borderId="37" xfId="0" applyFont="1" applyFill="1" applyBorder="1" applyAlignment="1">
      <alignment horizontal="center"/>
    </xf>
    <xf numFmtId="166" fontId="3" fillId="3" borderId="39" xfId="0" applyNumberFormat="1" applyFont="1" applyFill="1" applyBorder="1"/>
    <xf numFmtId="0" fontId="0" fillId="3" borderId="0" xfId="0" applyFill="1"/>
    <xf numFmtId="0" fontId="2" fillId="2" borderId="0" xfId="0" applyFont="1" applyFill="1" applyBorder="1" applyAlignment="1">
      <alignment horizontal="center"/>
    </xf>
    <xf numFmtId="166" fontId="0" fillId="2" borderId="41" xfId="0" applyNumberFormat="1" applyFill="1" applyBorder="1"/>
    <xf numFmtId="166" fontId="0" fillId="2" borderId="5" xfId="0" applyNumberFormat="1" applyFill="1" applyBorder="1"/>
    <xf numFmtId="0" fontId="2" fillId="2" borderId="0" xfId="0" applyFont="1" applyFill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17" fillId="2" borderId="0" xfId="14" applyFont="1" applyFill="1" applyBorder="1"/>
    <xf numFmtId="0" fontId="17" fillId="2" borderId="0" xfId="8" applyFont="1" applyFill="1" applyBorder="1"/>
    <xf numFmtId="4" fontId="17" fillId="2" borderId="0" xfId="8" applyNumberFormat="1" applyFont="1" applyFill="1" applyBorder="1"/>
    <xf numFmtId="0" fontId="11" fillId="2" borderId="0" xfId="8" applyFont="1" applyFill="1" applyBorder="1"/>
    <xf numFmtId="4" fontId="11" fillId="2" borderId="0" xfId="8" applyNumberFormat="1" applyFont="1" applyFill="1" applyBorder="1"/>
    <xf numFmtId="0" fontId="11" fillId="2" borderId="0" xfId="8" quotePrefix="1" applyFont="1" applyFill="1" applyBorder="1"/>
    <xf numFmtId="0" fontId="17" fillId="2" borderId="0" xfId="8" applyFont="1" applyFill="1" applyBorder="1" applyAlignment="1">
      <alignment horizontal="left"/>
    </xf>
    <xf numFmtId="0" fontId="12" fillId="2" borderId="4" xfId="0" applyFont="1" applyFill="1" applyBorder="1"/>
    <xf numFmtId="0" fontId="12" fillId="2" borderId="0" xfId="0" applyFont="1" applyFill="1"/>
    <xf numFmtId="166" fontId="12" fillId="2" borderId="41" xfId="0" applyNumberFormat="1" applyFont="1" applyFill="1" applyBorder="1"/>
    <xf numFmtId="166" fontId="12" fillId="2" borderId="5" xfId="0" applyNumberFormat="1" applyFont="1" applyFill="1" applyBorder="1"/>
    <xf numFmtId="0" fontId="1" fillId="2" borderId="0" xfId="3" applyFont="1" applyFill="1" applyBorder="1"/>
    <xf numFmtId="166" fontId="0" fillId="0" borderId="0" xfId="0" applyNumberFormat="1"/>
    <xf numFmtId="0" fontId="18" fillId="0" borderId="0" xfId="8" applyFont="1" applyBorder="1"/>
    <xf numFmtId="4" fontId="18" fillId="0" borderId="0" xfId="8" applyNumberFormat="1" applyFont="1" applyBorder="1"/>
    <xf numFmtId="0" fontId="3" fillId="3" borderId="3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 wrapText="1"/>
    </xf>
    <xf numFmtId="0" fontId="3" fillId="3" borderId="3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0" fillId="3" borderId="40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49" fontId="18" fillId="3" borderId="13" xfId="0" applyNumberFormat="1" applyFont="1" applyFill="1" applyBorder="1" applyAlignment="1">
      <alignment horizontal="center"/>
    </xf>
    <xf numFmtId="0" fontId="3" fillId="2" borderId="4" xfId="3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6" fontId="7" fillId="2" borderId="41" xfId="0" applyNumberFormat="1" applyFont="1" applyFill="1" applyBorder="1"/>
    <xf numFmtId="0" fontId="3" fillId="2" borderId="4" xfId="3" applyFont="1" applyFill="1" applyBorder="1"/>
    <xf numFmtId="0" fontId="12" fillId="2" borderId="11" xfId="0" applyFont="1" applyFill="1" applyBorder="1"/>
    <xf numFmtId="166" fontId="0" fillId="2" borderId="0" xfId="0" applyNumberFormat="1" applyFill="1"/>
    <xf numFmtId="0" fontId="18" fillId="2" borderId="0" xfId="8" applyFont="1" applyFill="1" applyBorder="1"/>
    <xf numFmtId="4" fontId="18" fillId="2" borderId="0" xfId="8" applyNumberFormat="1" applyFont="1" applyFill="1" applyBorder="1"/>
    <xf numFmtId="0" fontId="11" fillId="0" borderId="0" xfId="14" applyFont="1" applyBorder="1"/>
    <xf numFmtId="0" fontId="18" fillId="0" borderId="0" xfId="14" applyBorder="1"/>
    <xf numFmtId="4" fontId="11" fillId="0" borderId="0" xfId="8" quotePrefix="1" applyNumberFormat="1" applyFont="1" applyBorder="1"/>
    <xf numFmtId="0" fontId="17" fillId="0" borderId="0" xfId="14" applyFont="1" applyBorder="1" applyAlignment="1">
      <alignment horizontal="left"/>
    </xf>
    <xf numFmtId="0" fontId="3" fillId="4" borderId="4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11" fillId="2" borderId="4" xfId="0" applyFont="1" applyFill="1" applyBorder="1"/>
    <xf numFmtId="0" fontId="29" fillId="2" borderId="0" xfId="0" applyFont="1" applyFill="1" applyBorder="1" applyAlignment="1">
      <alignment horizontal="center"/>
    </xf>
    <xf numFmtId="166" fontId="11" fillId="2" borderId="41" xfId="0" applyNumberFormat="1" applyFont="1" applyFill="1" applyBorder="1"/>
    <xf numFmtId="166" fontId="11" fillId="2" borderId="5" xfId="0" applyNumberFormat="1" applyFont="1" applyFill="1" applyBorder="1"/>
    <xf numFmtId="0" fontId="2" fillId="2" borderId="0" xfId="0" applyFont="1" applyFill="1" applyBorder="1" applyAlignment="1">
      <alignment horizontal="center" wrapText="1"/>
    </xf>
    <xf numFmtId="0" fontId="3" fillId="2" borderId="0" xfId="3" applyFont="1" applyFill="1" applyBorder="1"/>
    <xf numFmtId="4" fontId="0" fillId="2" borderId="0" xfId="0" applyNumberFormat="1" applyFill="1"/>
    <xf numFmtId="0" fontId="11" fillId="2" borderId="0" xfId="14" applyFont="1" applyFill="1" applyBorder="1"/>
    <xf numFmtId="0" fontId="18" fillId="2" borderId="0" xfId="14" applyFill="1" applyBorder="1"/>
    <xf numFmtId="0" fontId="17" fillId="2" borderId="0" xfId="14" applyFont="1" applyFill="1" applyBorder="1" applyAlignment="1">
      <alignment horizontal="left"/>
    </xf>
    <xf numFmtId="166" fontId="0" fillId="2" borderId="4" xfId="0" applyNumberFormat="1" applyFill="1" applyBorder="1"/>
    <xf numFmtId="166" fontId="0" fillId="2" borderId="0" xfId="0" applyNumberFormat="1" applyFill="1" applyBorder="1"/>
    <xf numFmtId="166" fontId="18" fillId="2" borderId="41" xfId="0" applyNumberFormat="1" applyFont="1" applyFill="1" applyBorder="1"/>
    <xf numFmtId="0" fontId="11" fillId="3" borderId="36" xfId="0" applyFont="1" applyFill="1" applyBorder="1"/>
    <xf numFmtId="166" fontId="11" fillId="3" borderId="39" xfId="0" applyNumberFormat="1" applyFont="1" applyFill="1" applyBorder="1"/>
    <xf numFmtId="0" fontId="1" fillId="2" borderId="0" xfId="8" applyFill="1" applyBorder="1"/>
    <xf numFmtId="4" fontId="1" fillId="2" borderId="0" xfId="8" applyNumberFormat="1" applyFill="1" applyBorder="1"/>
    <xf numFmtId="0" fontId="1" fillId="2" borderId="43" xfId="15" applyFill="1" applyBorder="1"/>
    <xf numFmtId="166" fontId="12" fillId="2" borderId="46" xfId="15" applyNumberFormat="1" applyFont="1" applyFill="1" applyBorder="1" applyAlignment="1">
      <alignment horizontal="center"/>
    </xf>
    <xf numFmtId="167" fontId="1" fillId="2" borderId="47" xfId="15" applyNumberFormat="1" applyFill="1" applyBorder="1" applyAlignment="1">
      <alignment horizontal="center"/>
    </xf>
    <xf numFmtId="167" fontId="3" fillId="2" borderId="47" xfId="15" applyNumberFormat="1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0" fillId="2" borderId="43" xfId="0" applyFill="1" applyBorder="1"/>
    <xf numFmtId="0" fontId="2" fillId="2" borderId="44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166" fontId="12" fillId="2" borderId="46" xfId="0" applyNumberFormat="1" applyFont="1" applyFill="1" applyBorder="1" applyAlignment="1">
      <alignment horizontal="center" vertical="center"/>
    </xf>
    <xf numFmtId="0" fontId="3" fillId="2" borderId="48" xfId="0" applyFont="1" applyFill="1" applyBorder="1"/>
    <xf numFmtId="166" fontId="7" fillId="2" borderId="46" xfId="0" applyNumberFormat="1" applyFont="1" applyFill="1" applyBorder="1" applyAlignment="1">
      <alignment horizontal="center"/>
    </xf>
    <xf numFmtId="0" fontId="0" fillId="2" borderId="48" xfId="0" applyFill="1" applyBorder="1"/>
    <xf numFmtId="166" fontId="0" fillId="2" borderId="46" xfId="0" applyNumberFormat="1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166" fontId="7" fillId="2" borderId="5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7" fillId="2" borderId="0" xfId="16" applyNumberFormat="1" applyFont="1" applyFill="1" applyBorder="1"/>
    <xf numFmtId="4" fontId="18" fillId="2" borderId="0" xfId="16" applyNumberFormat="1" applyFill="1" applyBorder="1"/>
    <xf numFmtId="0" fontId="11" fillId="2" borderId="0" xfId="16" quotePrefix="1" applyFont="1" applyFill="1" applyBorder="1"/>
    <xf numFmtId="0" fontId="17" fillId="2" borderId="0" xfId="16" applyFont="1" applyFill="1" applyBorder="1"/>
    <xf numFmtId="0" fontId="1" fillId="2" borderId="52" xfId="3" applyFont="1" applyFill="1" applyBorder="1" applyAlignment="1">
      <alignment horizontal="center"/>
    </xf>
    <xf numFmtId="0" fontId="1" fillId="2" borderId="53" xfId="3" applyFont="1" applyFill="1" applyBorder="1" applyAlignment="1">
      <alignment horizontal="center"/>
    </xf>
    <xf numFmtId="0" fontId="2" fillId="2" borderId="44" xfId="3" applyFont="1" applyFill="1" applyBorder="1" applyAlignment="1">
      <alignment horizontal="center" vertical="center"/>
    </xf>
    <xf numFmtId="0" fontId="2" fillId="2" borderId="54" xfId="3" applyFont="1" applyFill="1" applyBorder="1" applyAlignment="1">
      <alignment horizontal="center" vertical="center"/>
    </xf>
    <xf numFmtId="0" fontId="2" fillId="2" borderId="47" xfId="3" applyFont="1" applyFill="1" applyBorder="1" applyAlignment="1">
      <alignment horizontal="center" vertical="center"/>
    </xf>
    <xf numFmtId="0" fontId="12" fillId="2" borderId="55" xfId="3" applyFont="1" applyFill="1" applyBorder="1" applyAlignment="1">
      <alignment horizontal="left"/>
    </xf>
    <xf numFmtId="0" fontId="12" fillId="2" borderId="56" xfId="3" applyFont="1" applyFill="1" applyBorder="1" applyAlignment="1">
      <alignment horizontal="left"/>
    </xf>
    <xf numFmtId="0" fontId="12" fillId="2" borderId="57" xfId="3" applyFont="1" applyFill="1" applyBorder="1" applyAlignment="1">
      <alignment horizontal="left"/>
    </xf>
    <xf numFmtId="0" fontId="12" fillId="2" borderId="58" xfId="3" applyFont="1" applyFill="1" applyBorder="1" applyAlignment="1">
      <alignment horizontal="left"/>
    </xf>
    <xf numFmtId="0" fontId="3" fillId="4" borderId="39" xfId="3" applyFont="1" applyFill="1" applyBorder="1" applyAlignment="1">
      <alignment horizontal="center"/>
    </xf>
    <xf numFmtId="0" fontId="3" fillId="4" borderId="42" xfId="3" applyFont="1" applyFill="1" applyBorder="1" applyAlignment="1">
      <alignment horizontal="center"/>
    </xf>
    <xf numFmtId="0" fontId="3" fillId="4" borderId="42" xfId="3" applyFont="1" applyFill="1" applyBorder="1" applyAlignment="1">
      <alignment horizontal="center" vertical="center"/>
    </xf>
    <xf numFmtId="4" fontId="3" fillId="3" borderId="39" xfId="3" applyNumberFormat="1" applyFont="1" applyFill="1" applyBorder="1" applyAlignment="1"/>
    <xf numFmtId="4" fontId="12" fillId="2" borderId="46" xfId="3" applyNumberFormat="1" applyFont="1" applyFill="1" applyBorder="1" applyAlignment="1"/>
    <xf numFmtId="4" fontId="12" fillId="2" borderId="49" xfId="3" applyNumberFormat="1" applyFont="1" applyFill="1" applyBorder="1" applyAlignment="1"/>
    <xf numFmtId="4" fontId="2" fillId="2" borderId="46" xfId="3" applyNumberFormat="1" applyFont="1" applyFill="1" applyBorder="1" applyAlignment="1"/>
    <xf numFmtId="4" fontId="2" fillId="2" borderId="60" xfId="3" applyNumberFormat="1" applyFont="1" applyFill="1" applyBorder="1" applyAlignment="1"/>
    <xf numFmtId="4" fontId="1" fillId="2" borderId="49" xfId="3" applyNumberFormat="1" applyFill="1" applyBorder="1" applyAlignment="1"/>
    <xf numFmtId="4" fontId="1" fillId="2" borderId="46" xfId="3" applyNumberFormat="1" applyFill="1" applyBorder="1" applyAlignment="1"/>
    <xf numFmtId="4" fontId="1" fillId="2" borderId="60" xfId="3" applyNumberFormat="1" applyFill="1" applyBorder="1" applyAlignment="1"/>
    <xf numFmtId="4" fontId="12" fillId="2" borderId="46" xfId="0" applyNumberFormat="1" applyFont="1" applyFill="1" applyBorder="1" applyAlignment="1">
      <alignment vertical="center"/>
    </xf>
    <xf numFmtId="4" fontId="12" fillId="2" borderId="60" xfId="3" applyNumberFormat="1" applyFont="1" applyFill="1" applyBorder="1" applyAlignment="1"/>
    <xf numFmtId="4" fontId="1" fillId="2" borderId="61" xfId="3" applyNumberFormat="1" applyFill="1" applyBorder="1" applyAlignment="1"/>
    <xf numFmtId="166" fontId="1" fillId="2" borderId="61" xfId="3" applyNumberFormat="1" applyFill="1" applyBorder="1" applyAlignment="1">
      <alignment horizontal="center"/>
    </xf>
    <xf numFmtId="166" fontId="1" fillId="2" borderId="64" xfId="3" applyNumberFormat="1" applyFill="1" applyBorder="1" applyAlignment="1">
      <alignment horizontal="center"/>
    </xf>
    <xf numFmtId="166" fontId="12" fillId="2" borderId="49" xfId="3" applyNumberFormat="1" applyFont="1" applyFill="1" applyBorder="1" applyAlignment="1">
      <alignment horizontal="center"/>
    </xf>
    <xf numFmtId="4" fontId="12" fillId="2" borderId="49" xfId="0" applyNumberFormat="1" applyFont="1" applyFill="1" applyBorder="1" applyAlignment="1">
      <alignment vertical="center"/>
    </xf>
    <xf numFmtId="0" fontId="7" fillId="3" borderId="46" xfId="0" applyFont="1" applyFill="1" applyBorder="1" applyAlignment="1">
      <alignment horizontal="center" vertical="center" wrapText="1"/>
    </xf>
    <xf numFmtId="4" fontId="3" fillId="3" borderId="46" xfId="0" applyNumberFormat="1" applyFont="1" applyFill="1" applyBorder="1" applyAlignment="1">
      <alignment horizontal="center" wrapText="1"/>
    </xf>
    <xf numFmtId="0" fontId="12" fillId="2" borderId="46" xfId="0" applyFont="1" applyFill="1" applyBorder="1" applyAlignment="1">
      <alignment horizontal="center" vertical="center" wrapText="1"/>
    </xf>
    <xf numFmtId="4" fontId="12" fillId="2" borderId="46" xfId="0" applyNumberFormat="1" applyFont="1" applyFill="1" applyBorder="1" applyAlignment="1">
      <alignment horizontal="right" vertical="center"/>
    </xf>
    <xf numFmtId="0" fontId="12" fillId="2" borderId="46" xfId="0" applyFont="1" applyFill="1" applyBorder="1" applyAlignment="1">
      <alignment horizontal="center" vertical="center"/>
    </xf>
    <xf numFmtId="0" fontId="3" fillId="3" borderId="46" xfId="0" applyFont="1" applyFill="1" applyBorder="1"/>
    <xf numFmtId="4" fontId="3" fillId="3" borderId="46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2" fillId="2" borderId="0" xfId="4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16" xfId="2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4" borderId="29" xfId="2" applyFont="1" applyFill="1" applyBorder="1" applyAlignment="1">
      <alignment horizontal="center" vertical="center" wrapText="1"/>
    </xf>
    <xf numFmtId="0" fontId="3" fillId="4" borderId="30" xfId="2" applyFont="1" applyFill="1" applyBorder="1" applyAlignment="1">
      <alignment horizontal="center" vertical="center" wrapText="1"/>
    </xf>
    <xf numFmtId="0" fontId="3" fillId="4" borderId="31" xfId="2" applyFont="1" applyFill="1" applyBorder="1" applyAlignment="1">
      <alignment horizontal="center" vertical="center" wrapText="1"/>
    </xf>
    <xf numFmtId="0" fontId="3" fillId="4" borderId="32" xfId="2" applyFont="1" applyFill="1" applyBorder="1" applyAlignment="1">
      <alignment horizontal="center" vertical="center" wrapText="1"/>
    </xf>
    <xf numFmtId="0" fontId="3" fillId="4" borderId="28" xfId="2" applyFont="1" applyFill="1" applyBorder="1" applyAlignment="1">
      <alignment horizontal="center" vertical="center" wrapText="1"/>
    </xf>
    <xf numFmtId="0" fontId="3" fillId="4" borderId="34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4" borderId="23" xfId="3" applyFont="1" applyFill="1" applyBorder="1" applyAlignment="1">
      <alignment horizontal="center"/>
    </xf>
    <xf numFmtId="0" fontId="3" fillId="4" borderId="24" xfId="3" applyFont="1" applyFill="1" applyBorder="1" applyAlignment="1">
      <alignment horizontal="center"/>
    </xf>
    <xf numFmtId="0" fontId="3" fillId="4" borderId="25" xfId="3" applyFont="1" applyFill="1" applyBorder="1" applyAlignment="1">
      <alignment horizontal="center"/>
    </xf>
    <xf numFmtId="0" fontId="12" fillId="2" borderId="0" xfId="11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6" fontId="3" fillId="3" borderId="42" xfId="0" applyNumberFormat="1" applyFont="1" applyFill="1" applyBorder="1" applyAlignment="1">
      <alignment horizontal="right"/>
    </xf>
    <xf numFmtId="166" fontId="3" fillId="3" borderId="40" xfId="0" applyNumberFormat="1" applyFont="1" applyFill="1" applyBorder="1" applyAlignment="1">
      <alignment horizontal="right"/>
    </xf>
    <xf numFmtId="0" fontId="3" fillId="3" borderId="36" xfId="0" applyFont="1" applyFill="1" applyBorder="1" applyAlignment="1">
      <alignment horizontal="left"/>
    </xf>
    <xf numFmtId="0" fontId="3" fillId="3" borderId="38" xfId="0" applyFont="1" applyFill="1" applyBorder="1" applyAlignment="1">
      <alignment horizontal="left"/>
    </xf>
    <xf numFmtId="0" fontId="0" fillId="2" borderId="0" xfId="0" applyFill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2" borderId="57" xfId="3" applyFont="1" applyFill="1" applyBorder="1" applyAlignment="1">
      <alignment horizontal="center"/>
    </xf>
    <xf numFmtId="0" fontId="3" fillId="2" borderId="59" xfId="3" applyFont="1" applyFill="1" applyBorder="1" applyAlignment="1">
      <alignment horizontal="center"/>
    </xf>
    <xf numFmtId="0" fontId="1" fillId="2" borderId="62" xfId="3" applyFill="1" applyBorder="1" applyAlignment="1">
      <alignment horizontal="center"/>
    </xf>
    <xf numFmtId="0" fontId="1" fillId="2" borderId="63" xfId="3" applyFill="1" applyBorder="1" applyAlignment="1">
      <alignment horizontal="center"/>
    </xf>
    <xf numFmtId="0" fontId="3" fillId="3" borderId="36" xfId="3" applyFont="1" applyFill="1" applyBorder="1" applyAlignment="1">
      <alignment horizontal="center"/>
    </xf>
    <xf numFmtId="0" fontId="3" fillId="3" borderId="38" xfId="3" applyFont="1" applyFill="1" applyBorder="1" applyAlignment="1">
      <alignment horizontal="center"/>
    </xf>
    <xf numFmtId="0" fontId="3" fillId="2" borderId="57" xfId="3" applyFont="1" applyFill="1" applyBorder="1" applyAlignment="1">
      <alignment horizontal="left"/>
    </xf>
    <xf numFmtId="0" fontId="3" fillId="2" borderId="59" xfId="3" applyFont="1" applyFill="1" applyBorder="1" applyAlignment="1">
      <alignment horizontal="left"/>
    </xf>
    <xf numFmtId="0" fontId="1" fillId="2" borderId="57" xfId="3" applyFill="1" applyBorder="1" applyAlignment="1">
      <alignment horizontal="center"/>
    </xf>
    <xf numFmtId="0" fontId="1" fillId="2" borderId="59" xfId="3" applyFill="1" applyBorder="1" applyAlignment="1">
      <alignment horizontal="center"/>
    </xf>
    <xf numFmtId="0" fontId="3" fillId="3" borderId="36" xfId="3" applyFont="1" applyFill="1" applyBorder="1" applyAlignment="1">
      <alignment horizontal="center" vertical="center"/>
    </xf>
    <xf numFmtId="0" fontId="3" fillId="3" borderId="37" xfId="3" applyFont="1" applyFill="1" applyBorder="1" applyAlignment="1">
      <alignment horizontal="center" vertical="center"/>
    </xf>
    <xf numFmtId="0" fontId="3" fillId="3" borderId="38" xfId="3" applyFont="1" applyFill="1" applyBorder="1" applyAlignment="1">
      <alignment horizontal="center" vertical="center"/>
    </xf>
    <xf numFmtId="0" fontId="1" fillId="2" borderId="52" xfId="3" applyFill="1" applyBorder="1" applyAlignment="1">
      <alignment horizontal="center"/>
    </xf>
    <xf numFmtId="0" fontId="1" fillId="2" borderId="65" xfId="3" applyFill="1" applyBorder="1" applyAlignment="1">
      <alignment horizontal="center"/>
    </xf>
    <xf numFmtId="0" fontId="3" fillId="4" borderId="36" xfId="3" applyFont="1" applyFill="1" applyBorder="1" applyAlignment="1">
      <alignment horizontal="center" vertical="center"/>
    </xf>
    <xf numFmtId="0" fontId="3" fillId="4" borderId="37" xfId="3" applyFont="1" applyFill="1" applyBorder="1" applyAlignment="1">
      <alignment horizontal="center" vertical="center"/>
    </xf>
    <xf numFmtId="0" fontId="3" fillId="4" borderId="38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/>
    </xf>
  </cellXfs>
  <cellStyles count="17">
    <cellStyle name="Millares" xfId="1" builtinId="3"/>
    <cellStyle name="Normal" xfId="0" builtinId="0"/>
    <cellStyle name="Normal 2" xfId="3"/>
    <cellStyle name="Normal 2 2 2 2 2" xfId="7"/>
    <cellStyle name="Normal 2 2 2 3" xfId="5"/>
    <cellStyle name="Normal 2 5" xfId="6"/>
    <cellStyle name="Normal 2 6" xfId="4"/>
    <cellStyle name="Normal 3 2 2 2 2" xfId="2"/>
    <cellStyle name="Normal 4" xfId="8"/>
    <cellStyle name="Normal 4 2" xfId="16"/>
    <cellStyle name="Normal 5" xfId="10"/>
    <cellStyle name="Normal 5 2 2" xfId="11"/>
    <cellStyle name="Normal 5 2 3" xfId="13"/>
    <cellStyle name="Normal 5 4" xfId="12"/>
    <cellStyle name="Normal 6" xfId="9"/>
    <cellStyle name="Normal 7" xfId="14"/>
    <cellStyle name="Normal 8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jpeg"/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jpeg"/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jpe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5.jpeg"/><Relationship Id="rId1" Type="http://schemas.openxmlformats.org/officeDocument/2006/relationships/image" Target="../media/image3.png"/><Relationship Id="rId4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5.jpeg"/><Relationship Id="rId1" Type="http://schemas.openxmlformats.org/officeDocument/2006/relationships/image" Target="../media/image3.png"/><Relationship Id="rId4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4540250</xdr:colOff>
      <xdr:row>0</xdr:row>
      <xdr:rowOff>1587</xdr:rowOff>
    </xdr:to>
    <xdr:pic macro="[1]!DesignIconClicked">
      <xdr:nvPicPr>
        <xdr:cNvPr id="2" name="BExEWBMTDQQ2M8UDDGTQ4NA548AX" descr="infofield_prev.gif" hidden="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0"/>
          <a:ext cx="45402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1587</xdr:rowOff>
    </xdr:to>
    <xdr:pic macro="[1]!DesignIconClicked">
      <xdr:nvPicPr>
        <xdr:cNvPr id="3" name="BEx1SDD5LP38CAGC8DJ9E1OIRQCU" descr="infofield_prev.gif" hidden="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0"/>
          <a:ext cx="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1282700</xdr:colOff>
      <xdr:row>0</xdr:row>
      <xdr:rowOff>1587</xdr:rowOff>
    </xdr:to>
    <xdr:pic macro="[1]!DesignIconClicked">
      <xdr:nvPicPr>
        <xdr:cNvPr id="4" name="BExIT6494J6QPOBAY5KXPD6XMYD2" descr="infofield_prev.gif" hidden="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0"/>
          <a:ext cx="1282700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149225</xdr:colOff>
      <xdr:row>0</xdr:row>
      <xdr:rowOff>1587</xdr:rowOff>
    </xdr:to>
    <xdr:pic macro="[1]!DesignIconClicked">
      <xdr:nvPicPr>
        <xdr:cNvPr id="5" name="BExMQQJ245WT4VB5OXEDH8H8R5E9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43775" y="0"/>
          <a:ext cx="14922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234950</xdr:colOff>
      <xdr:row>0</xdr:row>
      <xdr:rowOff>1587</xdr:rowOff>
    </xdr:to>
    <xdr:pic macro="[1]!DesignIconClicked">
      <xdr:nvPicPr>
        <xdr:cNvPr id="6" name="BEx3OCY523CMXS82QEU905BJNG7A" descr="infofield_prev.gif" hidden="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4950" cy="1587"/>
        </a:xfrm>
        <a:prstGeom prst="rect">
          <a:avLst/>
        </a:prstGeom>
      </xdr:spPr>
    </xdr:pic>
    <xdr:clientData/>
  </xdr:twoCellAnchor>
  <xdr:twoCellAnchor>
    <xdr:from>
      <xdr:col>0</xdr:col>
      <xdr:colOff>56029</xdr:colOff>
      <xdr:row>0</xdr:row>
      <xdr:rowOff>11206</xdr:rowOff>
    </xdr:from>
    <xdr:to>
      <xdr:col>1</xdr:col>
      <xdr:colOff>1009255</xdr:colOff>
      <xdr:row>4</xdr:row>
      <xdr:rowOff>177892</xdr:rowOff>
    </xdr:to>
    <xdr:pic>
      <xdr:nvPicPr>
        <xdr:cNvPr id="7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029" y="11206"/>
          <a:ext cx="1200876" cy="1062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381000</xdr:colOff>
      <xdr:row>0</xdr:row>
      <xdr:rowOff>22405</xdr:rowOff>
    </xdr:from>
    <xdr:to>
      <xdr:col>10</xdr:col>
      <xdr:colOff>0</xdr:colOff>
      <xdr:row>4</xdr:row>
      <xdr:rowOff>177163</xdr:rowOff>
    </xdr:to>
    <xdr:pic>
      <xdr:nvPicPr>
        <xdr:cNvPr id="8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973050" y="22405"/>
          <a:ext cx="2723029" cy="1050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19051</xdr:rowOff>
    </xdr:from>
    <xdr:to>
      <xdr:col>0</xdr:col>
      <xdr:colOff>1190625</xdr:colOff>
      <xdr:row>5</xdr:row>
      <xdr:rowOff>167082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1"/>
          <a:ext cx="1171575" cy="1071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152400</xdr:colOff>
      <xdr:row>1</xdr:row>
      <xdr:rowOff>28576</xdr:rowOff>
    </xdr:from>
    <xdr:to>
      <xdr:col>7</xdr:col>
      <xdr:colOff>1209675</xdr:colOff>
      <xdr:row>5</xdr:row>
      <xdr:rowOff>168017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29875" y="28576"/>
          <a:ext cx="2266950" cy="1063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4330700</xdr:colOff>
      <xdr:row>1</xdr:row>
      <xdr:rowOff>1587</xdr:rowOff>
    </xdr:to>
    <xdr:pic macro="[1]!DesignIconClicked">
      <xdr:nvPicPr>
        <xdr:cNvPr id="4" name="BExMPWPKQIHZX8ESXKC5FEDBMNNN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330700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1587</xdr:rowOff>
    </xdr:to>
    <xdr:pic macro="[1]!DesignIconClicked">
      <xdr:nvPicPr>
        <xdr:cNvPr id="5" name="BExTWV7HTDZAP14ZPJ82LPP19715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43400" y="0"/>
          <a:ext cx="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1177925</xdr:colOff>
      <xdr:row>1</xdr:row>
      <xdr:rowOff>1587</xdr:rowOff>
    </xdr:to>
    <xdr:pic macro="[1]!DesignIconClicked">
      <xdr:nvPicPr>
        <xdr:cNvPr id="6" name="BExZW71HK3KVBMZOSP7BA9VRQTVO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38800" y="0"/>
          <a:ext cx="1177925" cy="1587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50</xdr:row>
      <xdr:rowOff>19051</xdr:rowOff>
    </xdr:from>
    <xdr:to>
      <xdr:col>0</xdr:col>
      <xdr:colOff>1190625</xdr:colOff>
      <xdr:row>54</xdr:row>
      <xdr:rowOff>167082</xdr:rowOff>
    </xdr:to>
    <xdr:pic>
      <xdr:nvPicPr>
        <xdr:cNvPr id="7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8582026"/>
          <a:ext cx="1171575" cy="1071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152400</xdr:colOff>
      <xdr:row>50</xdr:row>
      <xdr:rowOff>28576</xdr:rowOff>
    </xdr:from>
    <xdr:to>
      <xdr:col>7</xdr:col>
      <xdr:colOff>1209675</xdr:colOff>
      <xdr:row>54</xdr:row>
      <xdr:rowOff>168017</xdr:rowOff>
    </xdr:to>
    <xdr:pic>
      <xdr:nvPicPr>
        <xdr:cNvPr id="8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29875" y="8591551"/>
          <a:ext cx="2266950" cy="1063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100</xdr:row>
      <xdr:rowOff>19051</xdr:rowOff>
    </xdr:from>
    <xdr:to>
      <xdr:col>0</xdr:col>
      <xdr:colOff>1190625</xdr:colOff>
      <xdr:row>104</xdr:row>
      <xdr:rowOff>167082</xdr:rowOff>
    </xdr:to>
    <xdr:pic>
      <xdr:nvPicPr>
        <xdr:cNvPr id="9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7306926"/>
          <a:ext cx="1171575" cy="1071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152400</xdr:colOff>
      <xdr:row>100</xdr:row>
      <xdr:rowOff>28576</xdr:rowOff>
    </xdr:from>
    <xdr:to>
      <xdr:col>7</xdr:col>
      <xdr:colOff>1209675</xdr:colOff>
      <xdr:row>104</xdr:row>
      <xdr:rowOff>168017</xdr:rowOff>
    </xdr:to>
    <xdr:pic>
      <xdr:nvPicPr>
        <xdr:cNvPr id="10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29875" y="17316451"/>
          <a:ext cx="2266950" cy="1063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9526</xdr:rowOff>
    </xdr:from>
    <xdr:to>
      <xdr:col>0</xdr:col>
      <xdr:colOff>771847</xdr:colOff>
      <xdr:row>5</xdr:row>
      <xdr:rowOff>1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9526"/>
          <a:ext cx="74327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942975</xdr:colOff>
      <xdr:row>1</xdr:row>
      <xdr:rowOff>9526</xdr:rowOff>
    </xdr:from>
    <xdr:to>
      <xdr:col>3</xdr:col>
      <xdr:colOff>1535907</xdr:colOff>
      <xdr:row>4</xdr:row>
      <xdr:rowOff>186931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9526"/>
          <a:ext cx="1945482" cy="806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6397625</xdr:colOff>
      <xdr:row>1</xdr:row>
      <xdr:rowOff>1587</xdr:rowOff>
    </xdr:to>
    <xdr:pic macro="[1]!DesignIconClicked">
      <xdr:nvPicPr>
        <xdr:cNvPr id="4" name="BEx5FPG4X5K87ZOYQ4Z8Q3DY99ZX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639762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2025650</xdr:colOff>
      <xdr:row>1</xdr:row>
      <xdr:rowOff>1587</xdr:rowOff>
    </xdr:to>
    <xdr:pic macro="[1]!DesignIconClicked">
      <xdr:nvPicPr>
        <xdr:cNvPr id="5" name="BEx5GXYBPVQJZ0QO0IOE46F9BQIY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0"/>
          <a:ext cx="2025650" cy="15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9526</xdr:rowOff>
    </xdr:from>
    <xdr:to>
      <xdr:col>0</xdr:col>
      <xdr:colOff>771847</xdr:colOff>
      <xdr:row>5</xdr:row>
      <xdr:rowOff>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9526"/>
          <a:ext cx="743271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609599</xdr:colOff>
      <xdr:row>1</xdr:row>
      <xdr:rowOff>9526</xdr:rowOff>
    </xdr:from>
    <xdr:to>
      <xdr:col>4</xdr:col>
      <xdr:colOff>1535906</xdr:colOff>
      <xdr:row>4</xdr:row>
      <xdr:rowOff>186931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91474" y="9526"/>
          <a:ext cx="2278857" cy="806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4559300</xdr:colOff>
      <xdr:row>1</xdr:row>
      <xdr:rowOff>1587</xdr:rowOff>
    </xdr:to>
    <xdr:pic macro="[1]!DesignIconClicked">
      <xdr:nvPicPr>
        <xdr:cNvPr id="4" name="BEx5FPG4X5K87ZOYQ4Z8Q3DY99ZX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59300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1444625</xdr:colOff>
      <xdr:row>1</xdr:row>
      <xdr:rowOff>1587</xdr:rowOff>
    </xdr:to>
    <xdr:pic macro="[1]!DesignIconClicked">
      <xdr:nvPicPr>
        <xdr:cNvPr id="5" name="BEx5GXYBPVQJZ0QO0IOE46F9BQIY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0"/>
          <a:ext cx="1444625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1539875</xdr:colOff>
      <xdr:row>1</xdr:row>
      <xdr:rowOff>1587</xdr:rowOff>
    </xdr:to>
    <xdr:pic macro="[1]!DesignIconClicked">
      <xdr:nvPicPr>
        <xdr:cNvPr id="6" name="BExMFT6CW2D6E71CK1T78NN7LO44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0"/>
          <a:ext cx="1539875" cy="158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57151</xdr:rowOff>
    </xdr:from>
    <xdr:to>
      <xdr:col>1</xdr:col>
      <xdr:colOff>114300</xdr:colOff>
      <xdr:row>3</xdr:row>
      <xdr:rowOff>133350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57151"/>
          <a:ext cx="685799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0</xdr:row>
      <xdr:rowOff>9526</xdr:rowOff>
    </xdr:from>
    <xdr:to>
      <xdr:col>5</xdr:col>
      <xdr:colOff>2382</xdr:colOff>
      <xdr:row>3</xdr:row>
      <xdr:rowOff>142875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9526"/>
          <a:ext cx="1431132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4559300</xdr:colOff>
      <xdr:row>0</xdr:row>
      <xdr:rowOff>1587</xdr:rowOff>
    </xdr:to>
    <xdr:pic macro="[1]!DesignIconClicked">
      <xdr:nvPicPr>
        <xdr:cNvPr id="4" name="BEx5FPG4X5K87ZOYQ4Z8Q3DY99ZX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96900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1444625</xdr:colOff>
      <xdr:row>0</xdr:row>
      <xdr:rowOff>1587</xdr:rowOff>
    </xdr:to>
    <xdr:pic macro="[1]!DesignIconClicked">
      <xdr:nvPicPr>
        <xdr:cNvPr id="5" name="BEx5GXYBPVQJZ0QO0IOE46F9BQIY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0075" y="0"/>
          <a:ext cx="1444625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1539875</xdr:colOff>
      <xdr:row>0</xdr:row>
      <xdr:rowOff>1587</xdr:rowOff>
    </xdr:to>
    <xdr:pic macro="[1]!DesignIconClicked">
      <xdr:nvPicPr>
        <xdr:cNvPr id="6" name="BExMFT6CW2D6E71CK1T78NN7LO44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962525" y="0"/>
          <a:ext cx="758825" cy="1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1</xdr:row>
      <xdr:rowOff>23812</xdr:rowOff>
    </xdr:from>
    <xdr:to>
      <xdr:col>2</xdr:col>
      <xdr:colOff>907256</xdr:colOff>
      <xdr:row>5</xdr:row>
      <xdr:rowOff>147637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1" y="23812"/>
          <a:ext cx="12954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869156</xdr:colOff>
      <xdr:row>1</xdr:row>
      <xdr:rowOff>11906</xdr:rowOff>
    </xdr:from>
    <xdr:to>
      <xdr:col>5</xdr:col>
      <xdr:colOff>259556</xdr:colOff>
      <xdr:row>5</xdr:row>
      <xdr:rowOff>188118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03456" y="11906"/>
          <a:ext cx="2952750" cy="1062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187325</xdr:colOff>
      <xdr:row>1</xdr:row>
      <xdr:rowOff>1587</xdr:rowOff>
    </xdr:to>
    <xdr:pic macro="[1]!DesignIconClicked">
      <xdr:nvPicPr>
        <xdr:cNvPr id="4" name="BExEWBMTDQQ2M8UDDGTQ4NA548AX" descr="infofield_prev.gif" hidden="1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650" y="0"/>
          <a:ext cx="18732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7273925</xdr:colOff>
      <xdr:row>1</xdr:row>
      <xdr:rowOff>1587</xdr:rowOff>
    </xdr:to>
    <xdr:pic macro="[1]!DesignIconClicked">
      <xdr:nvPicPr>
        <xdr:cNvPr id="5" name="BEx1SDD5LP38CAGC8DJ9E1OIRQCU" descr="infofield_prev.gif" hidden="1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675" y="0"/>
          <a:ext cx="7273925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1768475</xdr:colOff>
      <xdr:row>1</xdr:row>
      <xdr:rowOff>1587</xdr:rowOff>
    </xdr:to>
    <xdr:pic macro="[1]!DesignIconClicked">
      <xdr:nvPicPr>
        <xdr:cNvPr id="6" name="BExIT6494J6QPOBAY5KXPD6XMYD2" descr="infofield_prev.gif" hidden="1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15475" y="0"/>
          <a:ext cx="1768475" cy="158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1768475</xdr:colOff>
      <xdr:row>1</xdr:row>
      <xdr:rowOff>1587</xdr:rowOff>
    </xdr:to>
    <xdr:pic macro="[1]!DesignIconClicked">
      <xdr:nvPicPr>
        <xdr:cNvPr id="7" name="BExIUNRKCW19X0ZEQC6JG6AOQV71" hidden="1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0"/>
          <a:ext cx="1768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234950</xdr:colOff>
      <xdr:row>1</xdr:row>
      <xdr:rowOff>1587</xdr:rowOff>
    </xdr:to>
    <xdr:pic macro="[1]!DesignIconClicked">
      <xdr:nvPicPr>
        <xdr:cNvPr id="8" name="BEx3OCY523CMXS82QEU905BJNG7A" descr="infofield_prev.gif" hidden="1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34950" cy="15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59534</xdr:colOff>
      <xdr:row>0</xdr:row>
      <xdr:rowOff>11907</xdr:rowOff>
    </xdr:from>
    <xdr:to>
      <xdr:col>1</xdr:col>
      <xdr:colOff>1012760</xdr:colOff>
      <xdr:row>4</xdr:row>
      <xdr:rowOff>178593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4" y="211932"/>
          <a:ext cx="1229451" cy="1062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607276</xdr:colOff>
      <xdr:row>0</xdr:row>
      <xdr:rowOff>11934</xdr:rowOff>
    </xdr:from>
    <xdr:to>
      <xdr:col>6</xdr:col>
      <xdr:colOff>1693127</xdr:colOff>
      <xdr:row>4</xdr:row>
      <xdr:rowOff>166692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65551" y="211959"/>
          <a:ext cx="2695576" cy="1050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196850</xdr:colOff>
      <xdr:row>0</xdr:row>
      <xdr:rowOff>1587</xdr:rowOff>
    </xdr:to>
    <xdr:pic macro="[1]!DesignIconClicked">
      <xdr:nvPicPr>
        <xdr:cNvPr id="2" name="BExEWBMTDQQ2M8UDDGTQ4NA548AX" descr="infofield_prev.gif" hidden="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0"/>
          <a:ext cx="196850" cy="158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1225550</xdr:colOff>
      <xdr:row>0</xdr:row>
      <xdr:rowOff>1587</xdr:rowOff>
    </xdr:to>
    <xdr:pic macro="[1]!DesignIconClicked">
      <xdr:nvPicPr>
        <xdr:cNvPr id="3" name="BEx1SDD5LP38CAGC8DJ9E1OIRQCU" descr="infofield_prev.gif" hidden="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9575" y="0"/>
          <a:ext cx="12255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1835150</xdr:colOff>
      <xdr:row>0</xdr:row>
      <xdr:rowOff>1587</xdr:rowOff>
    </xdr:to>
    <xdr:pic macro="[1]!DesignIconClicked">
      <xdr:nvPicPr>
        <xdr:cNvPr id="4" name="BExIT6494J6QPOBAY5KXPD6XMYD2" descr="infofield_prev.gif" hidden="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19875" y="0"/>
          <a:ext cx="15017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3749675</xdr:colOff>
      <xdr:row>0</xdr:row>
      <xdr:rowOff>1587</xdr:rowOff>
    </xdr:to>
    <xdr:pic macro="[1]!DesignIconClicked">
      <xdr:nvPicPr>
        <xdr:cNvPr id="5" name="BEx5K7A7AG8O9CSBA5MAVYOFVCI2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7200" y="0"/>
          <a:ext cx="37496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234950</xdr:colOff>
      <xdr:row>0</xdr:row>
      <xdr:rowOff>1587</xdr:rowOff>
    </xdr:to>
    <xdr:pic macro="[1]!DesignIconClicked">
      <xdr:nvPicPr>
        <xdr:cNvPr id="6" name="BEx3OCY523CMXS82QEU905BJNG7A" descr="infofield_prev.gif" hidden="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4950" cy="1587"/>
        </a:xfrm>
        <a:prstGeom prst="rect">
          <a:avLst/>
        </a:prstGeom>
      </xdr:spPr>
    </xdr:pic>
    <xdr:clientData/>
  </xdr:twoCellAnchor>
  <xdr:twoCellAnchor>
    <xdr:from>
      <xdr:col>0</xdr:col>
      <xdr:colOff>47628</xdr:colOff>
      <xdr:row>0</xdr:row>
      <xdr:rowOff>23814</xdr:rowOff>
    </xdr:from>
    <xdr:to>
      <xdr:col>2</xdr:col>
      <xdr:colOff>807761</xdr:colOff>
      <xdr:row>4</xdr:row>
      <xdr:rowOff>95251</xdr:rowOff>
    </xdr:to>
    <xdr:pic>
      <xdr:nvPicPr>
        <xdr:cNvPr id="7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8" y="23814"/>
          <a:ext cx="1217333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150019</xdr:colOff>
      <xdr:row>0</xdr:row>
      <xdr:rowOff>23815</xdr:rowOff>
    </xdr:from>
    <xdr:to>
      <xdr:col>12</xdr:col>
      <xdr:colOff>339289</xdr:colOff>
      <xdr:row>4</xdr:row>
      <xdr:rowOff>161473</xdr:rowOff>
    </xdr:to>
    <xdr:pic>
      <xdr:nvPicPr>
        <xdr:cNvPr id="8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74844" y="23815"/>
          <a:ext cx="1818045" cy="1013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0</xdr:row>
      <xdr:rowOff>11208</xdr:rowOff>
    </xdr:from>
    <xdr:to>
      <xdr:col>2</xdr:col>
      <xdr:colOff>728383</xdr:colOff>
      <xdr:row>4</xdr:row>
      <xdr:rowOff>192183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30" y="11208"/>
          <a:ext cx="122480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1546413</xdr:colOff>
      <xdr:row>0</xdr:row>
      <xdr:rowOff>2</xdr:rowOff>
    </xdr:from>
    <xdr:to>
      <xdr:col>5</xdr:col>
      <xdr:colOff>2228862</xdr:colOff>
      <xdr:row>4</xdr:row>
      <xdr:rowOff>194984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28313" y="2"/>
          <a:ext cx="2425524" cy="107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234950</xdr:colOff>
      <xdr:row>0</xdr:row>
      <xdr:rowOff>1587</xdr:rowOff>
    </xdr:to>
    <xdr:pic macro="[1]!DesignIconClicked">
      <xdr:nvPicPr>
        <xdr:cNvPr id="4" name="BEx3OCY523CMXS82QEU905BJNG7A" descr="infofield_prev.gif" hidden="1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349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4521200</xdr:colOff>
      <xdr:row>0</xdr:row>
      <xdr:rowOff>1587</xdr:rowOff>
    </xdr:to>
    <xdr:pic macro="[1]!DesignIconClicked">
      <xdr:nvPicPr>
        <xdr:cNvPr id="5" name="BExEWBMTDQQ2M8UDDGTQ4NA548AX" descr="infofield_prev.gif" hidden="1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2450" y="0"/>
          <a:ext cx="4521200" cy="158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1587</xdr:rowOff>
    </xdr:to>
    <xdr:pic macro="[1]!DesignIconClicked">
      <xdr:nvPicPr>
        <xdr:cNvPr id="6" name="BEx1SDD5LP38CAGC8DJ9E1OIRQCU" descr="infofield_prev.gif" hidden="1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6350" y="0"/>
          <a:ext cx="0" cy="158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2482850</xdr:colOff>
      <xdr:row>0</xdr:row>
      <xdr:rowOff>1587</xdr:rowOff>
    </xdr:to>
    <xdr:pic macro="[1]!DesignIconClicked">
      <xdr:nvPicPr>
        <xdr:cNvPr id="7" name="BExIT6494J6QPOBAY5KXPD6XMYD2" descr="infofield_prev.gif" hidden="1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86350" y="0"/>
          <a:ext cx="2482850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292100</xdr:colOff>
      <xdr:row>0</xdr:row>
      <xdr:rowOff>1587</xdr:rowOff>
    </xdr:to>
    <xdr:pic macro="[1]!DesignIconClicked">
      <xdr:nvPicPr>
        <xdr:cNvPr id="8" name="BExSDLV39BZL42TB9VLSV4AGBZHD" descr="infofield_prev.gif" hidden="1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7650" y="0"/>
          <a:ext cx="292100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1730375</xdr:colOff>
      <xdr:row>0</xdr:row>
      <xdr:rowOff>1587</xdr:rowOff>
    </xdr:to>
    <xdr:pic macro="[1]!DesignIconClicked">
      <xdr:nvPicPr>
        <xdr:cNvPr id="9" name="BExW1WPNROMNLKSJ42IL6W80FZ8P" descr="infofield_prev.gif" hidden="1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81900" y="0"/>
          <a:ext cx="1730375" cy="15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28576</xdr:rowOff>
    </xdr:from>
    <xdr:to>
      <xdr:col>1</xdr:col>
      <xdr:colOff>295275</xdr:colOff>
      <xdr:row>3</xdr:row>
      <xdr:rowOff>361951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6"/>
          <a:ext cx="10382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247651</xdr:colOff>
      <xdr:row>0</xdr:row>
      <xdr:rowOff>9525</xdr:rowOff>
    </xdr:from>
    <xdr:to>
      <xdr:col>11</xdr:col>
      <xdr:colOff>1162051</xdr:colOff>
      <xdr:row>3</xdr:row>
      <xdr:rowOff>358516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1" y="9525"/>
          <a:ext cx="2057400" cy="1063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749300</xdr:colOff>
      <xdr:row>0</xdr:row>
      <xdr:rowOff>1587</xdr:rowOff>
    </xdr:to>
    <xdr:pic macro="[1]!DesignIconClicked">
      <xdr:nvPicPr>
        <xdr:cNvPr id="4" name="BExOB64NK7KQ5K48UYJUUHIDGHDD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300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749300</xdr:colOff>
      <xdr:row>0</xdr:row>
      <xdr:rowOff>1587</xdr:rowOff>
    </xdr:to>
    <xdr:pic macro="[1]!DesignIconClicked">
      <xdr:nvPicPr>
        <xdr:cNvPr id="5" name="BEx91V9QF5DSHTCJTNDRACXAFWHE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749300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863600</xdr:colOff>
      <xdr:row>0</xdr:row>
      <xdr:rowOff>1587</xdr:rowOff>
    </xdr:to>
    <xdr:pic macro="[1]!DesignIconClicked">
      <xdr:nvPicPr>
        <xdr:cNvPr id="6" name="BEx5BDWH662IRWOHBUEIU1DFGEL2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0"/>
          <a:ext cx="863600" cy="15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2</xdr:col>
      <xdr:colOff>228599</xdr:colOff>
      <xdr:row>3</xdr:row>
      <xdr:rowOff>361951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6"/>
          <a:ext cx="1038224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85725</xdr:colOff>
      <xdr:row>0</xdr:row>
      <xdr:rowOff>9525</xdr:rowOff>
    </xdr:from>
    <xdr:to>
      <xdr:col>12</xdr:col>
      <xdr:colOff>1</xdr:colOff>
      <xdr:row>3</xdr:row>
      <xdr:rowOff>358516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0125" y="9525"/>
          <a:ext cx="2219326" cy="1063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415925</xdr:colOff>
      <xdr:row>0</xdr:row>
      <xdr:rowOff>1587</xdr:rowOff>
    </xdr:to>
    <xdr:pic macro="[1]!DesignIconClicked">
      <xdr:nvPicPr>
        <xdr:cNvPr id="4" name="BExOB64NK7KQ5K48UYJUUHIDGHDD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1592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396875</xdr:colOff>
      <xdr:row>0</xdr:row>
      <xdr:rowOff>1587</xdr:rowOff>
    </xdr:to>
    <xdr:pic macro="[1]!DesignIconClicked">
      <xdr:nvPicPr>
        <xdr:cNvPr id="5" name="BEx91V9QF5DSHTCJTNDRACXAFWHE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8625" y="0"/>
          <a:ext cx="396875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1320800</xdr:colOff>
      <xdr:row>0</xdr:row>
      <xdr:rowOff>1587</xdr:rowOff>
    </xdr:to>
    <xdr:pic macro="[1]!DesignIconClicked">
      <xdr:nvPicPr>
        <xdr:cNvPr id="6" name="BEx5BDWH662IRWOHBUEIU1DFGEL2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81275" y="0"/>
          <a:ext cx="1320800" cy="15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19051</xdr:rowOff>
    </xdr:from>
    <xdr:to>
      <xdr:col>1</xdr:col>
      <xdr:colOff>590550</xdr:colOff>
      <xdr:row>4</xdr:row>
      <xdr:rowOff>167082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1"/>
          <a:ext cx="1104900" cy="1071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152400</xdr:colOff>
      <xdr:row>0</xdr:row>
      <xdr:rowOff>28576</xdr:rowOff>
    </xdr:from>
    <xdr:to>
      <xdr:col>9</xdr:col>
      <xdr:colOff>1209675</xdr:colOff>
      <xdr:row>4</xdr:row>
      <xdr:rowOff>168017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8575" y="28576"/>
          <a:ext cx="2362200" cy="1063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520700</xdr:colOff>
      <xdr:row>0</xdr:row>
      <xdr:rowOff>1587</xdr:rowOff>
    </xdr:to>
    <xdr:pic macro="[1]!DesignIconClicked">
      <xdr:nvPicPr>
        <xdr:cNvPr id="4" name="BExMPWPKQIHZX8ESXKC5FEDBMNNN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0700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4311650</xdr:colOff>
      <xdr:row>0</xdr:row>
      <xdr:rowOff>1587</xdr:rowOff>
    </xdr:to>
    <xdr:pic macro="[1]!DesignIconClicked">
      <xdr:nvPicPr>
        <xdr:cNvPr id="5" name="BExTWV7HTDZAP14ZPJ82LPP19715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0"/>
          <a:ext cx="4311650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1330325</xdr:colOff>
      <xdr:row>0</xdr:row>
      <xdr:rowOff>1587</xdr:rowOff>
    </xdr:to>
    <xdr:pic macro="[1]!DesignIconClicked">
      <xdr:nvPicPr>
        <xdr:cNvPr id="6" name="BExZW71HK3KVBMZOSP7BA9VRQTVO" hidden="1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0"/>
          <a:ext cx="1330325" cy="1587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53</xdr:row>
      <xdr:rowOff>19051</xdr:rowOff>
    </xdr:from>
    <xdr:to>
      <xdr:col>1</xdr:col>
      <xdr:colOff>590550</xdr:colOff>
      <xdr:row>57</xdr:row>
      <xdr:rowOff>167082</xdr:rowOff>
    </xdr:to>
    <xdr:pic>
      <xdr:nvPicPr>
        <xdr:cNvPr id="7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0534651"/>
          <a:ext cx="1104900" cy="967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152400</xdr:colOff>
      <xdr:row>53</xdr:row>
      <xdr:rowOff>28576</xdr:rowOff>
    </xdr:from>
    <xdr:to>
      <xdr:col>9</xdr:col>
      <xdr:colOff>1209675</xdr:colOff>
      <xdr:row>57</xdr:row>
      <xdr:rowOff>168017</xdr:rowOff>
    </xdr:to>
    <xdr:pic>
      <xdr:nvPicPr>
        <xdr:cNvPr id="8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8575" y="10544176"/>
          <a:ext cx="2362200" cy="958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19051</xdr:rowOff>
    </xdr:from>
    <xdr:to>
      <xdr:col>1</xdr:col>
      <xdr:colOff>590550</xdr:colOff>
      <xdr:row>4</xdr:row>
      <xdr:rowOff>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1"/>
          <a:ext cx="1104900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152400</xdr:colOff>
      <xdr:row>0</xdr:row>
      <xdr:rowOff>28576</xdr:rowOff>
    </xdr:from>
    <xdr:to>
      <xdr:col>9</xdr:col>
      <xdr:colOff>1209675</xdr:colOff>
      <xdr:row>4</xdr:row>
      <xdr:rowOff>0</xdr:rowOff>
    </xdr:to>
    <xdr:pic>
      <xdr:nvPicPr>
        <xdr:cNvPr id="3" name="logo" descr="logo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10900" y="200026"/>
          <a:ext cx="2266950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BexGetData"/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workbookViewId="0">
      <selection activeCell="J70" sqref="J70"/>
    </sheetView>
  </sheetViews>
  <sheetFormatPr baseColWidth="10" defaultColWidth="9.140625" defaultRowHeight="15"/>
  <cols>
    <col min="1" max="1" width="3.7109375" customWidth="1"/>
    <col min="2" max="2" width="68.28515625" customWidth="1"/>
    <col min="3" max="3" width="19.42578125" bestFit="1" customWidth="1"/>
    <col min="4" max="4" width="18.7109375" style="3" customWidth="1"/>
    <col min="5" max="5" width="2.42578125" customWidth="1"/>
    <col min="6" max="6" width="2" customWidth="1"/>
    <col min="7" max="7" width="4.85546875" customWidth="1"/>
    <col min="8" max="8" width="69.42578125" customWidth="1"/>
    <col min="9" max="9" width="24.42578125" customWidth="1"/>
    <col min="10" max="10" width="18.42578125" customWidth="1"/>
  </cols>
  <sheetData>
    <row r="1" spans="1:10" ht="18.75">
      <c r="A1" s="347" t="s">
        <v>4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8.75">
      <c r="A2" s="349" t="s">
        <v>5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5.75">
      <c r="A3" s="351" t="s">
        <v>6</v>
      </c>
      <c r="B3" s="352"/>
      <c r="C3" s="352"/>
      <c r="D3" s="352"/>
      <c r="E3" s="352"/>
      <c r="F3" s="352"/>
      <c r="G3" s="352"/>
      <c r="H3" s="352"/>
      <c r="I3" s="352"/>
      <c r="J3" s="352"/>
    </row>
    <row r="4" spans="1:10" ht="15.75">
      <c r="A4" s="351"/>
      <c r="B4" s="352"/>
      <c r="C4" s="352"/>
      <c r="D4" s="352"/>
      <c r="E4" s="352"/>
      <c r="F4" s="352"/>
      <c r="G4" s="352"/>
      <c r="H4" s="352"/>
      <c r="I4" s="352"/>
      <c r="J4" s="352"/>
    </row>
    <row r="5" spans="1:10" ht="15.75" thickBot="1">
      <c r="A5" s="353" t="s">
        <v>7</v>
      </c>
      <c r="B5" s="354"/>
      <c r="C5" s="354"/>
      <c r="D5" s="354"/>
      <c r="E5" s="354"/>
      <c r="F5" s="354"/>
      <c r="G5" s="354"/>
      <c r="H5" s="354"/>
      <c r="I5" s="354"/>
      <c r="J5" s="354"/>
    </row>
    <row r="6" spans="1:10">
      <c r="A6" s="11"/>
      <c r="B6" s="12"/>
      <c r="C6" s="12"/>
      <c r="D6" s="13"/>
      <c r="E6" s="12"/>
      <c r="F6" s="12"/>
      <c r="G6" s="12"/>
      <c r="H6" s="12"/>
      <c r="I6" s="12"/>
      <c r="J6" s="12"/>
    </row>
    <row r="7" spans="1:10">
      <c r="A7" s="14"/>
      <c r="B7" s="15"/>
      <c r="C7" s="15"/>
      <c r="D7" s="16"/>
      <c r="E7" s="15"/>
      <c r="F7" s="15"/>
      <c r="G7" s="15"/>
      <c r="H7" s="15"/>
      <c r="I7" s="17"/>
      <c r="J7" s="17"/>
    </row>
    <row r="8" spans="1:10">
      <c r="A8" s="19" t="s">
        <v>8</v>
      </c>
      <c r="B8" s="20"/>
      <c r="C8" s="22" t="s">
        <v>0</v>
      </c>
      <c r="D8" s="23"/>
      <c r="E8" s="15"/>
      <c r="F8" s="21"/>
      <c r="G8" s="24" t="s">
        <v>9</v>
      </c>
      <c r="H8" s="20"/>
      <c r="I8" s="25" t="s">
        <v>0</v>
      </c>
      <c r="J8" s="25"/>
    </row>
    <row r="9" spans="1:10">
      <c r="A9" s="19" t="s">
        <v>10</v>
      </c>
      <c r="B9" s="26"/>
      <c r="C9" s="27"/>
      <c r="D9" s="28"/>
      <c r="E9" s="27"/>
      <c r="F9" s="27"/>
      <c r="G9" s="24" t="s">
        <v>11</v>
      </c>
      <c r="H9" s="20"/>
      <c r="I9" s="17"/>
      <c r="J9" s="17"/>
    </row>
    <row r="10" spans="1:10">
      <c r="A10" s="14" t="s">
        <v>12</v>
      </c>
      <c r="B10" s="20"/>
      <c r="C10" s="29">
        <v>181530419.50999999</v>
      </c>
      <c r="D10" s="29"/>
      <c r="E10" s="15"/>
      <c r="F10" s="15"/>
      <c r="G10" s="15" t="s">
        <v>13</v>
      </c>
      <c r="H10" s="20"/>
      <c r="I10" s="29">
        <v>131853387.95999999</v>
      </c>
      <c r="J10" s="29"/>
    </row>
    <row r="11" spans="1:10">
      <c r="A11" s="14" t="s">
        <v>14</v>
      </c>
      <c r="B11" s="20"/>
      <c r="C11" s="29">
        <v>1253172.79</v>
      </c>
      <c r="D11" s="29"/>
      <c r="E11" s="15"/>
      <c r="F11" s="15"/>
      <c r="G11" s="15" t="s">
        <v>15</v>
      </c>
      <c r="H11" s="20"/>
      <c r="I11" s="29">
        <v>0</v>
      </c>
      <c r="J11" s="29"/>
    </row>
    <row r="12" spans="1:10">
      <c r="A12" s="14" t="s">
        <v>16</v>
      </c>
      <c r="B12" s="20"/>
      <c r="C12" s="29">
        <v>66549449.939999998</v>
      </c>
      <c r="D12" s="29"/>
      <c r="E12" s="15"/>
      <c r="F12" s="15"/>
      <c r="G12" s="15" t="s">
        <v>17</v>
      </c>
      <c r="H12" s="20"/>
      <c r="I12" s="29">
        <v>41951911.609999999</v>
      </c>
      <c r="J12" s="29"/>
    </row>
    <row r="13" spans="1:10">
      <c r="A13" s="14" t="s">
        <v>18</v>
      </c>
      <c r="B13" s="20"/>
      <c r="C13" s="29">
        <v>0</v>
      </c>
      <c r="D13" s="29"/>
      <c r="E13" s="15"/>
      <c r="F13" s="15"/>
      <c r="G13" s="15" t="s">
        <v>19</v>
      </c>
      <c r="H13" s="20"/>
      <c r="I13" s="29">
        <v>0</v>
      </c>
      <c r="J13" s="29"/>
    </row>
    <row r="14" spans="1:10">
      <c r="A14" s="14" t="s">
        <v>20</v>
      </c>
      <c r="B14" s="20"/>
      <c r="C14" s="29">
        <v>5735003.71</v>
      </c>
      <c r="D14" s="29"/>
      <c r="E14" s="15"/>
      <c r="F14" s="15"/>
      <c r="G14" s="15" t="s">
        <v>21</v>
      </c>
      <c r="H14" s="20"/>
      <c r="I14" s="29">
        <v>0</v>
      </c>
      <c r="J14" s="29"/>
    </row>
    <row r="15" spans="1:10">
      <c r="A15" s="14" t="s">
        <v>22</v>
      </c>
      <c r="B15" s="30"/>
      <c r="C15" s="29">
        <v>0</v>
      </c>
      <c r="D15" s="29"/>
      <c r="E15" s="15"/>
      <c r="F15" s="15"/>
      <c r="G15" s="15" t="s">
        <v>23</v>
      </c>
      <c r="H15" s="20"/>
      <c r="I15" s="29">
        <v>0</v>
      </c>
      <c r="J15" s="29"/>
    </row>
    <row r="16" spans="1:10">
      <c r="A16" s="14" t="s">
        <v>24</v>
      </c>
      <c r="B16" s="20"/>
      <c r="C16" s="29">
        <v>0</v>
      </c>
      <c r="D16" s="29"/>
      <c r="E16" s="15"/>
      <c r="F16" s="15"/>
      <c r="G16" s="15" t="s">
        <v>25</v>
      </c>
      <c r="H16" s="20"/>
      <c r="I16" s="29">
        <v>0</v>
      </c>
      <c r="J16" s="29"/>
    </row>
    <row r="17" spans="1:10">
      <c r="A17" s="14"/>
      <c r="B17" s="20"/>
      <c r="C17" s="29"/>
      <c r="D17" s="29"/>
      <c r="E17" s="15"/>
      <c r="F17" s="15"/>
      <c r="G17" s="15" t="s">
        <v>26</v>
      </c>
      <c r="H17" s="20"/>
      <c r="I17" s="29">
        <v>0</v>
      </c>
      <c r="J17" s="29"/>
    </row>
    <row r="18" spans="1:10">
      <c r="A18" s="14"/>
      <c r="B18" s="20"/>
      <c r="C18" s="29"/>
      <c r="D18" s="29"/>
      <c r="E18" s="15"/>
      <c r="F18" s="15"/>
      <c r="G18" s="15"/>
      <c r="H18" s="20"/>
      <c r="I18" s="17"/>
      <c r="J18" s="17"/>
    </row>
    <row r="19" spans="1:10">
      <c r="A19" s="19" t="s">
        <v>27</v>
      </c>
      <c r="B19" s="15"/>
      <c r="C19" s="32">
        <v>255068045.94999999</v>
      </c>
      <c r="D19" s="32"/>
      <c r="E19" s="15"/>
      <c r="F19" s="15"/>
      <c r="G19" s="24" t="s">
        <v>28</v>
      </c>
      <c r="H19" s="20"/>
      <c r="I19" s="33">
        <v>173805299.56999999</v>
      </c>
      <c r="J19" s="33"/>
    </row>
    <row r="20" spans="1:10">
      <c r="A20" s="14"/>
      <c r="B20" s="15"/>
      <c r="C20" s="15"/>
      <c r="D20" s="16"/>
      <c r="E20" s="15"/>
      <c r="F20" s="15"/>
      <c r="G20" s="15"/>
      <c r="H20" s="20"/>
      <c r="I20" s="17"/>
      <c r="J20" s="17"/>
    </row>
    <row r="21" spans="1:10">
      <c r="A21" s="19" t="s">
        <v>29</v>
      </c>
      <c r="B21" s="26"/>
      <c r="C21" s="16"/>
      <c r="D21" s="34"/>
      <c r="E21" s="15"/>
      <c r="F21" s="15"/>
      <c r="G21" s="24" t="s">
        <v>30</v>
      </c>
      <c r="H21" s="20"/>
      <c r="I21" s="17"/>
      <c r="J21" s="17"/>
    </row>
    <row r="22" spans="1:10">
      <c r="A22" s="14" t="s">
        <v>31</v>
      </c>
      <c r="B22" s="15"/>
      <c r="C22" s="29">
        <v>0</v>
      </c>
      <c r="D22" s="29"/>
      <c r="E22" s="15"/>
      <c r="F22" s="15"/>
      <c r="G22" s="15" t="s">
        <v>32</v>
      </c>
      <c r="H22" s="20"/>
      <c r="I22" s="29">
        <v>0</v>
      </c>
      <c r="J22" s="29"/>
    </row>
    <row r="23" spans="1:10">
      <c r="A23" s="14" t="s">
        <v>33</v>
      </c>
      <c r="B23" s="20"/>
      <c r="C23" s="29">
        <v>0</v>
      </c>
      <c r="D23" s="29"/>
      <c r="E23" s="15"/>
      <c r="F23" s="15"/>
      <c r="G23" s="15" t="s">
        <v>34</v>
      </c>
      <c r="H23" s="20"/>
      <c r="I23" s="29">
        <v>0</v>
      </c>
      <c r="J23" s="29"/>
    </row>
    <row r="24" spans="1:10">
      <c r="A24" s="14" t="s">
        <v>35</v>
      </c>
      <c r="B24" s="20"/>
      <c r="C24" s="29">
        <v>6082874828.8400002</v>
      </c>
      <c r="D24" s="29"/>
      <c r="E24" s="15"/>
      <c r="F24" s="15"/>
      <c r="G24" s="15" t="s">
        <v>36</v>
      </c>
      <c r="H24" s="20"/>
      <c r="I24" s="29">
        <v>142985725.09</v>
      </c>
      <c r="J24" s="29"/>
    </row>
    <row r="25" spans="1:10">
      <c r="A25" s="14" t="s">
        <v>37</v>
      </c>
      <c r="B25" s="20"/>
      <c r="C25" s="29">
        <v>132754926.53</v>
      </c>
      <c r="D25" s="29"/>
      <c r="E25" s="15"/>
      <c r="F25" s="15"/>
      <c r="G25" s="15" t="s">
        <v>38</v>
      </c>
      <c r="H25" s="20"/>
      <c r="I25" s="29">
        <v>0</v>
      </c>
      <c r="J25" s="29"/>
    </row>
    <row r="26" spans="1:10">
      <c r="A26" s="14" t="s">
        <v>39</v>
      </c>
      <c r="B26" s="20"/>
      <c r="C26" s="29">
        <v>0</v>
      </c>
      <c r="D26" s="29"/>
      <c r="E26" s="15"/>
      <c r="F26" s="15"/>
      <c r="G26" s="15" t="s">
        <v>40</v>
      </c>
      <c r="H26" s="20"/>
      <c r="I26" s="29">
        <v>0</v>
      </c>
      <c r="J26" s="29"/>
    </row>
    <row r="27" spans="1:10">
      <c r="A27" s="35" t="s">
        <v>41</v>
      </c>
      <c r="B27" s="36"/>
      <c r="C27" s="29">
        <v>-232173531.49000001</v>
      </c>
      <c r="D27" s="29"/>
      <c r="E27" s="15"/>
      <c r="F27" s="15"/>
      <c r="G27" s="15" t="s">
        <v>42</v>
      </c>
      <c r="H27" s="20"/>
      <c r="I27" s="29">
        <v>0</v>
      </c>
      <c r="J27" s="29"/>
    </row>
    <row r="28" spans="1:10">
      <c r="A28" s="14" t="s">
        <v>43</v>
      </c>
      <c r="B28" s="20"/>
      <c r="C28" s="29">
        <v>0</v>
      </c>
      <c r="D28" s="29"/>
      <c r="E28" s="15"/>
      <c r="F28" s="15"/>
      <c r="G28" s="37"/>
      <c r="H28" s="20"/>
      <c r="I28" s="29"/>
      <c r="J28" s="29"/>
    </row>
    <row r="29" spans="1:10">
      <c r="A29" s="14" t="s">
        <v>44</v>
      </c>
      <c r="B29" s="15"/>
      <c r="C29" s="29">
        <v>0</v>
      </c>
      <c r="D29" s="29"/>
      <c r="E29" s="15"/>
      <c r="F29" s="15"/>
      <c r="G29" s="24" t="s">
        <v>45</v>
      </c>
      <c r="H29" s="20"/>
      <c r="I29" s="33">
        <v>142985725.09</v>
      </c>
      <c r="J29" s="33"/>
    </row>
    <row r="30" spans="1:10">
      <c r="A30" s="14" t="s">
        <v>46</v>
      </c>
      <c r="B30" s="20"/>
      <c r="C30" s="29">
        <v>0</v>
      </c>
      <c r="D30" s="29"/>
      <c r="E30" s="15"/>
      <c r="F30" s="15"/>
      <c r="G30" s="15"/>
      <c r="H30" s="20"/>
      <c r="I30" s="17"/>
      <c r="J30" s="17"/>
    </row>
    <row r="31" spans="1:10">
      <c r="A31" s="14"/>
      <c r="B31" s="20"/>
      <c r="C31" s="15"/>
      <c r="D31" s="16"/>
      <c r="E31" s="15"/>
      <c r="F31" s="15"/>
      <c r="G31" s="24" t="s">
        <v>47</v>
      </c>
      <c r="H31" s="20"/>
      <c r="I31" s="33">
        <v>316791024.66000003</v>
      </c>
      <c r="J31" s="33"/>
    </row>
    <row r="32" spans="1:10">
      <c r="A32" s="19" t="s">
        <v>48</v>
      </c>
      <c r="B32" s="20"/>
      <c r="C32" s="32">
        <v>5983456223.8800001</v>
      </c>
      <c r="D32" s="32"/>
      <c r="E32" s="15"/>
      <c r="F32" s="15"/>
      <c r="G32" s="15"/>
      <c r="H32" s="20"/>
      <c r="I32" s="17"/>
      <c r="J32" s="17"/>
    </row>
    <row r="33" spans="1:10">
      <c r="A33" s="38"/>
      <c r="B33" s="20"/>
      <c r="C33" s="32"/>
      <c r="D33" s="32"/>
      <c r="E33" s="15"/>
      <c r="F33" s="15"/>
      <c r="G33" s="24" t="s">
        <v>49</v>
      </c>
      <c r="H33" s="20"/>
      <c r="I33" s="17"/>
      <c r="J33" s="17"/>
    </row>
    <row r="34" spans="1:10">
      <c r="A34" s="38"/>
      <c r="B34" s="20"/>
      <c r="C34" s="32"/>
      <c r="D34" s="32"/>
      <c r="E34" s="15"/>
      <c r="F34" s="15"/>
      <c r="G34" s="37" t="s">
        <v>50</v>
      </c>
      <c r="H34" s="20"/>
      <c r="I34" s="29">
        <v>0</v>
      </c>
      <c r="J34" s="29"/>
    </row>
    <row r="35" spans="1:10">
      <c r="A35" s="38"/>
      <c r="B35" s="20"/>
      <c r="C35" s="32"/>
      <c r="D35" s="32"/>
      <c r="E35" s="15"/>
      <c r="F35" s="15"/>
      <c r="G35" s="15" t="s">
        <v>51</v>
      </c>
      <c r="H35" s="20"/>
      <c r="I35" s="39">
        <v>0</v>
      </c>
      <c r="J35" s="39"/>
    </row>
    <row r="36" spans="1:10">
      <c r="A36" s="38"/>
      <c r="B36" s="20"/>
      <c r="C36" s="32"/>
      <c r="D36" s="32"/>
      <c r="E36" s="15"/>
      <c r="F36" s="15"/>
      <c r="G36" s="15" t="s">
        <v>52</v>
      </c>
      <c r="H36" s="20"/>
      <c r="I36" s="39">
        <v>0</v>
      </c>
      <c r="J36" s="39"/>
    </row>
    <row r="37" spans="1:10">
      <c r="A37" s="38"/>
      <c r="B37" s="20"/>
      <c r="C37" s="32"/>
      <c r="D37" s="32"/>
      <c r="E37" s="15"/>
      <c r="F37" s="15"/>
      <c r="G37" s="15" t="s">
        <v>53</v>
      </c>
      <c r="H37" s="20"/>
      <c r="I37" s="39">
        <v>0</v>
      </c>
      <c r="J37" s="39"/>
    </row>
    <row r="38" spans="1:10">
      <c r="A38" s="38"/>
      <c r="B38" s="20"/>
      <c r="C38" s="32"/>
      <c r="D38" s="32"/>
      <c r="E38" s="15"/>
      <c r="F38" s="15"/>
      <c r="G38" s="15"/>
      <c r="H38" s="20"/>
      <c r="I38" s="17"/>
      <c r="J38" s="17"/>
    </row>
    <row r="39" spans="1:10">
      <c r="A39" s="38"/>
      <c r="B39" s="20"/>
      <c r="C39" s="32"/>
      <c r="D39" s="32"/>
      <c r="E39" s="15"/>
      <c r="F39" s="15"/>
      <c r="G39" s="37" t="s">
        <v>54</v>
      </c>
      <c r="H39" s="20"/>
      <c r="I39" s="29">
        <v>5921733245.1700001</v>
      </c>
      <c r="J39" s="29"/>
    </row>
    <row r="40" spans="1:10">
      <c r="A40" s="38"/>
      <c r="B40" s="20"/>
      <c r="C40" s="32"/>
      <c r="D40" s="32"/>
      <c r="E40" s="15"/>
      <c r="F40" s="15"/>
      <c r="G40" s="15" t="s">
        <v>55</v>
      </c>
      <c r="H40" s="15"/>
      <c r="I40" s="39">
        <v>79469675.769999996</v>
      </c>
      <c r="J40" s="39"/>
    </row>
    <row r="41" spans="1:10">
      <c r="A41" s="38"/>
      <c r="B41" s="20"/>
      <c r="C41" s="32"/>
      <c r="D41" s="32"/>
      <c r="E41" s="15"/>
      <c r="F41" s="15"/>
      <c r="G41" s="15" t="s">
        <v>56</v>
      </c>
      <c r="H41" s="15"/>
      <c r="I41" s="39">
        <v>5806888610.1999998</v>
      </c>
      <c r="J41" s="39"/>
    </row>
    <row r="42" spans="1:10">
      <c r="A42" s="38"/>
      <c r="B42" s="20"/>
      <c r="C42" s="32"/>
      <c r="D42" s="32"/>
      <c r="E42" s="15"/>
      <c r="F42" s="15"/>
      <c r="G42" s="15" t="s">
        <v>57</v>
      </c>
      <c r="H42" s="15"/>
      <c r="I42" s="39">
        <v>0</v>
      </c>
      <c r="J42" s="39"/>
    </row>
    <row r="43" spans="1:10">
      <c r="A43" s="38"/>
      <c r="B43" s="20"/>
      <c r="C43" s="32"/>
      <c r="D43" s="32"/>
      <c r="E43" s="15"/>
      <c r="F43" s="15"/>
      <c r="G43" s="15" t="s">
        <v>58</v>
      </c>
      <c r="H43" s="15"/>
      <c r="I43" s="39">
        <v>0</v>
      </c>
      <c r="J43" s="39"/>
    </row>
    <row r="44" spans="1:10">
      <c r="A44" s="38"/>
      <c r="B44" s="20"/>
      <c r="C44" s="32"/>
      <c r="D44" s="32"/>
      <c r="E44" s="15"/>
      <c r="F44" s="15"/>
      <c r="G44" s="15" t="s">
        <v>59</v>
      </c>
      <c r="H44" s="15"/>
      <c r="I44" s="39">
        <v>35374959.200000003</v>
      </c>
      <c r="J44" s="39"/>
    </row>
    <row r="45" spans="1:10">
      <c r="A45" s="38"/>
      <c r="B45" s="20"/>
      <c r="C45" s="32"/>
      <c r="D45" s="32"/>
      <c r="E45" s="15"/>
      <c r="F45" s="15"/>
      <c r="G45" s="15"/>
      <c r="H45" s="15"/>
      <c r="I45" s="39"/>
      <c r="J45" s="39"/>
    </row>
    <row r="46" spans="1:10">
      <c r="A46" s="38"/>
      <c r="B46" s="20"/>
      <c r="C46" s="32"/>
      <c r="D46" s="32"/>
      <c r="E46" s="15"/>
      <c r="F46" s="15"/>
      <c r="G46" s="40" t="s">
        <v>60</v>
      </c>
      <c r="H46" s="15"/>
      <c r="I46" s="29">
        <v>0</v>
      </c>
      <c r="J46" s="29"/>
    </row>
    <row r="47" spans="1:10">
      <c r="A47" s="38"/>
      <c r="B47" s="20"/>
      <c r="C47" s="32"/>
      <c r="D47" s="32"/>
      <c r="E47" s="15"/>
      <c r="F47" s="15"/>
      <c r="G47" s="15" t="s">
        <v>61</v>
      </c>
      <c r="H47" s="15"/>
      <c r="I47" s="39">
        <v>0</v>
      </c>
      <c r="J47" s="39"/>
    </row>
    <row r="48" spans="1:10">
      <c r="A48" s="38"/>
      <c r="B48" s="20"/>
      <c r="C48" s="32"/>
      <c r="D48" s="32"/>
      <c r="E48" s="15"/>
      <c r="F48" s="15"/>
      <c r="G48" s="15" t="s">
        <v>62</v>
      </c>
      <c r="H48" s="15"/>
      <c r="I48" s="39">
        <v>0</v>
      </c>
      <c r="J48" s="39"/>
    </row>
    <row r="49" spans="1:10">
      <c r="A49" s="38"/>
      <c r="B49" s="20"/>
      <c r="C49" s="32"/>
      <c r="D49" s="32"/>
      <c r="E49" s="15"/>
      <c r="F49" s="15"/>
      <c r="G49" s="40"/>
      <c r="H49" s="15"/>
      <c r="I49" s="29"/>
      <c r="J49" s="29"/>
    </row>
    <row r="50" spans="1:10">
      <c r="A50" s="38"/>
      <c r="B50" s="20"/>
      <c r="C50" s="32"/>
      <c r="D50" s="32"/>
      <c r="E50" s="15"/>
      <c r="F50" s="15"/>
      <c r="G50" s="37" t="s">
        <v>63</v>
      </c>
      <c r="H50" s="15"/>
      <c r="I50" s="41">
        <v>5921733245.1700001</v>
      </c>
      <c r="J50" s="41"/>
    </row>
    <row r="51" spans="1:10">
      <c r="A51" s="38"/>
      <c r="B51" s="20"/>
      <c r="C51" s="32"/>
      <c r="D51" s="32"/>
      <c r="E51" s="15"/>
      <c r="F51" s="15"/>
      <c r="G51" s="20"/>
      <c r="H51" s="15"/>
      <c r="I51" s="17"/>
      <c r="J51" s="17"/>
    </row>
    <row r="52" spans="1:10">
      <c r="A52" s="19" t="s">
        <v>64</v>
      </c>
      <c r="B52" s="20"/>
      <c r="C52" s="32">
        <v>6238524269.8299999</v>
      </c>
      <c r="D52" s="32"/>
      <c r="E52" s="15"/>
      <c r="F52" s="15"/>
      <c r="G52" s="37" t="s">
        <v>65</v>
      </c>
      <c r="H52" s="15"/>
      <c r="I52" s="41">
        <v>6238524269.8299999</v>
      </c>
      <c r="J52" s="41"/>
    </row>
    <row r="53" spans="1:10">
      <c r="A53" s="19"/>
      <c r="B53" s="20"/>
      <c r="C53" s="32"/>
      <c r="D53" s="32"/>
      <c r="E53" s="15"/>
      <c r="F53" s="15"/>
      <c r="G53" s="37"/>
      <c r="H53" s="15"/>
      <c r="I53" s="41"/>
      <c r="J53" s="41"/>
    </row>
    <row r="54" spans="1:10">
      <c r="A54" s="19"/>
      <c r="B54" s="20"/>
      <c r="C54" s="32"/>
      <c r="D54" s="32"/>
      <c r="E54" s="15"/>
      <c r="F54" s="15"/>
      <c r="G54" s="37"/>
      <c r="H54" s="15"/>
      <c r="I54" s="41"/>
      <c r="J54" s="41"/>
    </row>
    <row r="55" spans="1:10">
      <c r="A55" s="19"/>
      <c r="B55" s="20"/>
      <c r="C55" s="32"/>
      <c r="D55" s="32"/>
      <c r="E55" s="15"/>
      <c r="F55" s="15"/>
      <c r="G55" s="37"/>
      <c r="H55" s="15"/>
      <c r="I55" s="41"/>
      <c r="J55" s="41"/>
    </row>
    <row r="56" spans="1:10">
      <c r="A56" s="19"/>
      <c r="B56" s="20"/>
      <c r="C56" s="32"/>
      <c r="D56" s="32"/>
      <c r="E56" s="15"/>
      <c r="F56" s="15"/>
      <c r="G56" s="37"/>
      <c r="H56" s="15"/>
      <c r="I56" s="41"/>
      <c r="J56" s="41"/>
    </row>
    <row r="57" spans="1:10">
      <c r="A57" s="42"/>
      <c r="B57" s="43"/>
      <c r="C57" s="33"/>
      <c r="D57" s="33"/>
      <c r="E57" s="17"/>
      <c r="F57" s="17"/>
      <c r="G57" s="37"/>
      <c r="H57" s="17"/>
      <c r="I57" s="41"/>
      <c r="J57" s="41"/>
    </row>
    <row r="58" spans="1:10">
      <c r="A58" s="42"/>
      <c r="B58" s="43"/>
      <c r="C58" s="33"/>
      <c r="D58" s="33"/>
      <c r="E58" s="17"/>
      <c r="F58" s="17"/>
      <c r="G58" s="37"/>
      <c r="H58" s="17"/>
      <c r="I58" s="41"/>
      <c r="J58" s="41"/>
    </row>
    <row r="59" spans="1:10" ht="15.75">
      <c r="A59" s="42"/>
      <c r="B59" s="44" t="s">
        <v>66</v>
      </c>
      <c r="C59" s="33"/>
      <c r="D59" s="44"/>
      <c r="E59" s="17"/>
      <c r="F59" s="17"/>
      <c r="G59" s="37"/>
      <c r="H59" s="17"/>
      <c r="I59" s="45" t="s">
        <v>67</v>
      </c>
      <c r="J59" s="41"/>
    </row>
    <row r="60" spans="1:10">
      <c r="A60" s="42"/>
      <c r="B60" s="37"/>
      <c r="C60" s="33"/>
      <c r="D60" s="17"/>
      <c r="E60" s="17"/>
      <c r="F60" s="17"/>
      <c r="G60" s="37"/>
      <c r="H60" s="17"/>
      <c r="I60" s="39"/>
      <c r="J60" s="41"/>
    </row>
    <row r="61" spans="1:10">
      <c r="A61" s="42"/>
      <c r="B61" s="37"/>
      <c r="C61" s="33"/>
      <c r="D61" s="17"/>
      <c r="E61" s="17"/>
      <c r="F61" s="17"/>
      <c r="G61" s="37"/>
      <c r="H61" s="17"/>
      <c r="I61" s="39"/>
      <c r="J61" s="41"/>
    </row>
    <row r="62" spans="1:10">
      <c r="A62" s="42"/>
      <c r="B62" s="17"/>
      <c r="C62" s="33"/>
      <c r="D62" s="17"/>
      <c r="E62" s="17"/>
      <c r="F62" s="17"/>
      <c r="G62" s="37"/>
      <c r="H62" s="17"/>
      <c r="I62" s="39"/>
      <c r="J62" s="41"/>
    </row>
    <row r="63" spans="1:10">
      <c r="A63" s="42"/>
      <c r="B63" s="17"/>
      <c r="C63" s="33"/>
      <c r="D63" s="17"/>
      <c r="E63" s="17"/>
      <c r="F63" s="17"/>
      <c r="G63" s="37"/>
      <c r="H63" s="17"/>
      <c r="I63" s="39"/>
      <c r="J63" s="41"/>
    </row>
    <row r="64" spans="1:10">
      <c r="A64" s="42"/>
      <c r="B64" s="37" t="s">
        <v>68</v>
      </c>
      <c r="C64" s="33"/>
      <c r="D64" s="29" t="s">
        <v>69</v>
      </c>
      <c r="E64" s="17"/>
      <c r="F64" s="17"/>
      <c r="G64" s="37"/>
      <c r="H64" s="17"/>
      <c r="I64" s="46" t="s">
        <v>70</v>
      </c>
      <c r="J64" s="41"/>
    </row>
    <row r="65" spans="1:10" ht="15.75">
      <c r="A65" s="42"/>
      <c r="B65" s="47" t="s">
        <v>71</v>
      </c>
      <c r="C65" s="33"/>
      <c r="D65" s="45" t="s">
        <v>72</v>
      </c>
      <c r="E65" s="17"/>
      <c r="F65" s="17"/>
      <c r="G65" s="37"/>
      <c r="H65" s="17"/>
      <c r="I65" s="44" t="s">
        <v>73</v>
      </c>
      <c r="J65" s="41"/>
    </row>
    <row r="66" spans="1:10" ht="15.75" thickBot="1">
      <c r="A66" s="48"/>
      <c r="B66" s="49"/>
      <c r="C66" s="49"/>
      <c r="D66" s="50"/>
      <c r="E66" s="49"/>
      <c r="F66" s="49"/>
      <c r="G66" s="49"/>
      <c r="H66" s="49"/>
      <c r="I66" s="49"/>
      <c r="J66" s="49"/>
    </row>
  </sheetData>
  <mergeCells count="5">
    <mergeCell ref="A1:J1"/>
    <mergeCell ref="A2:J2"/>
    <mergeCell ref="A3:J3"/>
    <mergeCell ref="A4:J4"/>
    <mergeCell ref="A5:J5"/>
  </mergeCells>
  <pageMargins left="0.34" right="0.2" top="0.46" bottom="0.17" header="0.31496062992125984" footer="0.17"/>
  <pageSetup scale="55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5"/>
  <sheetViews>
    <sheetView topLeftCell="D134" workbookViewId="0">
      <selection activeCell="E148" sqref="E148"/>
    </sheetView>
  </sheetViews>
  <sheetFormatPr baseColWidth="10" defaultRowHeight="15"/>
  <cols>
    <col min="1" max="1" width="65.140625" bestFit="1" customWidth="1"/>
    <col min="2" max="2" width="19.42578125" customWidth="1"/>
    <col min="3" max="3" width="17.85546875" customWidth="1"/>
    <col min="4" max="4" width="17.42578125" bestFit="1" customWidth="1"/>
    <col min="5" max="6" width="17.140625" customWidth="1"/>
    <col min="7" max="7" width="18.140625" customWidth="1"/>
    <col min="8" max="8" width="18.7109375" customWidth="1"/>
  </cols>
  <sheetData>
    <row r="1" spans="1:8" s="5" customFormat="1" ht="13.5" hidden="1" thickBot="1">
      <c r="A1" s="2" t="s">
        <v>0</v>
      </c>
      <c r="C1" s="2" t="s">
        <v>1</v>
      </c>
      <c r="D1" s="5" t="str">
        <f>IF(AND(LEN(C1)&gt;0,LEN(C1)&lt;=2),MID(C1,1,2),MID(C1,1,FIND(".",C1)-1))</f>
        <v>1</v>
      </c>
      <c r="E1" s="5" t="str">
        <f>IF(LEN(C1)&gt;2,MID(C1,FIND(".",C1)+2,2),0)</f>
        <v>6</v>
      </c>
      <c r="G1" s="5" t="str">
        <f>IF(D1="1","Ene",IF(D1="2","Feb",IF(D1="3","Mar",IF(D1="4","Abr",IF(D1="5","May",IF(D1="6","Jun",IF(D1="7","Jul",IF(D1="8","Ago",IF(D1="9","Sep",IF(D1="10","Oct",IF(D1="11","Nov","Dic")))))))))))</f>
        <v>Ene</v>
      </c>
      <c r="H1" s="5" t="str">
        <f>IF(E1&lt;&gt;0,IF(E1="1","Ene",IF(E1="2","Feb",IF(E1="3","Mar",IF(E1="4","Abr",IF(E1="5","May",IF(E1="6","Jun",IF(E1="7","Jul",IF(E1="8","Ago",IF(E1="9","Sep",IF(E1="10","Oct",IF(E1="11","Nov","Dic"))))))))))),0)</f>
        <v>Jun</v>
      </c>
    </row>
    <row r="2" spans="1:8" ht="21.75" customHeight="1">
      <c r="A2" s="347" t="s">
        <v>248</v>
      </c>
      <c r="B2" s="357"/>
      <c r="C2" s="357"/>
      <c r="D2" s="357"/>
      <c r="E2" s="357"/>
      <c r="F2" s="357"/>
      <c r="G2" s="357"/>
      <c r="H2" s="358"/>
    </row>
    <row r="3" spans="1:8" ht="21" customHeight="1">
      <c r="A3" s="351" t="s">
        <v>293</v>
      </c>
      <c r="B3" s="352"/>
      <c r="C3" s="352"/>
      <c r="D3" s="352"/>
      <c r="E3" s="352"/>
      <c r="F3" s="352"/>
      <c r="G3" s="352"/>
      <c r="H3" s="360"/>
    </row>
    <row r="4" spans="1:8">
      <c r="A4" s="392" t="s">
        <v>350</v>
      </c>
      <c r="B4" s="393"/>
      <c r="C4" s="393"/>
      <c r="D4" s="393"/>
      <c r="E4" s="393"/>
      <c r="F4" s="393"/>
      <c r="G4" s="393"/>
      <c r="H4" s="394"/>
    </row>
    <row r="5" spans="1:8">
      <c r="A5" s="392" t="s">
        <v>351</v>
      </c>
      <c r="B5" s="393"/>
      <c r="C5" s="393"/>
      <c r="D5" s="393"/>
      <c r="E5" s="393"/>
      <c r="F5" s="393"/>
      <c r="G5" s="393"/>
      <c r="H5" s="394"/>
    </row>
    <row r="6" spans="1:8" ht="15.75" thickBot="1">
      <c r="A6" s="422"/>
      <c r="B6" s="423"/>
      <c r="C6" s="423"/>
      <c r="D6" s="423"/>
      <c r="E6" s="423"/>
      <c r="F6" s="423"/>
      <c r="G6" s="423"/>
      <c r="H6" s="424"/>
    </row>
    <row r="7" spans="1:8" ht="15.75" thickBot="1">
      <c r="A7" s="398" t="s">
        <v>136</v>
      </c>
      <c r="B7" s="407" t="s">
        <v>296</v>
      </c>
      <c r="C7" s="408"/>
      <c r="D7" s="408"/>
      <c r="E7" s="408"/>
      <c r="F7" s="408"/>
      <c r="G7" s="409"/>
      <c r="H7" s="425" t="s">
        <v>297</v>
      </c>
    </row>
    <row r="8" spans="1:8" ht="30.75" thickBot="1">
      <c r="A8" s="400"/>
      <c r="B8" s="269" t="s">
        <v>298</v>
      </c>
      <c r="C8" s="270" t="s">
        <v>299</v>
      </c>
      <c r="D8" s="269" t="s">
        <v>255</v>
      </c>
      <c r="E8" s="271" t="s">
        <v>256</v>
      </c>
      <c r="F8" s="269" t="s">
        <v>300</v>
      </c>
      <c r="G8" s="269" t="s">
        <v>301</v>
      </c>
      <c r="H8" s="426"/>
    </row>
    <row r="9" spans="1:8" ht="15.75" thickBot="1">
      <c r="A9" s="402"/>
      <c r="B9" s="215">
        <v>1</v>
      </c>
      <c r="C9" s="217">
        <v>2</v>
      </c>
      <c r="D9" s="215" t="s">
        <v>302</v>
      </c>
      <c r="E9" s="217">
        <v>4</v>
      </c>
      <c r="F9" s="215">
        <v>5</v>
      </c>
      <c r="G9" s="215">
        <v>6</v>
      </c>
      <c r="H9" s="272" t="s">
        <v>303</v>
      </c>
    </row>
    <row r="10" spans="1:8">
      <c r="A10" s="228" t="s">
        <v>352</v>
      </c>
      <c r="B10" s="228"/>
      <c r="C10" s="228"/>
      <c r="D10" s="228"/>
      <c r="E10" s="228"/>
      <c r="F10" s="228"/>
      <c r="G10" s="228"/>
      <c r="H10" s="229"/>
    </row>
    <row r="11" spans="1:8">
      <c r="A11" s="228" t="s">
        <v>353</v>
      </c>
      <c r="B11" s="228">
        <v>13885682</v>
      </c>
      <c r="C11" s="228">
        <v>-140611.49</v>
      </c>
      <c r="D11" s="228">
        <v>13745070.51</v>
      </c>
      <c r="E11" s="228">
        <v>5977088.2000000002</v>
      </c>
      <c r="F11" s="228">
        <v>5977088.2000000002</v>
      </c>
      <c r="G11" s="228">
        <v>5966207.1200000001</v>
      </c>
      <c r="H11" s="229">
        <v>7767982.3099999996</v>
      </c>
    </row>
    <row r="12" spans="1:8">
      <c r="A12" s="228" t="s">
        <v>354</v>
      </c>
      <c r="B12" s="228">
        <v>11053039</v>
      </c>
      <c r="C12" s="228">
        <v>298932.359999999</v>
      </c>
      <c r="D12" s="228">
        <v>11351971.359999999</v>
      </c>
      <c r="E12" s="228">
        <v>3692839.84</v>
      </c>
      <c r="F12" s="228">
        <v>3671217.44</v>
      </c>
      <c r="G12" s="228">
        <v>3551352.82</v>
      </c>
      <c r="H12" s="229">
        <v>7659131.5199999996</v>
      </c>
    </row>
    <row r="13" spans="1:8">
      <c r="A13" s="228" t="s">
        <v>355</v>
      </c>
      <c r="B13" s="228">
        <v>0</v>
      </c>
      <c r="C13" s="228">
        <v>0</v>
      </c>
      <c r="D13" s="228">
        <v>0</v>
      </c>
      <c r="E13" s="228">
        <v>0</v>
      </c>
      <c r="F13" s="228">
        <v>0</v>
      </c>
      <c r="G13" s="228">
        <v>0</v>
      </c>
      <c r="H13" s="229">
        <v>0</v>
      </c>
    </row>
    <row r="14" spans="1:8">
      <c r="A14" s="228" t="s">
        <v>356</v>
      </c>
      <c r="B14" s="228">
        <v>589631</v>
      </c>
      <c r="C14" s="228">
        <v>97721.49</v>
      </c>
      <c r="D14" s="228">
        <v>687352.49</v>
      </c>
      <c r="E14" s="228">
        <v>332345.36</v>
      </c>
      <c r="F14" s="228">
        <v>332345.36</v>
      </c>
      <c r="G14" s="228">
        <v>332345.36</v>
      </c>
      <c r="H14" s="229">
        <v>355007.13</v>
      </c>
    </row>
    <row r="15" spans="1:8">
      <c r="A15" s="228" t="s">
        <v>357</v>
      </c>
      <c r="B15" s="228">
        <v>2090075</v>
      </c>
      <c r="C15" s="228">
        <v>159792.20000000001</v>
      </c>
      <c r="D15" s="228">
        <v>2249867.2000000002</v>
      </c>
      <c r="E15" s="228">
        <v>1071518.05</v>
      </c>
      <c r="F15" s="228">
        <v>1071518.05</v>
      </c>
      <c r="G15" s="228">
        <v>1051884.24</v>
      </c>
      <c r="H15" s="229">
        <v>1178349.1500000001</v>
      </c>
    </row>
    <row r="16" spans="1:8">
      <c r="A16" s="228" t="s">
        <v>358</v>
      </c>
      <c r="B16" s="228">
        <v>2647805</v>
      </c>
      <c r="C16" s="228">
        <v>-109791.35</v>
      </c>
      <c r="D16" s="228">
        <v>2538013.65</v>
      </c>
      <c r="E16" s="228">
        <v>1186851.43</v>
      </c>
      <c r="F16" s="228">
        <v>1186851.43</v>
      </c>
      <c r="G16" s="228">
        <v>1144582.46</v>
      </c>
      <c r="H16" s="229">
        <v>1351162.22</v>
      </c>
    </row>
    <row r="17" spans="1:8">
      <c r="A17" s="228" t="s">
        <v>359</v>
      </c>
      <c r="B17" s="228">
        <v>2013205.5</v>
      </c>
      <c r="C17" s="228">
        <v>260097.78</v>
      </c>
      <c r="D17" s="228">
        <v>2273303.2799999998</v>
      </c>
      <c r="E17" s="228">
        <v>1062188.3899999999</v>
      </c>
      <c r="F17" s="228">
        <v>1061946.18</v>
      </c>
      <c r="G17" s="228">
        <v>1058327.19</v>
      </c>
      <c r="H17" s="229">
        <v>1211114.8899999999</v>
      </c>
    </row>
    <row r="18" spans="1:8">
      <c r="A18" s="228" t="s">
        <v>360</v>
      </c>
      <c r="B18" s="228">
        <v>8838248.5</v>
      </c>
      <c r="C18" s="228">
        <v>542723.06000000099</v>
      </c>
      <c r="D18" s="228">
        <v>9380971.5600000005</v>
      </c>
      <c r="E18" s="228">
        <v>4522135.0199999996</v>
      </c>
      <c r="F18" s="228">
        <v>4522135.0199999996</v>
      </c>
      <c r="G18" s="228">
        <v>4445351.1399999997</v>
      </c>
      <c r="H18" s="229">
        <v>4858836.540000001</v>
      </c>
    </row>
    <row r="19" spans="1:8">
      <c r="A19" s="228" t="s">
        <v>361</v>
      </c>
      <c r="B19" s="228">
        <v>538564.5</v>
      </c>
      <c r="C19" s="228">
        <v>59908.3</v>
      </c>
      <c r="D19" s="228">
        <v>598472.80000000005</v>
      </c>
      <c r="E19" s="228">
        <v>294140.09000000003</v>
      </c>
      <c r="F19" s="228">
        <v>294140.09000000003</v>
      </c>
      <c r="G19" s="228">
        <v>293658.46000000002</v>
      </c>
      <c r="H19" s="229">
        <v>304332.71000000002</v>
      </c>
    </row>
    <row r="20" spans="1:8">
      <c r="A20" s="228" t="s">
        <v>362</v>
      </c>
      <c r="B20" s="228">
        <v>2279862</v>
      </c>
      <c r="C20" s="228">
        <v>-28237.67</v>
      </c>
      <c r="D20" s="228">
        <v>2251624.33</v>
      </c>
      <c r="E20" s="228">
        <v>1062202.46</v>
      </c>
      <c r="F20" s="228">
        <v>1062202.46</v>
      </c>
      <c r="G20" s="228">
        <v>1044190.08</v>
      </c>
      <c r="H20" s="229">
        <v>1189421.8700000001</v>
      </c>
    </row>
    <row r="21" spans="1:8">
      <c r="A21" s="228" t="s">
        <v>363</v>
      </c>
      <c r="B21" s="228">
        <v>3940741</v>
      </c>
      <c r="C21" s="228">
        <v>429626.700000001</v>
      </c>
      <c r="D21" s="228">
        <v>4370367.7000000011</v>
      </c>
      <c r="E21" s="228">
        <v>2252480.79</v>
      </c>
      <c r="F21" s="228">
        <v>2237315.92</v>
      </c>
      <c r="G21" s="228">
        <v>2204777.7000000002</v>
      </c>
      <c r="H21" s="229">
        <v>2117886.9100000011</v>
      </c>
    </row>
    <row r="22" spans="1:8">
      <c r="A22" s="228" t="s">
        <v>364</v>
      </c>
      <c r="B22" s="228">
        <v>14139359</v>
      </c>
      <c r="C22" s="228">
        <v>-171890.75000000099</v>
      </c>
      <c r="D22" s="228">
        <v>13967468.249999998</v>
      </c>
      <c r="E22" s="228">
        <v>6905989.5300000003</v>
      </c>
      <c r="F22" s="228">
        <v>6901846.6500000004</v>
      </c>
      <c r="G22" s="228">
        <v>5222288.51</v>
      </c>
      <c r="H22" s="229">
        <v>7061478.7199999979</v>
      </c>
    </row>
    <row r="23" spans="1:8">
      <c r="A23" s="228" t="s">
        <v>365</v>
      </c>
      <c r="B23" s="228">
        <v>317527</v>
      </c>
      <c r="C23" s="228">
        <v>-75625</v>
      </c>
      <c r="D23" s="228">
        <v>241902</v>
      </c>
      <c r="E23" s="228">
        <v>61930</v>
      </c>
      <c r="F23" s="228">
        <v>61930</v>
      </c>
      <c r="G23" s="228">
        <v>61618</v>
      </c>
      <c r="H23" s="229">
        <v>179972</v>
      </c>
    </row>
    <row r="24" spans="1:8">
      <c r="A24" s="228" t="s">
        <v>366</v>
      </c>
      <c r="B24" s="228">
        <v>1827690</v>
      </c>
      <c r="C24" s="228">
        <v>-199</v>
      </c>
      <c r="D24" s="228">
        <v>1827491</v>
      </c>
      <c r="E24" s="228">
        <v>784482</v>
      </c>
      <c r="F24" s="228">
        <v>784482</v>
      </c>
      <c r="G24" s="228">
        <v>784482</v>
      </c>
      <c r="H24" s="229">
        <v>1043009</v>
      </c>
    </row>
    <row r="25" spans="1:8">
      <c r="A25" s="228" t="s">
        <v>367</v>
      </c>
      <c r="B25" s="228">
        <v>1309614</v>
      </c>
      <c r="C25" s="228">
        <v>18997.2</v>
      </c>
      <c r="D25" s="228">
        <v>1328611.2</v>
      </c>
      <c r="E25" s="228">
        <v>581275.84</v>
      </c>
      <c r="F25" s="228">
        <v>580922.04</v>
      </c>
      <c r="G25" s="228">
        <v>580534.6</v>
      </c>
      <c r="H25" s="229">
        <v>747335.36</v>
      </c>
    </row>
    <row r="26" spans="1:8">
      <c r="A26" s="228" t="s">
        <v>368</v>
      </c>
      <c r="B26" s="228">
        <v>774526</v>
      </c>
      <c r="C26" s="228">
        <v>22146.16</v>
      </c>
      <c r="D26" s="228">
        <v>796672.16</v>
      </c>
      <c r="E26" s="228">
        <v>291152.62</v>
      </c>
      <c r="F26" s="228">
        <v>291152.62</v>
      </c>
      <c r="G26" s="228">
        <v>272287.93</v>
      </c>
      <c r="H26" s="229">
        <v>505519.54000000004</v>
      </c>
    </row>
    <row r="27" spans="1:8">
      <c r="A27" s="228" t="s">
        <v>369</v>
      </c>
      <c r="B27" s="228">
        <v>137627978.81</v>
      </c>
      <c r="C27" s="228">
        <v>73731562.099999696</v>
      </c>
      <c r="D27" s="228">
        <v>211359540.9099997</v>
      </c>
      <c r="E27" s="228">
        <v>148682716.91</v>
      </c>
      <c r="F27" s="228">
        <v>148681626.50999999</v>
      </c>
      <c r="G27" s="228">
        <v>145218258.53</v>
      </c>
      <c r="H27" s="229">
        <v>62676823.999999702</v>
      </c>
    </row>
    <row r="28" spans="1:8">
      <c r="A28" s="228" t="s">
        <v>370</v>
      </c>
      <c r="B28" s="228">
        <v>3308151</v>
      </c>
      <c r="C28" s="228">
        <v>283265.09999999998</v>
      </c>
      <c r="D28" s="228">
        <v>3591416.1</v>
      </c>
      <c r="E28" s="228">
        <v>1725232.55</v>
      </c>
      <c r="F28" s="228">
        <v>1725232.55</v>
      </c>
      <c r="G28" s="228">
        <v>1722250.58</v>
      </c>
      <c r="H28" s="229">
        <v>1866183.55</v>
      </c>
    </row>
    <row r="29" spans="1:8">
      <c r="A29" s="228" t="s">
        <v>371</v>
      </c>
      <c r="B29" s="228">
        <v>1473353.5</v>
      </c>
      <c r="C29" s="228">
        <v>211388.19</v>
      </c>
      <c r="D29" s="228">
        <v>1684741.69</v>
      </c>
      <c r="E29" s="228">
        <v>834628.05</v>
      </c>
      <c r="F29" s="228">
        <v>834628.05</v>
      </c>
      <c r="G29" s="228">
        <v>828709.11</v>
      </c>
      <c r="H29" s="229">
        <v>850113.6399999999</v>
      </c>
    </row>
    <row r="30" spans="1:8">
      <c r="A30" s="228" t="s">
        <v>372</v>
      </c>
      <c r="B30" s="228">
        <v>8354005.5</v>
      </c>
      <c r="C30" s="228">
        <v>338785.75</v>
      </c>
      <c r="D30" s="228">
        <v>8692791.25</v>
      </c>
      <c r="E30" s="228">
        <v>4180530.36</v>
      </c>
      <c r="F30" s="228">
        <v>4134130.36</v>
      </c>
      <c r="G30" s="228">
        <v>4033086.23</v>
      </c>
      <c r="H30" s="229">
        <v>4512260.8900000006</v>
      </c>
    </row>
    <row r="31" spans="1:8">
      <c r="A31" s="228" t="s">
        <v>373</v>
      </c>
      <c r="B31" s="228">
        <v>7762759.5</v>
      </c>
      <c r="C31" s="228">
        <v>-635068.65</v>
      </c>
      <c r="D31" s="228">
        <v>7127690.8499999996</v>
      </c>
      <c r="E31" s="228">
        <v>3163843.02</v>
      </c>
      <c r="F31" s="228">
        <v>3163843.02</v>
      </c>
      <c r="G31" s="228">
        <v>3130497.12</v>
      </c>
      <c r="H31" s="229">
        <v>3963847.8299999996</v>
      </c>
    </row>
    <row r="32" spans="1:8">
      <c r="A32" s="228" t="s">
        <v>374</v>
      </c>
      <c r="B32" s="228">
        <v>2090920</v>
      </c>
      <c r="C32" s="228">
        <v>126779.53</v>
      </c>
      <c r="D32" s="228">
        <v>2217699.5299999998</v>
      </c>
      <c r="E32" s="228">
        <v>1039896.94</v>
      </c>
      <c r="F32" s="228">
        <v>1039896.94</v>
      </c>
      <c r="G32" s="228">
        <v>1032302.8</v>
      </c>
      <c r="H32" s="229">
        <v>1177802.5899999999</v>
      </c>
    </row>
    <row r="33" spans="1:8">
      <c r="A33" s="228" t="s">
        <v>375</v>
      </c>
      <c r="B33" s="228">
        <v>1199510.5</v>
      </c>
      <c r="C33" s="228">
        <v>17614.93</v>
      </c>
      <c r="D33" s="228">
        <v>1217125.43</v>
      </c>
      <c r="E33" s="228">
        <v>527412.34</v>
      </c>
      <c r="F33" s="228">
        <v>527412.34</v>
      </c>
      <c r="G33" s="228">
        <v>522076.04</v>
      </c>
      <c r="H33" s="229">
        <v>689713.09</v>
      </c>
    </row>
    <row r="34" spans="1:8">
      <c r="A34" s="228" t="s">
        <v>376</v>
      </c>
      <c r="B34" s="228">
        <v>25007949</v>
      </c>
      <c r="C34" s="228">
        <v>1581200.25</v>
      </c>
      <c r="D34" s="228">
        <v>26589149.25</v>
      </c>
      <c r="E34" s="228">
        <v>12571679</v>
      </c>
      <c r="F34" s="228">
        <v>12571679</v>
      </c>
      <c r="G34" s="228">
        <v>12043662</v>
      </c>
      <c r="H34" s="229">
        <v>14017470.25</v>
      </c>
    </row>
    <row r="35" spans="1:8">
      <c r="A35" s="228" t="s">
        <v>377</v>
      </c>
      <c r="B35" s="228">
        <v>5002803</v>
      </c>
      <c r="C35" s="228">
        <v>153321.200000001</v>
      </c>
      <c r="D35" s="228">
        <v>5156124.2000000011</v>
      </c>
      <c r="E35" s="228">
        <v>1564653.87</v>
      </c>
      <c r="F35" s="228">
        <v>1563841.87</v>
      </c>
      <c r="G35" s="228">
        <v>1562679.07</v>
      </c>
      <c r="H35" s="229">
        <v>3591470.330000001</v>
      </c>
    </row>
    <row r="36" spans="1:8">
      <c r="A36" s="228" t="s">
        <v>378</v>
      </c>
      <c r="B36" s="228">
        <v>1550043.5</v>
      </c>
      <c r="C36" s="228">
        <v>327595.11</v>
      </c>
      <c r="D36" s="228">
        <v>1877638.6099999999</v>
      </c>
      <c r="E36" s="228">
        <v>972053.27</v>
      </c>
      <c r="F36" s="228">
        <v>972053.27</v>
      </c>
      <c r="G36" s="228">
        <v>962586.39</v>
      </c>
      <c r="H36" s="229">
        <v>905585.33999999985</v>
      </c>
    </row>
    <row r="37" spans="1:8">
      <c r="A37" s="228" t="s">
        <v>379</v>
      </c>
      <c r="B37" s="228">
        <v>8960894</v>
      </c>
      <c r="C37" s="228">
        <v>4171056.28</v>
      </c>
      <c r="D37" s="228">
        <v>13131950.279999999</v>
      </c>
      <c r="E37" s="228">
        <v>7564689.0800000001</v>
      </c>
      <c r="F37" s="228">
        <v>7563626.8700000001</v>
      </c>
      <c r="G37" s="228">
        <v>5621744.5599999996</v>
      </c>
      <c r="H37" s="229">
        <v>5567261.1999999993</v>
      </c>
    </row>
    <row r="38" spans="1:8">
      <c r="A38" s="228" t="s">
        <v>380</v>
      </c>
      <c r="B38" s="228">
        <v>12592969.25</v>
      </c>
      <c r="C38" s="228">
        <v>-1847994</v>
      </c>
      <c r="D38" s="228">
        <v>10744975.25</v>
      </c>
      <c r="E38" s="228">
        <v>3425791.53</v>
      </c>
      <c r="F38" s="228">
        <v>2959701.21</v>
      </c>
      <c r="G38" s="228">
        <v>2858300.29</v>
      </c>
      <c r="H38" s="229">
        <v>7319183.7200000007</v>
      </c>
    </row>
    <row r="39" spans="1:8">
      <c r="A39" s="228" t="s">
        <v>381</v>
      </c>
      <c r="B39" s="228">
        <v>0</v>
      </c>
      <c r="C39" s="228">
        <v>0</v>
      </c>
      <c r="D39" s="228">
        <v>0</v>
      </c>
      <c r="E39" s="228">
        <v>0</v>
      </c>
      <c r="F39" s="228">
        <v>0</v>
      </c>
      <c r="G39" s="228">
        <v>0</v>
      </c>
      <c r="H39" s="229">
        <v>0</v>
      </c>
    </row>
    <row r="40" spans="1:8">
      <c r="A40" s="228" t="s">
        <v>382</v>
      </c>
      <c r="B40" s="228">
        <v>18297536</v>
      </c>
      <c r="C40" s="228">
        <v>2408766.7000000002</v>
      </c>
      <c r="D40" s="228">
        <v>20706302.699999999</v>
      </c>
      <c r="E40" s="228">
        <v>10635756.26</v>
      </c>
      <c r="F40" s="228">
        <v>9153454.7300000004</v>
      </c>
      <c r="G40" s="228">
        <v>6444614.1699999999</v>
      </c>
      <c r="H40" s="229">
        <v>10070546.439999999</v>
      </c>
    </row>
    <row r="41" spans="1:8">
      <c r="A41" s="228" t="s">
        <v>383</v>
      </c>
      <c r="B41" s="228">
        <v>6198955</v>
      </c>
      <c r="C41" s="228">
        <v>283446.15999999997</v>
      </c>
      <c r="D41" s="228">
        <v>6482401.1600000001</v>
      </c>
      <c r="E41" s="228">
        <v>3079233.61</v>
      </c>
      <c r="F41" s="228">
        <v>3077055.23</v>
      </c>
      <c r="G41" s="228">
        <v>2991018.66</v>
      </c>
      <c r="H41" s="229">
        <v>3403167.5500000003</v>
      </c>
    </row>
    <row r="42" spans="1:8">
      <c r="A42" s="228" t="s">
        <v>384</v>
      </c>
      <c r="B42" s="228">
        <v>4080334</v>
      </c>
      <c r="C42" s="228">
        <v>157401.41</v>
      </c>
      <c r="D42" s="228">
        <v>4237735.41</v>
      </c>
      <c r="E42" s="228">
        <v>1928267.41</v>
      </c>
      <c r="F42" s="228">
        <v>1928267.41</v>
      </c>
      <c r="G42" s="228">
        <v>1924267.41</v>
      </c>
      <c r="H42" s="229">
        <v>2309468</v>
      </c>
    </row>
    <row r="43" spans="1:8">
      <c r="A43" s="228" t="s">
        <v>385</v>
      </c>
      <c r="B43" s="228">
        <v>2578171</v>
      </c>
      <c r="C43" s="228">
        <v>53895.24</v>
      </c>
      <c r="D43" s="228">
        <v>2632066.2400000002</v>
      </c>
      <c r="E43" s="228">
        <v>1175745.24</v>
      </c>
      <c r="F43" s="228">
        <v>1175745.24</v>
      </c>
      <c r="G43" s="228">
        <v>1173152.6399999999</v>
      </c>
      <c r="H43" s="229">
        <v>1456321.0000000002</v>
      </c>
    </row>
    <row r="44" spans="1:8">
      <c r="A44" s="228" t="s">
        <v>386</v>
      </c>
      <c r="B44" s="228">
        <v>2006999</v>
      </c>
      <c r="C44" s="228">
        <v>-1992.36</v>
      </c>
      <c r="D44" s="228">
        <v>2005006.64</v>
      </c>
      <c r="E44" s="228">
        <v>877496.64</v>
      </c>
      <c r="F44" s="228">
        <v>877496.64</v>
      </c>
      <c r="G44" s="228">
        <v>876941</v>
      </c>
      <c r="H44" s="229">
        <v>1127510</v>
      </c>
    </row>
    <row r="45" spans="1:8">
      <c r="A45" s="228" t="s">
        <v>387</v>
      </c>
      <c r="B45" s="228">
        <v>4347898</v>
      </c>
      <c r="C45" s="228">
        <v>112390.63</v>
      </c>
      <c r="D45" s="228">
        <v>4460288.63</v>
      </c>
      <c r="E45" s="228">
        <v>2063507.15</v>
      </c>
      <c r="F45" s="228">
        <v>2063507.15</v>
      </c>
      <c r="G45" s="228">
        <v>2030373.45</v>
      </c>
      <c r="H45" s="229">
        <v>2396781.48</v>
      </c>
    </row>
    <row r="46" spans="1:8">
      <c r="A46" s="283"/>
      <c r="B46" s="284"/>
      <c r="C46" s="284"/>
      <c r="D46" s="284"/>
      <c r="E46" s="284"/>
      <c r="F46" s="284"/>
      <c r="G46" s="284"/>
      <c r="H46" s="229"/>
    </row>
    <row r="47" spans="1:8">
      <c r="A47" s="283"/>
      <c r="B47" s="284"/>
      <c r="C47" s="284"/>
      <c r="D47" s="284"/>
      <c r="E47" s="284"/>
      <c r="F47" s="284"/>
      <c r="G47" s="284"/>
      <c r="H47" s="229"/>
    </row>
    <row r="48" spans="1:8">
      <c r="A48" s="283"/>
      <c r="B48" s="284"/>
      <c r="C48" s="284"/>
      <c r="D48" s="284"/>
      <c r="E48" s="284"/>
      <c r="F48" s="284"/>
      <c r="G48" s="284"/>
      <c r="H48" s="229"/>
    </row>
    <row r="49" spans="1:8">
      <c r="A49" s="283"/>
      <c r="B49" s="284"/>
      <c r="C49" s="284"/>
      <c r="D49" s="284"/>
      <c r="E49" s="284"/>
      <c r="F49" s="284"/>
      <c r="G49" s="284"/>
      <c r="H49" s="229"/>
    </row>
    <row r="50" spans="1:8" ht="15.75" thickBot="1">
      <c r="A50" s="283"/>
      <c r="B50" s="284"/>
      <c r="C50" s="284"/>
      <c r="D50" s="284"/>
      <c r="E50" s="284"/>
      <c r="F50" s="284"/>
      <c r="G50" s="284"/>
      <c r="H50" s="229"/>
    </row>
    <row r="51" spans="1:8" ht="21.75" customHeight="1">
      <c r="A51" s="347" t="s">
        <v>248</v>
      </c>
      <c r="B51" s="357"/>
      <c r="C51" s="357"/>
      <c r="D51" s="357"/>
      <c r="E51" s="357"/>
      <c r="F51" s="357"/>
      <c r="G51" s="357"/>
      <c r="H51" s="358"/>
    </row>
    <row r="52" spans="1:8" ht="21" customHeight="1">
      <c r="A52" s="351" t="s">
        <v>293</v>
      </c>
      <c r="B52" s="352"/>
      <c r="C52" s="352"/>
      <c r="D52" s="352"/>
      <c r="E52" s="352"/>
      <c r="F52" s="352"/>
      <c r="G52" s="352"/>
      <c r="H52" s="360"/>
    </row>
    <row r="53" spans="1:8">
      <c r="A53" s="392" t="s">
        <v>350</v>
      </c>
      <c r="B53" s="393"/>
      <c r="C53" s="393"/>
      <c r="D53" s="393"/>
      <c r="E53" s="393"/>
      <c r="F53" s="393"/>
      <c r="G53" s="393"/>
      <c r="H53" s="394"/>
    </row>
    <row r="54" spans="1:8">
      <c r="A54" s="392" t="s">
        <v>311</v>
      </c>
      <c r="B54" s="393"/>
      <c r="C54" s="393"/>
      <c r="D54" s="393"/>
      <c r="E54" s="393"/>
      <c r="F54" s="393"/>
      <c r="G54" s="393"/>
      <c r="H54" s="394"/>
    </row>
    <row r="55" spans="1:8" ht="15.75" thickBot="1">
      <c r="A55" s="422" t="s">
        <v>312</v>
      </c>
      <c r="B55" s="423"/>
      <c r="C55" s="423"/>
      <c r="D55" s="423"/>
      <c r="E55" s="423"/>
      <c r="F55" s="423"/>
      <c r="G55" s="423"/>
      <c r="H55" s="424"/>
    </row>
    <row r="56" spans="1:8" ht="15.75" thickBot="1">
      <c r="A56" s="398" t="s">
        <v>136</v>
      </c>
      <c r="B56" s="407" t="s">
        <v>296</v>
      </c>
      <c r="C56" s="408"/>
      <c r="D56" s="408"/>
      <c r="E56" s="408"/>
      <c r="F56" s="408"/>
      <c r="G56" s="409"/>
      <c r="H56" s="425" t="s">
        <v>297</v>
      </c>
    </row>
    <row r="57" spans="1:8" ht="30.75" thickBot="1">
      <c r="A57" s="400"/>
      <c r="B57" s="269" t="s">
        <v>298</v>
      </c>
      <c r="C57" s="270" t="s">
        <v>299</v>
      </c>
      <c r="D57" s="269" t="s">
        <v>255</v>
      </c>
      <c r="E57" s="271" t="s">
        <v>256</v>
      </c>
      <c r="F57" s="269" t="s">
        <v>300</v>
      </c>
      <c r="G57" s="269" t="s">
        <v>301</v>
      </c>
      <c r="H57" s="426"/>
    </row>
    <row r="58" spans="1:8" ht="15.75" thickBot="1">
      <c r="A58" s="402"/>
      <c r="B58" s="215">
        <v>1</v>
      </c>
      <c r="C58" s="217">
        <v>2</v>
      </c>
      <c r="D58" s="215" t="s">
        <v>302</v>
      </c>
      <c r="E58" s="217">
        <v>4</v>
      </c>
      <c r="F58" s="215">
        <v>5</v>
      </c>
      <c r="G58" s="215">
        <v>5</v>
      </c>
      <c r="H58" s="272" t="s">
        <v>388</v>
      </c>
    </row>
    <row r="59" spans="1:8">
      <c r="A59" s="228" t="s">
        <v>389</v>
      </c>
      <c r="B59" s="228">
        <v>742789</v>
      </c>
      <c r="C59" s="228">
        <v>12598.96</v>
      </c>
      <c r="D59" s="228">
        <v>755387.96</v>
      </c>
      <c r="E59" s="228">
        <v>335265.02</v>
      </c>
      <c r="F59" s="228">
        <v>335265.02</v>
      </c>
      <c r="G59" s="228">
        <v>335265.02</v>
      </c>
      <c r="H59" s="229">
        <v>420122.93999999994</v>
      </c>
    </row>
    <row r="60" spans="1:8">
      <c r="A60" s="285" t="s">
        <v>390</v>
      </c>
      <c r="B60" s="228">
        <v>667541</v>
      </c>
      <c r="C60" s="228">
        <v>6829</v>
      </c>
      <c r="D60" s="228">
        <v>674370</v>
      </c>
      <c r="E60" s="228">
        <v>297083</v>
      </c>
      <c r="F60" s="228">
        <v>297083</v>
      </c>
      <c r="G60" s="228">
        <v>297083</v>
      </c>
      <c r="H60" s="229">
        <v>377287</v>
      </c>
    </row>
    <row r="61" spans="1:8">
      <c r="A61" s="228" t="s">
        <v>391</v>
      </c>
      <c r="B61" s="228">
        <v>0</v>
      </c>
      <c r="C61" s="228">
        <v>8143</v>
      </c>
      <c r="D61" s="228">
        <v>8143</v>
      </c>
      <c r="E61" s="228">
        <v>8142.04</v>
      </c>
      <c r="F61" s="228">
        <v>8142.04</v>
      </c>
      <c r="G61" s="228">
        <v>8142.04</v>
      </c>
      <c r="H61" s="229">
        <v>0.96000000000003638</v>
      </c>
    </row>
    <row r="62" spans="1:8">
      <c r="A62" s="228" t="s">
        <v>392</v>
      </c>
      <c r="B62" s="228">
        <v>329250579.23000002</v>
      </c>
      <c r="C62" s="228">
        <v>23271872.000001598</v>
      </c>
      <c r="D62" s="228">
        <v>352522451.2299999</v>
      </c>
      <c r="E62" s="228">
        <v>137009499.36000001</v>
      </c>
      <c r="F62" s="228">
        <v>114647217.82000001</v>
      </c>
      <c r="G62" s="228">
        <v>115208311.20000012</v>
      </c>
      <c r="H62" s="229">
        <v>215512951.87000167</v>
      </c>
    </row>
    <row r="63" spans="1:8">
      <c r="A63" s="228" t="s">
        <v>393</v>
      </c>
      <c r="B63" s="228">
        <v>2453816.5</v>
      </c>
      <c r="C63" s="228">
        <v>118092.66</v>
      </c>
      <c r="D63" s="228">
        <v>2571909.16</v>
      </c>
      <c r="E63" s="228">
        <v>1173676.6599999999</v>
      </c>
      <c r="F63" s="228">
        <v>1173676.6599999999</v>
      </c>
      <c r="G63" s="228">
        <v>1172864.6599999999</v>
      </c>
      <c r="H63" s="229">
        <v>1398232.5000000002</v>
      </c>
    </row>
    <row r="64" spans="1:8">
      <c r="A64" s="228" t="s">
        <v>394</v>
      </c>
      <c r="B64" s="228">
        <v>1283240</v>
      </c>
      <c r="C64" s="228">
        <v>23799.96</v>
      </c>
      <c r="D64" s="228">
        <v>1307039.96</v>
      </c>
      <c r="E64" s="228">
        <v>583220.11</v>
      </c>
      <c r="F64" s="228">
        <v>583220.11</v>
      </c>
      <c r="G64" s="228">
        <v>583220.11</v>
      </c>
      <c r="H64" s="229">
        <v>723819.85</v>
      </c>
    </row>
    <row r="65" spans="1:8">
      <c r="A65" s="228" t="s">
        <v>395</v>
      </c>
      <c r="B65" s="228">
        <v>1268918</v>
      </c>
      <c r="C65" s="228">
        <v>429102.25</v>
      </c>
      <c r="D65" s="228">
        <v>1698020.25</v>
      </c>
      <c r="E65" s="228">
        <v>978529.25</v>
      </c>
      <c r="F65" s="228">
        <v>978529.25</v>
      </c>
      <c r="G65" s="228">
        <v>974956.45</v>
      </c>
      <c r="H65" s="229">
        <v>719491</v>
      </c>
    </row>
    <row r="66" spans="1:8">
      <c r="A66" s="228" t="s">
        <v>396</v>
      </c>
      <c r="B66" s="228">
        <v>1391184</v>
      </c>
      <c r="C66" s="228">
        <v>112731.64</v>
      </c>
      <c r="D66" s="228">
        <v>1503915.64</v>
      </c>
      <c r="E66" s="228">
        <v>714381.98</v>
      </c>
      <c r="F66" s="228">
        <v>714381.98</v>
      </c>
      <c r="G66" s="228">
        <v>714381.98</v>
      </c>
      <c r="H66" s="229">
        <v>789533.65999999992</v>
      </c>
    </row>
    <row r="67" spans="1:8">
      <c r="A67" s="228" t="s">
        <v>397</v>
      </c>
      <c r="B67" s="228">
        <v>1275877</v>
      </c>
      <c r="C67" s="228">
        <v>63182</v>
      </c>
      <c r="D67" s="228">
        <v>1339059</v>
      </c>
      <c r="E67" s="228">
        <v>616738</v>
      </c>
      <c r="F67" s="228">
        <v>616738</v>
      </c>
      <c r="G67" s="228">
        <v>612298.76</v>
      </c>
      <c r="H67" s="229">
        <v>722321</v>
      </c>
    </row>
    <row r="68" spans="1:8">
      <c r="A68" s="228" t="s">
        <v>398</v>
      </c>
      <c r="B68" s="228">
        <v>2357000</v>
      </c>
      <c r="C68" s="228">
        <v>-152600.32999999999</v>
      </c>
      <c r="D68" s="228">
        <v>2204399.67</v>
      </c>
      <c r="E68" s="228">
        <v>659060.19999999995</v>
      </c>
      <c r="F68" s="228">
        <v>659060.19999999995</v>
      </c>
      <c r="G68" s="228">
        <v>654798.54</v>
      </c>
      <c r="H68" s="229">
        <v>1545339.47</v>
      </c>
    </row>
    <row r="69" spans="1:8">
      <c r="A69" s="228" t="s">
        <v>399</v>
      </c>
      <c r="B69" s="228">
        <v>321931</v>
      </c>
      <c r="C69" s="228">
        <v>3495</v>
      </c>
      <c r="D69" s="228">
        <v>325426</v>
      </c>
      <c r="E69" s="228">
        <v>142188</v>
      </c>
      <c r="F69" s="228">
        <v>142188</v>
      </c>
      <c r="G69" s="228">
        <v>142188</v>
      </c>
      <c r="H69" s="229">
        <v>183238</v>
      </c>
    </row>
    <row r="70" spans="1:8">
      <c r="A70" s="228" t="s">
        <v>400</v>
      </c>
      <c r="B70" s="228">
        <v>312702</v>
      </c>
      <c r="C70" s="228">
        <v>6762.88</v>
      </c>
      <c r="D70" s="228">
        <v>319464.88</v>
      </c>
      <c r="E70" s="228">
        <v>142394.88</v>
      </c>
      <c r="F70" s="228">
        <v>142394.88</v>
      </c>
      <c r="G70" s="228">
        <v>142394.88</v>
      </c>
      <c r="H70" s="229">
        <v>177070</v>
      </c>
    </row>
    <row r="71" spans="1:8">
      <c r="A71" s="228" t="s">
        <v>401</v>
      </c>
      <c r="B71" s="228">
        <v>439877</v>
      </c>
      <c r="C71" s="228">
        <v>22082.04</v>
      </c>
      <c r="D71" s="228">
        <v>461959.04</v>
      </c>
      <c r="E71" s="228">
        <v>212027.5</v>
      </c>
      <c r="F71" s="228">
        <v>212027.5</v>
      </c>
      <c r="G71" s="228">
        <v>212027.5</v>
      </c>
      <c r="H71" s="229">
        <v>249931.53999999998</v>
      </c>
    </row>
    <row r="72" spans="1:8">
      <c r="A72" s="228" t="s">
        <v>402</v>
      </c>
      <c r="B72" s="228">
        <v>28281384.5</v>
      </c>
      <c r="C72" s="228">
        <v>5377159.5599999903</v>
      </c>
      <c r="D72" s="228">
        <v>33658544.059999987</v>
      </c>
      <c r="E72" s="228">
        <v>15032700.449999999</v>
      </c>
      <c r="F72" s="228">
        <v>14208481.550000001</v>
      </c>
      <c r="G72" s="228">
        <v>13845678.710000001</v>
      </c>
      <c r="H72" s="229">
        <v>18625843.609999988</v>
      </c>
    </row>
    <row r="73" spans="1:8">
      <c r="A73" s="228" t="s">
        <v>403</v>
      </c>
      <c r="B73" s="228">
        <v>6385278</v>
      </c>
      <c r="C73" s="228">
        <v>96293.39</v>
      </c>
      <c r="D73" s="228">
        <v>6481571.3899999997</v>
      </c>
      <c r="E73" s="228">
        <v>2636537.96</v>
      </c>
      <c r="F73" s="228">
        <v>2464444.65</v>
      </c>
      <c r="G73" s="228">
        <v>2411064.71</v>
      </c>
      <c r="H73" s="229">
        <v>3845033.4299999997</v>
      </c>
    </row>
    <row r="74" spans="1:8">
      <c r="A74" s="228" t="s">
        <v>404</v>
      </c>
      <c r="B74" s="228">
        <v>11561366</v>
      </c>
      <c r="C74" s="228">
        <v>881268.01000000106</v>
      </c>
      <c r="D74" s="228">
        <v>12442634.010000002</v>
      </c>
      <c r="E74" s="228">
        <v>5254789.01</v>
      </c>
      <c r="F74" s="228">
        <v>5254789.01</v>
      </c>
      <c r="G74" s="228">
        <v>5259183.01</v>
      </c>
      <c r="H74" s="229">
        <v>7187845.0000000019</v>
      </c>
    </row>
    <row r="75" spans="1:8">
      <c r="A75" s="228" t="s">
        <v>405</v>
      </c>
      <c r="B75" s="228">
        <v>4822870</v>
      </c>
      <c r="C75" s="228">
        <v>172424.12</v>
      </c>
      <c r="D75" s="228">
        <v>4995294.12</v>
      </c>
      <c r="E75" s="228">
        <v>2388223.1</v>
      </c>
      <c r="F75" s="228">
        <v>2373680.96</v>
      </c>
      <c r="G75" s="228">
        <v>2340517.31</v>
      </c>
      <c r="H75" s="229">
        <v>2607071.02</v>
      </c>
    </row>
    <row r="76" spans="1:8">
      <c r="A76" s="228" t="s">
        <v>406</v>
      </c>
      <c r="B76" s="228">
        <v>7597610</v>
      </c>
      <c r="C76" s="228">
        <v>1189254.3700000001</v>
      </c>
      <c r="D76" s="228">
        <v>8786864.370000001</v>
      </c>
      <c r="E76" s="228">
        <v>4629371.26</v>
      </c>
      <c r="F76" s="228">
        <v>4486663.42</v>
      </c>
      <c r="G76" s="228">
        <v>4442377.74</v>
      </c>
      <c r="H76" s="229">
        <v>4157493.1100000013</v>
      </c>
    </row>
    <row r="77" spans="1:8">
      <c r="A77" s="228" t="s">
        <v>407</v>
      </c>
      <c r="B77" s="228">
        <v>36597604</v>
      </c>
      <c r="C77" s="228">
        <v>2113950.8199999998</v>
      </c>
      <c r="D77" s="228">
        <v>38711554.82</v>
      </c>
      <c r="E77" s="228">
        <v>17682820.809999999</v>
      </c>
      <c r="F77" s="228">
        <v>17659376.75</v>
      </c>
      <c r="G77" s="228">
        <v>17478881.489999998</v>
      </c>
      <c r="H77" s="229">
        <v>21028734.010000002</v>
      </c>
    </row>
    <row r="78" spans="1:8">
      <c r="A78" s="228" t="s">
        <v>408</v>
      </c>
      <c r="B78" s="228">
        <v>0</v>
      </c>
      <c r="C78" s="228">
        <v>7502.68</v>
      </c>
      <c r="D78" s="228">
        <v>7502.68</v>
      </c>
      <c r="E78" s="228">
        <v>7502.68</v>
      </c>
      <c r="F78" s="228">
        <v>7502.68</v>
      </c>
      <c r="G78" s="228">
        <v>7502.68</v>
      </c>
      <c r="H78" s="229">
        <v>0</v>
      </c>
    </row>
    <row r="79" spans="1:8">
      <c r="A79" s="228" t="s">
        <v>409</v>
      </c>
      <c r="B79" s="228">
        <v>3102633</v>
      </c>
      <c r="C79" s="228">
        <v>136955.96</v>
      </c>
      <c r="D79" s="228">
        <v>3239588.96</v>
      </c>
      <c r="E79" s="228">
        <v>1500330.88</v>
      </c>
      <c r="F79" s="228">
        <v>1500330.88</v>
      </c>
      <c r="G79" s="228">
        <v>1490850.88</v>
      </c>
      <c r="H79" s="229">
        <v>1739258.08</v>
      </c>
    </row>
    <row r="80" spans="1:8">
      <c r="A80" s="228" t="s">
        <v>410</v>
      </c>
      <c r="B80" s="228">
        <v>7295139.5</v>
      </c>
      <c r="C80" s="228">
        <v>744619.97000000102</v>
      </c>
      <c r="D80" s="228">
        <v>8039759.4700000007</v>
      </c>
      <c r="E80" s="228">
        <v>3715371.68</v>
      </c>
      <c r="F80" s="228">
        <v>3715371.68</v>
      </c>
      <c r="G80" s="228">
        <v>3691688.52</v>
      </c>
      <c r="H80" s="229">
        <v>4324387.790000001</v>
      </c>
    </row>
    <row r="81" spans="1:8">
      <c r="A81" s="228" t="s">
        <v>411</v>
      </c>
      <c r="B81" s="228">
        <v>3311666</v>
      </c>
      <c r="C81" s="228">
        <v>59067.71</v>
      </c>
      <c r="D81" s="228">
        <v>3370733.71</v>
      </c>
      <c r="E81" s="228">
        <v>1333340.1200000001</v>
      </c>
      <c r="F81" s="228">
        <v>1333340.1200000001</v>
      </c>
      <c r="G81" s="228">
        <v>1318129.96</v>
      </c>
      <c r="H81" s="229">
        <v>2037393.5899999999</v>
      </c>
    </row>
    <row r="82" spans="1:8">
      <c r="A82" s="228" t="s">
        <v>412</v>
      </c>
      <c r="B82" s="228">
        <v>832455</v>
      </c>
      <c r="C82" s="228">
        <v>80102.570000000007</v>
      </c>
      <c r="D82" s="228">
        <v>912557.57000000007</v>
      </c>
      <c r="E82" s="228">
        <v>439573.57</v>
      </c>
      <c r="F82" s="228">
        <v>439573.57</v>
      </c>
      <c r="G82" s="228">
        <v>439573.57</v>
      </c>
      <c r="H82" s="229">
        <v>472984.00000000006</v>
      </c>
    </row>
    <row r="83" spans="1:8">
      <c r="A83" s="228" t="s">
        <v>413</v>
      </c>
      <c r="B83" s="228">
        <v>646412</v>
      </c>
      <c r="C83" s="228">
        <v>-109560.31</v>
      </c>
      <c r="D83" s="228">
        <v>536851.68999999994</v>
      </c>
      <c r="E83" s="228">
        <v>168250.69</v>
      </c>
      <c r="F83" s="228">
        <v>168250.69</v>
      </c>
      <c r="G83" s="228">
        <v>168250.69</v>
      </c>
      <c r="H83" s="229">
        <v>368600.99999999994</v>
      </c>
    </row>
    <row r="84" spans="1:8">
      <c r="A84" s="228" t="s">
        <v>414</v>
      </c>
      <c r="B84" s="228">
        <v>0</v>
      </c>
      <c r="C84" s="228">
        <v>0</v>
      </c>
      <c r="D84" s="228">
        <v>0</v>
      </c>
      <c r="E84" s="228">
        <v>0</v>
      </c>
      <c r="F84" s="228">
        <v>0</v>
      </c>
      <c r="G84" s="228">
        <v>0</v>
      </c>
      <c r="H84" s="229">
        <v>0</v>
      </c>
    </row>
    <row r="85" spans="1:8">
      <c r="A85" s="228" t="s">
        <v>415</v>
      </c>
      <c r="B85" s="228">
        <v>1790897</v>
      </c>
      <c r="C85" s="228">
        <v>108563</v>
      </c>
      <c r="D85" s="228">
        <v>1899460</v>
      </c>
      <c r="E85" s="228">
        <v>857201</v>
      </c>
      <c r="F85" s="228">
        <v>857201</v>
      </c>
      <c r="G85" s="228">
        <v>803194</v>
      </c>
      <c r="H85" s="229">
        <v>1042259</v>
      </c>
    </row>
    <row r="86" spans="1:8">
      <c r="A86" s="228" t="s">
        <v>416</v>
      </c>
      <c r="B86" s="228">
        <v>2954678</v>
      </c>
      <c r="C86" s="228">
        <v>231732.8</v>
      </c>
      <c r="D86" s="228">
        <v>3186410.8</v>
      </c>
      <c r="E86" s="228">
        <v>1490874.73</v>
      </c>
      <c r="F86" s="228">
        <v>1490874.73</v>
      </c>
      <c r="G86" s="228">
        <v>1486133.62</v>
      </c>
      <c r="H86" s="229">
        <v>1695536.0699999998</v>
      </c>
    </row>
    <row r="87" spans="1:8">
      <c r="A87" s="228" t="s">
        <v>417</v>
      </c>
      <c r="B87" s="228">
        <v>0</v>
      </c>
      <c r="C87" s="228">
        <v>0</v>
      </c>
      <c r="D87" s="228">
        <v>0</v>
      </c>
      <c r="E87" s="228">
        <v>0</v>
      </c>
      <c r="F87" s="228">
        <v>0</v>
      </c>
      <c r="G87" s="228">
        <v>0</v>
      </c>
      <c r="H87" s="229">
        <v>0</v>
      </c>
    </row>
    <row r="88" spans="1:8">
      <c r="A88" s="228" t="s">
        <v>418</v>
      </c>
      <c r="B88" s="228">
        <v>276046616.5</v>
      </c>
      <c r="C88" s="228">
        <v>18926591.929999899</v>
      </c>
      <c r="D88" s="228">
        <v>294973208.42999989</v>
      </c>
      <c r="E88" s="228">
        <v>159795485.65000001</v>
      </c>
      <c r="F88" s="228">
        <v>158853210.61000001</v>
      </c>
      <c r="G88" s="228">
        <v>145268104.72999999</v>
      </c>
      <c r="H88" s="229">
        <v>135177722.77999988</v>
      </c>
    </row>
    <row r="89" spans="1:8">
      <c r="A89" s="228" t="s">
        <v>419</v>
      </c>
      <c r="B89" s="228">
        <v>7689792</v>
      </c>
      <c r="C89" s="228">
        <v>1250336.6000000001</v>
      </c>
      <c r="D89" s="228">
        <v>8940128.5999999996</v>
      </c>
      <c r="E89" s="228">
        <v>4979397.67</v>
      </c>
      <c r="F89" s="228">
        <v>4979397.67</v>
      </c>
      <c r="G89" s="228">
        <v>4777568.5199999996</v>
      </c>
      <c r="H89" s="229">
        <v>3960730.9299999997</v>
      </c>
    </row>
    <row r="90" spans="1:8">
      <c r="A90" s="228" t="s">
        <v>420</v>
      </c>
      <c r="B90" s="228">
        <v>9331407</v>
      </c>
      <c r="C90" s="228">
        <v>404023.08000000101</v>
      </c>
      <c r="D90" s="228">
        <v>9735430.0800000019</v>
      </c>
      <c r="E90" s="228">
        <v>4894378.21</v>
      </c>
      <c r="F90" s="228">
        <v>4894378.21</v>
      </c>
      <c r="G90" s="228">
        <v>4645009.2</v>
      </c>
      <c r="H90" s="229">
        <v>4841051.870000002</v>
      </c>
    </row>
    <row r="91" spans="1:8">
      <c r="A91" s="228" t="s">
        <v>421</v>
      </c>
      <c r="B91" s="228">
        <v>3642818</v>
      </c>
      <c r="C91" s="228">
        <v>820883.23</v>
      </c>
      <c r="D91" s="228">
        <v>4463701.2300000004</v>
      </c>
      <c r="E91" s="228">
        <v>2418397.4300000002</v>
      </c>
      <c r="F91" s="228">
        <v>2418397.4300000002</v>
      </c>
      <c r="G91" s="228">
        <v>2398726.4300000002</v>
      </c>
      <c r="H91" s="229">
        <v>2045303.8000000003</v>
      </c>
    </row>
    <row r="92" spans="1:8">
      <c r="A92" s="228" t="s">
        <v>422</v>
      </c>
      <c r="B92" s="228">
        <v>28625532</v>
      </c>
      <c r="C92" s="228">
        <v>5930329.4199999897</v>
      </c>
      <c r="D92" s="228">
        <v>34555861.419999987</v>
      </c>
      <c r="E92" s="228">
        <v>18411615.73</v>
      </c>
      <c r="F92" s="228">
        <v>18411615.73</v>
      </c>
      <c r="G92" s="228">
        <v>18266285.890000001</v>
      </c>
      <c r="H92" s="229">
        <v>16144245.689999986</v>
      </c>
    </row>
    <row r="93" spans="1:8">
      <c r="A93" s="228" t="s">
        <v>423</v>
      </c>
      <c r="B93" s="228">
        <v>3403882</v>
      </c>
      <c r="C93" s="228">
        <v>179925.73</v>
      </c>
      <c r="D93" s="228">
        <v>3583807.73</v>
      </c>
      <c r="E93" s="228">
        <v>1779649.99</v>
      </c>
      <c r="F93" s="228">
        <v>1779649.99</v>
      </c>
      <c r="G93" s="228">
        <v>1734336.78</v>
      </c>
      <c r="H93" s="229">
        <v>1804157.74</v>
      </c>
    </row>
    <row r="94" spans="1:8">
      <c r="A94" s="228" t="s">
        <v>424</v>
      </c>
      <c r="B94" s="228">
        <v>12640223</v>
      </c>
      <c r="C94" s="228">
        <v>2453422.65</v>
      </c>
      <c r="D94" s="228">
        <v>15093645.65</v>
      </c>
      <c r="E94" s="228">
        <v>8179016.9199999999</v>
      </c>
      <c r="F94" s="228">
        <v>8179016.9199999999</v>
      </c>
      <c r="G94" s="228">
        <v>7962067.2000000002</v>
      </c>
      <c r="H94" s="229">
        <v>6914628.7300000004</v>
      </c>
    </row>
    <row r="95" spans="1:8">
      <c r="A95" s="228" t="s">
        <v>425</v>
      </c>
      <c r="B95" s="228">
        <v>8422843</v>
      </c>
      <c r="C95" s="228">
        <v>1101417.8</v>
      </c>
      <c r="D95" s="228">
        <v>9524260.8000000007</v>
      </c>
      <c r="E95" s="228">
        <v>4891541.4000000004</v>
      </c>
      <c r="F95" s="228">
        <v>4891541.4000000004</v>
      </c>
      <c r="G95" s="228">
        <v>4745300.5199999996</v>
      </c>
      <c r="H95" s="229">
        <v>4632719.4000000004</v>
      </c>
    </row>
    <row r="96" spans="1:8">
      <c r="A96" s="228" t="s">
        <v>426</v>
      </c>
      <c r="B96" s="228">
        <v>8277618</v>
      </c>
      <c r="C96" s="228">
        <v>1291839.27</v>
      </c>
      <c r="D96" s="228">
        <v>9569457.2699999996</v>
      </c>
      <c r="E96" s="228">
        <v>4891797.2699999996</v>
      </c>
      <c r="F96" s="228">
        <v>4891797.2699999996</v>
      </c>
      <c r="G96" s="228">
        <v>4858430.51</v>
      </c>
      <c r="H96" s="229">
        <v>4677660</v>
      </c>
    </row>
    <row r="97" spans="1:8">
      <c r="A97" s="228" t="s">
        <v>427</v>
      </c>
      <c r="B97" s="228">
        <v>87105026</v>
      </c>
      <c r="C97" s="228">
        <v>45772616.43</v>
      </c>
      <c r="D97" s="228">
        <v>132877642.43000001</v>
      </c>
      <c r="E97" s="228">
        <v>92090312.370000005</v>
      </c>
      <c r="F97" s="228">
        <v>90898720.930000007</v>
      </c>
      <c r="G97" s="228">
        <v>88780119.739999995</v>
      </c>
      <c r="H97" s="229">
        <v>40787330.060000002</v>
      </c>
    </row>
    <row r="98" spans="1:8">
      <c r="A98" s="283"/>
      <c r="B98" s="284"/>
      <c r="C98" s="284"/>
      <c r="D98" s="284"/>
      <c r="E98" s="284"/>
      <c r="F98" s="284"/>
      <c r="G98" s="284"/>
      <c r="H98" s="229"/>
    </row>
    <row r="99" spans="1:8">
      <c r="A99" s="283"/>
      <c r="B99" s="284"/>
      <c r="C99" s="284"/>
      <c r="D99" s="284"/>
      <c r="E99" s="284"/>
      <c r="F99" s="284"/>
      <c r="G99" s="284"/>
      <c r="H99" s="229"/>
    </row>
    <row r="100" spans="1:8" ht="15.75" thickBot="1">
      <c r="A100" s="283"/>
      <c r="B100" s="284"/>
      <c r="C100" s="284"/>
      <c r="D100" s="284"/>
      <c r="E100" s="284"/>
      <c r="F100" s="284"/>
      <c r="G100" s="284"/>
      <c r="H100" s="229"/>
    </row>
    <row r="101" spans="1:8" ht="21.75" customHeight="1">
      <c r="A101" s="347" t="s">
        <v>248</v>
      </c>
      <c r="B101" s="357"/>
      <c r="C101" s="357"/>
      <c r="D101" s="357"/>
      <c r="E101" s="357"/>
      <c r="F101" s="357"/>
      <c r="G101" s="357"/>
      <c r="H101" s="358"/>
    </row>
    <row r="102" spans="1:8" ht="21" customHeight="1">
      <c r="A102" s="351" t="s">
        <v>293</v>
      </c>
      <c r="B102" s="352"/>
      <c r="C102" s="352"/>
      <c r="D102" s="352"/>
      <c r="E102" s="352"/>
      <c r="F102" s="352"/>
      <c r="G102" s="352"/>
      <c r="H102" s="360"/>
    </row>
    <row r="103" spans="1:8">
      <c r="A103" s="392" t="s">
        <v>350</v>
      </c>
      <c r="B103" s="393"/>
      <c r="C103" s="393"/>
      <c r="D103" s="393"/>
      <c r="E103" s="393"/>
      <c r="F103" s="393"/>
      <c r="G103" s="393"/>
      <c r="H103" s="394"/>
    </row>
    <row r="104" spans="1:8">
      <c r="A104" s="392" t="s">
        <v>311</v>
      </c>
      <c r="B104" s="393"/>
      <c r="C104" s="393"/>
      <c r="D104" s="393"/>
      <c r="E104" s="393"/>
      <c r="F104" s="393"/>
      <c r="G104" s="393"/>
      <c r="H104" s="394"/>
    </row>
    <row r="105" spans="1:8" ht="15.75" thickBot="1">
      <c r="A105" s="422" t="s">
        <v>312</v>
      </c>
      <c r="B105" s="423"/>
      <c r="C105" s="423"/>
      <c r="D105" s="423"/>
      <c r="E105" s="423"/>
      <c r="F105" s="423"/>
      <c r="G105" s="423"/>
      <c r="H105" s="424"/>
    </row>
    <row r="106" spans="1:8" ht="15.75" thickBot="1">
      <c r="A106" s="398" t="s">
        <v>136</v>
      </c>
      <c r="B106" s="407" t="s">
        <v>296</v>
      </c>
      <c r="C106" s="408"/>
      <c r="D106" s="408"/>
      <c r="E106" s="408"/>
      <c r="F106" s="408"/>
      <c r="G106" s="409"/>
      <c r="H106" s="425" t="s">
        <v>297</v>
      </c>
    </row>
    <row r="107" spans="1:8" ht="30.75" thickBot="1">
      <c r="A107" s="400"/>
      <c r="B107" s="269" t="s">
        <v>298</v>
      </c>
      <c r="C107" s="270" t="s">
        <v>299</v>
      </c>
      <c r="D107" s="269" t="s">
        <v>255</v>
      </c>
      <c r="E107" s="271" t="s">
        <v>256</v>
      </c>
      <c r="F107" s="269" t="s">
        <v>300</v>
      </c>
      <c r="G107" s="269" t="s">
        <v>301</v>
      </c>
      <c r="H107" s="426"/>
    </row>
    <row r="108" spans="1:8" ht="15.75" thickBot="1">
      <c r="A108" s="402"/>
      <c r="B108" s="215">
        <v>1</v>
      </c>
      <c r="C108" s="217">
        <v>2</v>
      </c>
      <c r="D108" s="215" t="s">
        <v>302</v>
      </c>
      <c r="E108" s="217">
        <v>4</v>
      </c>
      <c r="F108" s="215">
        <v>5</v>
      </c>
      <c r="G108" s="215">
        <v>5</v>
      </c>
      <c r="H108" s="272" t="s">
        <v>388</v>
      </c>
    </row>
    <row r="109" spans="1:8">
      <c r="A109" s="228" t="s">
        <v>428</v>
      </c>
      <c r="B109" s="228">
        <v>70512691</v>
      </c>
      <c r="C109" s="228">
        <v>-34378959.890000001</v>
      </c>
      <c r="D109" s="228">
        <v>36133731.109999999</v>
      </c>
      <c r="E109" s="228">
        <v>1773116.8</v>
      </c>
      <c r="F109" s="228">
        <v>1773116.8</v>
      </c>
      <c r="G109" s="228">
        <v>1404130.8</v>
      </c>
      <c r="H109" s="229">
        <v>34360614.310000002</v>
      </c>
    </row>
    <row r="110" spans="1:8">
      <c r="A110" s="228" t="s">
        <v>429</v>
      </c>
      <c r="B110" s="228">
        <v>29339080.5</v>
      </c>
      <c r="C110" s="228">
        <v>1214835.58</v>
      </c>
      <c r="D110" s="228">
        <v>30553916.079999998</v>
      </c>
      <c r="E110" s="228">
        <v>15019792.41</v>
      </c>
      <c r="F110" s="228">
        <v>15019792.41</v>
      </c>
      <c r="G110" s="228">
        <v>14214284.92</v>
      </c>
      <c r="H110" s="229">
        <v>15534123.669999998</v>
      </c>
    </row>
    <row r="111" spans="1:8">
      <c r="A111" s="228" t="s">
        <v>430</v>
      </c>
      <c r="B111" s="228">
        <v>2213091</v>
      </c>
      <c r="C111" s="228">
        <v>-174334.03</v>
      </c>
      <c r="D111" s="228">
        <v>2038756.97</v>
      </c>
      <c r="E111" s="228">
        <v>924439.92</v>
      </c>
      <c r="F111" s="228">
        <v>924439.92</v>
      </c>
      <c r="G111" s="228">
        <v>919414.36</v>
      </c>
      <c r="H111" s="229">
        <v>1114317.0499999998</v>
      </c>
    </row>
    <row r="112" spans="1:8">
      <c r="A112" s="228" t="s">
        <v>431</v>
      </c>
      <c r="B112" s="228">
        <v>3196907</v>
      </c>
      <c r="C112" s="228">
        <v>172237.18</v>
      </c>
      <c r="D112" s="228">
        <v>3369144.18</v>
      </c>
      <c r="E112" s="228">
        <v>1573173.59</v>
      </c>
      <c r="F112" s="228">
        <v>1572535.59</v>
      </c>
      <c r="G112" s="228">
        <v>1565656.46</v>
      </c>
      <c r="H112" s="229">
        <v>1795970.59</v>
      </c>
    </row>
    <row r="113" spans="1:8">
      <c r="A113" s="228" t="s">
        <v>432</v>
      </c>
      <c r="B113" s="228">
        <v>76625019.5</v>
      </c>
      <c r="C113" s="228">
        <v>3778172.69</v>
      </c>
      <c r="D113" s="228">
        <v>80403192.189999998</v>
      </c>
      <c r="E113" s="228">
        <v>34882860.530000001</v>
      </c>
      <c r="F113" s="228">
        <v>34216882.399999999</v>
      </c>
      <c r="G113" s="228">
        <v>32851909.550000001</v>
      </c>
      <c r="H113" s="229">
        <v>45520331.659999996</v>
      </c>
    </row>
    <row r="114" spans="1:8">
      <c r="A114" s="228" t="s">
        <v>433</v>
      </c>
      <c r="B114" s="228">
        <v>142134</v>
      </c>
      <c r="C114" s="228">
        <v>34286.410000000003</v>
      </c>
      <c r="D114" s="228">
        <v>176420.41</v>
      </c>
      <c r="E114" s="228">
        <v>75104.27</v>
      </c>
      <c r="F114" s="228">
        <v>75104.27</v>
      </c>
      <c r="G114" s="228">
        <v>71572.56</v>
      </c>
      <c r="H114" s="229">
        <v>101316.14</v>
      </c>
    </row>
    <row r="115" spans="1:8">
      <c r="A115" s="228" t="s">
        <v>434</v>
      </c>
      <c r="B115" s="228">
        <v>337866</v>
      </c>
      <c r="C115" s="228">
        <v>119291.38</v>
      </c>
      <c r="D115" s="228">
        <v>457157.38</v>
      </c>
      <c r="E115" s="228">
        <v>221980.92</v>
      </c>
      <c r="F115" s="228">
        <v>218242.18</v>
      </c>
      <c r="G115" s="228">
        <v>214660.98</v>
      </c>
      <c r="H115" s="229">
        <v>235176.46</v>
      </c>
    </row>
    <row r="116" spans="1:8">
      <c r="A116" s="228" t="s">
        <v>435</v>
      </c>
      <c r="B116" s="228">
        <v>137469</v>
      </c>
      <c r="C116" s="228">
        <v>18529.2</v>
      </c>
      <c r="D116" s="228">
        <v>155998.20000000001</v>
      </c>
      <c r="E116" s="228">
        <v>60803.5</v>
      </c>
      <c r="F116" s="228">
        <v>60803.5</v>
      </c>
      <c r="G116" s="228">
        <v>60803.5</v>
      </c>
      <c r="H116" s="229">
        <v>95194.700000000012</v>
      </c>
    </row>
    <row r="117" spans="1:8">
      <c r="A117" s="228" t="s">
        <v>436</v>
      </c>
      <c r="B117" s="228">
        <v>136809</v>
      </c>
      <c r="C117" s="228">
        <v>5898.83</v>
      </c>
      <c r="D117" s="228">
        <v>142707.82999999999</v>
      </c>
      <c r="E117" s="228">
        <v>56920.23</v>
      </c>
      <c r="F117" s="228">
        <v>55049.18</v>
      </c>
      <c r="G117" s="228">
        <v>49942.37</v>
      </c>
      <c r="H117" s="229">
        <v>85787.599999999977</v>
      </c>
    </row>
    <row r="118" spans="1:8">
      <c r="A118" s="228" t="s">
        <v>437</v>
      </c>
      <c r="B118" s="228">
        <v>99960</v>
      </c>
      <c r="C118" s="228">
        <v>34511.49</v>
      </c>
      <c r="D118" s="228">
        <v>134471.49</v>
      </c>
      <c r="E118" s="228">
        <v>74641.19</v>
      </c>
      <c r="F118" s="228">
        <v>49287.92</v>
      </c>
      <c r="G118" s="228">
        <v>46602.05</v>
      </c>
      <c r="H118" s="229">
        <v>59830.299999999988</v>
      </c>
    </row>
    <row r="119" spans="1:8">
      <c r="A119" s="228" t="s">
        <v>438</v>
      </c>
      <c r="B119" s="228">
        <v>122781</v>
      </c>
      <c r="C119" s="228">
        <v>11625.4</v>
      </c>
      <c r="D119" s="228">
        <v>134406.39999999999</v>
      </c>
      <c r="E119" s="228">
        <v>57207.31</v>
      </c>
      <c r="F119" s="228">
        <v>54767.07</v>
      </c>
      <c r="G119" s="228">
        <v>47443.21</v>
      </c>
      <c r="H119" s="229">
        <v>77199.09</v>
      </c>
    </row>
    <row r="120" spans="1:8">
      <c r="A120" s="228" t="s">
        <v>439</v>
      </c>
      <c r="B120" s="228">
        <v>91260</v>
      </c>
      <c r="C120" s="228">
        <v>-6879.78</v>
      </c>
      <c r="D120" s="228">
        <v>84380.22</v>
      </c>
      <c r="E120" s="228">
        <v>30444.880000000001</v>
      </c>
      <c r="F120" s="228">
        <v>27989.31</v>
      </c>
      <c r="G120" s="228">
        <v>26471.17</v>
      </c>
      <c r="H120" s="229">
        <v>53935.34</v>
      </c>
    </row>
    <row r="121" spans="1:8">
      <c r="A121" s="228" t="s">
        <v>440</v>
      </c>
      <c r="B121" s="228">
        <v>46098</v>
      </c>
      <c r="C121" s="228">
        <v>24257.06</v>
      </c>
      <c r="D121" s="228">
        <v>70355.06</v>
      </c>
      <c r="E121" s="228">
        <v>38007.58</v>
      </c>
      <c r="F121" s="228">
        <v>38007.58</v>
      </c>
      <c r="G121" s="228">
        <v>38007.58</v>
      </c>
      <c r="H121" s="229">
        <v>32347.479999999996</v>
      </c>
    </row>
    <row r="122" spans="1:8">
      <c r="A122" s="228" t="s">
        <v>441</v>
      </c>
      <c r="B122" s="228">
        <v>95100</v>
      </c>
      <c r="C122" s="228">
        <v>244079.16</v>
      </c>
      <c r="D122" s="228">
        <v>339179.16000000003</v>
      </c>
      <c r="E122" s="228">
        <v>278198.64</v>
      </c>
      <c r="F122" s="228">
        <v>276684.56</v>
      </c>
      <c r="G122" s="228">
        <v>276684.56</v>
      </c>
      <c r="H122" s="229">
        <v>60980.520000000019</v>
      </c>
    </row>
    <row r="123" spans="1:8">
      <c r="A123" s="228" t="s">
        <v>442</v>
      </c>
      <c r="B123" s="228">
        <v>61680</v>
      </c>
      <c r="C123" s="228">
        <v>-2386.48</v>
      </c>
      <c r="D123" s="228">
        <v>59293.52</v>
      </c>
      <c r="E123" s="228">
        <v>21238.13</v>
      </c>
      <c r="F123" s="228">
        <v>21238.13</v>
      </c>
      <c r="G123" s="228">
        <v>18783.57</v>
      </c>
      <c r="H123" s="229">
        <v>38055.39</v>
      </c>
    </row>
    <row r="124" spans="1:8">
      <c r="A124" s="228" t="s">
        <v>443</v>
      </c>
      <c r="B124" s="228">
        <v>67761</v>
      </c>
      <c r="C124" s="228">
        <v>47176.35</v>
      </c>
      <c r="D124" s="228">
        <v>114937.35</v>
      </c>
      <c r="E124" s="228">
        <v>67768.69</v>
      </c>
      <c r="F124" s="228">
        <v>39348.69</v>
      </c>
      <c r="G124" s="228">
        <v>37944.019999999997</v>
      </c>
      <c r="H124" s="229">
        <v>47168.66</v>
      </c>
    </row>
    <row r="125" spans="1:8">
      <c r="A125" s="228" t="s">
        <v>444</v>
      </c>
      <c r="B125" s="228">
        <v>234360</v>
      </c>
      <c r="C125" s="228">
        <v>-23031.99</v>
      </c>
      <c r="D125" s="228">
        <v>211328.01</v>
      </c>
      <c r="E125" s="228">
        <v>53085.55</v>
      </c>
      <c r="F125" s="228">
        <v>47053.55</v>
      </c>
      <c r="G125" s="228">
        <v>35833.64</v>
      </c>
      <c r="H125" s="229">
        <v>158242.46000000002</v>
      </c>
    </row>
    <row r="126" spans="1:8">
      <c r="A126" s="228" t="s">
        <v>445</v>
      </c>
      <c r="B126" s="228">
        <v>81261</v>
      </c>
      <c r="C126" s="228">
        <v>81925.16</v>
      </c>
      <c r="D126" s="228">
        <v>163186.16</v>
      </c>
      <c r="E126" s="228">
        <v>92617.88</v>
      </c>
      <c r="F126" s="228">
        <v>88080.56</v>
      </c>
      <c r="G126" s="228">
        <v>88080.56</v>
      </c>
      <c r="H126" s="229">
        <v>70568.28</v>
      </c>
    </row>
    <row r="127" spans="1:8">
      <c r="A127" s="228" t="s">
        <v>446</v>
      </c>
      <c r="B127" s="228">
        <v>60000</v>
      </c>
      <c r="C127" s="228">
        <v>8694.25</v>
      </c>
      <c r="D127" s="228">
        <v>68694.25</v>
      </c>
      <c r="E127" s="228">
        <v>30634.78</v>
      </c>
      <c r="F127" s="228">
        <v>29471.62</v>
      </c>
      <c r="G127" s="228">
        <v>28485.39</v>
      </c>
      <c r="H127" s="229">
        <v>38059.47</v>
      </c>
    </row>
    <row r="128" spans="1:8">
      <c r="A128" s="228" t="s">
        <v>447</v>
      </c>
      <c r="B128" s="228">
        <v>66600</v>
      </c>
      <c r="C128" s="228">
        <v>45930.9</v>
      </c>
      <c r="D128" s="228">
        <v>112530.9</v>
      </c>
      <c r="E128" s="228">
        <v>70728.38</v>
      </c>
      <c r="F128" s="228">
        <v>70728.38</v>
      </c>
      <c r="G128" s="228">
        <v>70728.38</v>
      </c>
      <c r="H128" s="229">
        <v>41802.51999999999</v>
      </c>
    </row>
    <row r="129" spans="1:8">
      <c r="A129" s="228" t="s">
        <v>448</v>
      </c>
      <c r="B129" s="228">
        <v>75600</v>
      </c>
      <c r="C129" s="228">
        <v>8384.09</v>
      </c>
      <c r="D129" s="228">
        <v>83984.09</v>
      </c>
      <c r="E129" s="228">
        <v>31681.09</v>
      </c>
      <c r="F129" s="228">
        <v>31681.09</v>
      </c>
      <c r="G129" s="228">
        <v>30308.36</v>
      </c>
      <c r="H129" s="229">
        <v>52303</v>
      </c>
    </row>
    <row r="130" spans="1:8">
      <c r="A130" s="228" t="s">
        <v>449</v>
      </c>
      <c r="B130" s="228">
        <v>3515654</v>
      </c>
      <c r="C130" s="228">
        <v>387691.19</v>
      </c>
      <c r="D130" s="228">
        <v>3903345.19</v>
      </c>
      <c r="E130" s="228">
        <v>1903624.05</v>
      </c>
      <c r="F130" s="228">
        <v>1888981.62</v>
      </c>
      <c r="G130" s="228">
        <v>1872349.95</v>
      </c>
      <c r="H130" s="229">
        <v>1999721.14</v>
      </c>
    </row>
    <row r="131" spans="1:8">
      <c r="A131" s="228" t="s">
        <v>450</v>
      </c>
      <c r="B131" s="228">
        <v>27600</v>
      </c>
      <c r="C131" s="228">
        <v>41225.300000000003</v>
      </c>
      <c r="D131" s="228">
        <v>68825.3</v>
      </c>
      <c r="E131" s="228">
        <v>37178.39</v>
      </c>
      <c r="F131" s="228">
        <v>33241.64</v>
      </c>
      <c r="G131" s="228">
        <v>30473.88</v>
      </c>
      <c r="H131" s="229">
        <v>31646.910000000003</v>
      </c>
    </row>
    <row r="132" spans="1:8">
      <c r="A132" s="228" t="s">
        <v>451</v>
      </c>
      <c r="B132" s="228">
        <v>88800</v>
      </c>
      <c r="C132" s="228">
        <v>314564.38</v>
      </c>
      <c r="D132" s="228">
        <v>403364.38</v>
      </c>
      <c r="E132" s="228">
        <v>352614.13</v>
      </c>
      <c r="F132" s="228">
        <v>352614.13</v>
      </c>
      <c r="G132" s="228">
        <v>352614.13</v>
      </c>
      <c r="H132" s="229">
        <v>50750.25</v>
      </c>
    </row>
    <row r="133" spans="1:8">
      <c r="A133" s="228" t="s">
        <v>452</v>
      </c>
      <c r="B133" s="228">
        <v>0</v>
      </c>
      <c r="C133" s="228">
        <v>69837.37</v>
      </c>
      <c r="D133" s="228">
        <v>69837.37</v>
      </c>
      <c r="E133" s="228">
        <v>67559.210000000006</v>
      </c>
      <c r="F133" s="228">
        <v>66549.17</v>
      </c>
      <c r="G133" s="228">
        <v>66549.17</v>
      </c>
      <c r="H133" s="229">
        <v>2278.1599999999889</v>
      </c>
    </row>
    <row r="134" spans="1:8">
      <c r="A134" s="228" t="s">
        <v>453</v>
      </c>
      <c r="B134" s="228">
        <v>13975990.5</v>
      </c>
      <c r="C134" s="228">
        <v>849706.64000000095</v>
      </c>
      <c r="D134" s="228">
        <v>14825697.140000001</v>
      </c>
      <c r="E134" s="228">
        <v>7677770.7000000002</v>
      </c>
      <c r="F134" s="228">
        <v>7671518.2999999998</v>
      </c>
      <c r="G134" s="228">
        <v>7501315.4000000004</v>
      </c>
      <c r="H134" s="229">
        <v>7147926.4400000004</v>
      </c>
    </row>
    <row r="135" spans="1:8">
      <c r="A135" s="228" t="s">
        <v>454</v>
      </c>
      <c r="B135" s="228">
        <v>490489</v>
      </c>
      <c r="C135" s="228">
        <v>1791</v>
      </c>
      <c r="D135" s="228">
        <v>492280</v>
      </c>
      <c r="E135" s="228">
        <v>215034</v>
      </c>
      <c r="F135" s="228">
        <v>215034</v>
      </c>
      <c r="G135" s="228">
        <v>215034</v>
      </c>
      <c r="H135" s="229">
        <v>277246</v>
      </c>
    </row>
    <row r="136" spans="1:8">
      <c r="A136" s="228" t="s">
        <v>455</v>
      </c>
      <c r="B136" s="228">
        <v>9149106</v>
      </c>
      <c r="C136" s="228">
        <v>387841.63</v>
      </c>
      <c r="D136" s="228">
        <v>9536947.6300000008</v>
      </c>
      <c r="E136" s="228">
        <v>4439616.45</v>
      </c>
      <c r="F136" s="228">
        <v>4439616.45</v>
      </c>
      <c r="G136" s="228">
        <v>4380169.71</v>
      </c>
      <c r="H136" s="229">
        <v>5097331.1800000006</v>
      </c>
    </row>
    <row r="137" spans="1:8" ht="15.75" thickBot="1">
      <c r="A137" s="228"/>
      <c r="B137" s="228"/>
      <c r="C137" s="228"/>
      <c r="D137" s="228"/>
      <c r="E137" s="228"/>
      <c r="F137" s="228"/>
      <c r="G137" s="228"/>
      <c r="H137" s="229"/>
    </row>
    <row r="138" spans="1:8" ht="15.75" thickBot="1">
      <c r="A138" s="286"/>
      <c r="B138" s="287">
        <v>1431809172.79</v>
      </c>
      <c r="C138" s="287">
        <v>169300715.88000113</v>
      </c>
      <c r="D138" s="287">
        <v>1601109888.670001</v>
      </c>
      <c r="E138" s="287">
        <v>808560282.63</v>
      </c>
      <c r="F138" s="287">
        <v>780075684.18000007</v>
      </c>
      <c r="G138" s="287">
        <v>749183570.44000006</v>
      </c>
      <c r="H138" s="287">
        <v>792549606.04000127</v>
      </c>
    </row>
    <row r="139" spans="1:8">
      <c r="A139" s="17"/>
      <c r="B139" s="284"/>
      <c r="C139" s="284"/>
      <c r="D139" s="284"/>
      <c r="E139" s="284"/>
      <c r="F139" s="284"/>
      <c r="G139" s="284"/>
      <c r="H139" s="284"/>
    </row>
    <row r="140" spans="1:8" ht="15.75">
      <c r="A140" s="233" t="s">
        <v>456</v>
      </c>
      <c r="B140" s="155"/>
      <c r="C140" s="234" t="s">
        <v>347</v>
      </c>
      <c r="D140" s="262"/>
      <c r="E140" s="155"/>
      <c r="F140" s="235" t="s">
        <v>337</v>
      </c>
      <c r="G140" s="155"/>
      <c r="H140" s="155"/>
    </row>
    <row r="141" spans="1:8">
      <c r="A141" s="280"/>
      <c r="B141" s="155"/>
      <c r="C141" s="288"/>
      <c r="D141" s="155"/>
      <c r="E141" s="155"/>
      <c r="F141" s="289"/>
      <c r="G141" s="155"/>
      <c r="H141" s="155"/>
    </row>
    <row r="142" spans="1:8">
      <c r="A142" s="281"/>
      <c r="B142" s="155"/>
      <c r="C142" s="288"/>
      <c r="D142" s="155"/>
      <c r="E142" s="155"/>
      <c r="F142" s="289"/>
      <c r="G142" s="155"/>
      <c r="H142" s="155"/>
    </row>
    <row r="143" spans="1:8">
      <c r="A143" s="280" t="s">
        <v>457</v>
      </c>
      <c r="B143" s="155"/>
      <c r="C143" s="237" t="s">
        <v>348</v>
      </c>
      <c r="D143" s="155"/>
      <c r="E143" s="155"/>
      <c r="F143" s="238" t="s">
        <v>340</v>
      </c>
      <c r="G143" s="155"/>
      <c r="H143" s="155"/>
    </row>
    <row r="144" spans="1:8" ht="15.75">
      <c r="A144" s="282" t="s">
        <v>458</v>
      </c>
      <c r="B144" s="155"/>
      <c r="C144" s="235" t="s">
        <v>349</v>
      </c>
      <c r="D144" s="155"/>
      <c r="E144" s="155"/>
      <c r="F144" s="234" t="s">
        <v>342</v>
      </c>
      <c r="G144" s="155"/>
      <c r="H144" s="155"/>
    </row>
    <row r="145" spans="1:8">
      <c r="A145" s="155"/>
      <c r="B145" s="155"/>
      <c r="C145" s="155"/>
      <c r="D145" s="155"/>
      <c r="E145" s="155"/>
      <c r="F145" s="155"/>
      <c r="G145" s="155"/>
      <c r="H145" s="155"/>
    </row>
  </sheetData>
  <mergeCells count="24">
    <mergeCell ref="A7:A9"/>
    <mergeCell ref="B7:G7"/>
    <mergeCell ref="H7:H8"/>
    <mergeCell ref="A2:H2"/>
    <mergeCell ref="A3:H3"/>
    <mergeCell ref="A4:H4"/>
    <mergeCell ref="A5:H5"/>
    <mergeCell ref="A6:H6"/>
    <mergeCell ref="A106:A108"/>
    <mergeCell ref="B106:G106"/>
    <mergeCell ref="H106:H107"/>
    <mergeCell ref="A51:H51"/>
    <mergeCell ref="A52:H52"/>
    <mergeCell ref="A53:H53"/>
    <mergeCell ref="A54:H54"/>
    <mergeCell ref="A55:H55"/>
    <mergeCell ref="A56:A58"/>
    <mergeCell ref="B56:G56"/>
    <mergeCell ref="H56:H57"/>
    <mergeCell ref="A101:H101"/>
    <mergeCell ref="A102:H102"/>
    <mergeCell ref="A103:H103"/>
    <mergeCell ref="A104:H104"/>
    <mergeCell ref="A105:H105"/>
  </mergeCells>
  <pageMargins left="0.46" right="0.23622047244094491" top="0.81" bottom="0.92" header="0.31496062992125984" footer="0.31496062992125984"/>
  <pageSetup scale="65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topLeftCell="A5" workbookViewId="0">
      <selection activeCell="A19" sqref="A19"/>
    </sheetView>
  </sheetViews>
  <sheetFormatPr baseColWidth="10" defaultRowHeight="15"/>
  <cols>
    <col min="1" max="1" width="96.140625" bestFit="1" customWidth="1"/>
    <col min="2" max="2" width="30.5703125" customWidth="1"/>
    <col min="3" max="3" width="20.28515625" customWidth="1"/>
    <col min="4" max="4" width="23.28515625" customWidth="1"/>
  </cols>
  <sheetData>
    <row r="1" spans="1:5" s="5" customFormat="1" ht="13.5" hidden="1" thickBot="1">
      <c r="A1" s="2" t="s">
        <v>0</v>
      </c>
      <c r="B1" s="2" t="s">
        <v>2</v>
      </c>
      <c r="E1" s="5" t="e">
        <f>IF(#REF!&lt;&gt;0,IF(#REF!="1","Ene",IF(#REF!="2","Feb",IF(#REF!="3","Mar",IF(#REF!="4","Abr",IF(#REF!="5","May",IF(#REF!="6","Jun",IF(#REF!="7","Jul",IF(#REF!="8","Ago",IF(#REF!="9","Sep",IF(#REF!="10","Oct",IF(#REF!="11","Nov","Dic"))))))))))),0)</f>
        <v>#REF!</v>
      </c>
    </row>
    <row r="2" spans="1:5" ht="18.75">
      <c r="A2" s="347" t="s">
        <v>248</v>
      </c>
      <c r="B2" s="357"/>
      <c r="C2" s="357"/>
      <c r="D2" s="358"/>
    </row>
    <row r="3" spans="1:5" ht="15.75">
      <c r="A3" s="351" t="s">
        <v>459</v>
      </c>
      <c r="B3" s="352"/>
      <c r="C3" s="352"/>
      <c r="D3" s="360"/>
    </row>
    <row r="4" spans="1:5">
      <c r="A4" s="392" t="s">
        <v>6</v>
      </c>
      <c r="B4" s="393"/>
      <c r="C4" s="393"/>
      <c r="D4" s="394"/>
    </row>
    <row r="5" spans="1:5" ht="15.75" thickBot="1">
      <c r="A5" s="392"/>
      <c r="B5" s="393"/>
      <c r="C5" s="393"/>
      <c r="D5" s="394"/>
    </row>
    <row r="6" spans="1:5" ht="15.75" thickBot="1">
      <c r="A6" s="398" t="s">
        <v>460</v>
      </c>
      <c r="B6" s="294" t="s">
        <v>461</v>
      </c>
      <c r="C6" s="215" t="s">
        <v>462</v>
      </c>
      <c r="D6" s="295" t="s">
        <v>459</v>
      </c>
    </row>
    <row r="7" spans="1:5" ht="15.75" thickBot="1">
      <c r="A7" s="400"/>
      <c r="B7" s="269" t="s">
        <v>463</v>
      </c>
      <c r="C7" s="270" t="s">
        <v>464</v>
      </c>
      <c r="D7" s="296" t="s">
        <v>465</v>
      </c>
    </row>
    <row r="8" spans="1:5" ht="15.75" thickBot="1">
      <c r="A8" s="427" t="s">
        <v>466</v>
      </c>
      <c r="B8" s="428"/>
      <c r="C8" s="428"/>
      <c r="D8" s="429"/>
    </row>
    <row r="9" spans="1:5">
      <c r="A9" s="297"/>
      <c r="B9" s="298"/>
      <c r="C9" s="298"/>
      <c r="D9" s="299" t="s">
        <v>258</v>
      </c>
    </row>
    <row r="10" spans="1:5">
      <c r="A10" s="290" t="s">
        <v>467</v>
      </c>
      <c r="B10" s="291">
        <v>0</v>
      </c>
      <c r="C10" s="300">
        <v>3186000</v>
      </c>
      <c r="D10" s="292">
        <f>+B10-C10</f>
        <v>-3186000</v>
      </c>
    </row>
    <row r="11" spans="1:5">
      <c r="A11" s="290" t="s">
        <v>169</v>
      </c>
      <c r="B11" s="291">
        <v>0</v>
      </c>
      <c r="C11" s="300">
        <v>9000000</v>
      </c>
      <c r="D11" s="292">
        <f t="shared" ref="D11:D16" si="0">+B11-C11</f>
        <v>-9000000</v>
      </c>
    </row>
    <row r="12" spans="1:5">
      <c r="A12" s="290" t="s">
        <v>170</v>
      </c>
      <c r="B12" s="291">
        <v>0</v>
      </c>
      <c r="C12" s="300">
        <v>9000000</v>
      </c>
      <c r="D12" s="292">
        <f t="shared" si="0"/>
        <v>-9000000</v>
      </c>
    </row>
    <row r="13" spans="1:5">
      <c r="A13" s="290" t="s">
        <v>468</v>
      </c>
      <c r="B13" s="291">
        <v>0</v>
      </c>
      <c r="C13" s="300">
        <v>9130434.7799999993</v>
      </c>
      <c r="D13" s="292">
        <f t="shared" si="0"/>
        <v>-9130434.7799999993</v>
      </c>
    </row>
    <row r="14" spans="1:5">
      <c r="A14" s="290" t="s">
        <v>171</v>
      </c>
      <c r="B14" s="291">
        <v>0</v>
      </c>
      <c r="C14" s="300">
        <v>3567092.64</v>
      </c>
      <c r="D14" s="292">
        <f t="shared" si="0"/>
        <v>-3567092.64</v>
      </c>
    </row>
    <row r="15" spans="1:5">
      <c r="A15" s="290" t="s">
        <v>469</v>
      </c>
      <c r="B15" s="291">
        <v>0</v>
      </c>
      <c r="C15" s="300">
        <v>19000000</v>
      </c>
      <c r="D15" s="292">
        <f t="shared" si="0"/>
        <v>-19000000</v>
      </c>
    </row>
    <row r="16" spans="1:5">
      <c r="A16" s="301" t="s">
        <v>470</v>
      </c>
      <c r="B16" s="302">
        <v>0</v>
      </c>
      <c r="C16" s="302">
        <f>SUM(C10:C15)</f>
        <v>52883527.420000002</v>
      </c>
      <c r="D16" s="293">
        <f t="shared" si="0"/>
        <v>-52883527.420000002</v>
      </c>
    </row>
    <row r="17" spans="1:4">
      <c r="A17" s="303"/>
      <c r="B17" s="304"/>
      <c r="C17" s="304"/>
      <c r="D17" s="305"/>
    </row>
    <row r="18" spans="1:4" ht="15.75" thickBot="1">
      <c r="A18" s="306" t="s">
        <v>471</v>
      </c>
      <c r="B18" s="302">
        <v>0</v>
      </c>
      <c r="C18" s="302">
        <v>52883527.420000002</v>
      </c>
      <c r="D18" s="307">
        <v>-52883527.420000002</v>
      </c>
    </row>
    <row r="19" spans="1:4">
      <c r="A19" s="308"/>
      <c r="B19" s="308"/>
      <c r="C19" s="308"/>
      <c r="D19" s="308"/>
    </row>
    <row r="20" spans="1:4">
      <c r="A20" s="155"/>
      <c r="B20" s="155"/>
      <c r="C20" s="155"/>
      <c r="D20" s="155"/>
    </row>
    <row r="21" spans="1:4" ht="15.75">
      <c r="A21" s="233" t="s">
        <v>472</v>
      </c>
      <c r="B21" s="155"/>
      <c r="C21" s="309" t="s">
        <v>473</v>
      </c>
      <c r="D21" s="155"/>
    </row>
    <row r="22" spans="1:4">
      <c r="A22" s="280"/>
      <c r="B22" s="155"/>
      <c r="C22" s="310"/>
      <c r="D22" s="155"/>
    </row>
    <row r="23" spans="1:4">
      <c r="A23" s="281"/>
      <c r="B23" s="155"/>
      <c r="C23" s="310"/>
      <c r="D23" s="155"/>
    </row>
    <row r="24" spans="1:4">
      <c r="A24" s="280" t="s">
        <v>474</v>
      </c>
      <c r="B24" s="155"/>
      <c r="C24" s="311" t="s">
        <v>475</v>
      </c>
      <c r="D24" s="155"/>
    </row>
    <row r="25" spans="1:4" ht="15.75">
      <c r="A25" s="282" t="s">
        <v>476</v>
      </c>
      <c r="B25" s="155"/>
      <c r="C25" s="312" t="s">
        <v>73</v>
      </c>
      <c r="D25" s="155"/>
    </row>
    <row r="26" spans="1:4">
      <c r="A26" s="155"/>
      <c r="B26" s="155"/>
      <c r="C26" s="155"/>
      <c r="D26" s="155"/>
    </row>
  </sheetData>
  <mergeCells count="6">
    <mergeCell ref="A8:D8"/>
    <mergeCell ref="A2:D2"/>
    <mergeCell ref="A3:D3"/>
    <mergeCell ref="A4:D4"/>
    <mergeCell ref="A5:D5"/>
    <mergeCell ref="A6:A7"/>
  </mergeCells>
  <pageMargins left="0.35433070866141736" right="0.31496062992125984" top="0.74803149606299213" bottom="0.74803149606299213" header="0.31496062992125984" footer="0.31496062992125984"/>
  <pageSetup scale="75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topLeftCell="A20" workbookViewId="0">
      <selection activeCell="F7" sqref="F7"/>
    </sheetView>
  </sheetViews>
  <sheetFormatPr baseColWidth="10" defaultRowHeight="15"/>
  <cols>
    <col min="1" max="1" width="68.5703125" customWidth="1"/>
    <col min="2" max="2" width="21.85546875" customWidth="1"/>
    <col min="3" max="4" width="20.28515625" customWidth="1"/>
    <col min="5" max="5" width="23.28515625" customWidth="1"/>
    <col min="6" max="7" width="11.42578125" customWidth="1"/>
  </cols>
  <sheetData>
    <row r="1" spans="1:10" s="5" customFormat="1" ht="13.5" hidden="1" thickBot="1">
      <c r="A1" s="2" t="s">
        <v>0</v>
      </c>
      <c r="B1" s="2" t="s">
        <v>2</v>
      </c>
      <c r="E1" s="2" t="s">
        <v>1</v>
      </c>
      <c r="F1" s="2" t="str">
        <f>IF(AND(LEN(E1)&gt;0,LEN(E1)&lt;=2),MID(E1,1,2),MID(E1,1,FIND(".",E1)-1))</f>
        <v>1</v>
      </c>
      <c r="G1" s="5" t="str">
        <f>IF(LEN(E1)&gt;2,MID(E1,FIND(".",E1)+2,2),0)</f>
        <v>6</v>
      </c>
      <c r="H1" s="5">
        <f>IF(LEN(F1)&gt;2,MID(F1,FIND(".",F1)+2,2),0)</f>
        <v>0</v>
      </c>
      <c r="I1" s="5" t="str">
        <f>IF(F1="1","Ene",IF(F1="2","Feb",IF(F1="3","Mar",IF(F1="4","Abr",IF(F1="5","May",IF(F1="6","Jun",IF(F1="7","Jul",IF(F1="8","Ago",IF(F1="9","Sep",IF(F1="10","Oct",IF(F1="11","Nov","Dic")))))))))))</f>
        <v>Ene</v>
      </c>
      <c r="J1" s="5" t="str">
        <f>IF(G1&lt;&gt;0,IF(G1="1","Ene",IF(G1="2","Feb",IF(G1="3","Mar",IF(G1="4","Abr",IF(G1="5","May",IF(G1="6","Jun",IF(G1="7","Jul",IF(G1="8","Ago",IF(G1="9","Sep",IF(G1="10","Oct",IF(G1="11","Nov","Dic"))))))))))),0)</f>
        <v>Jun</v>
      </c>
    </row>
    <row r="2" spans="1:10" ht="18.75">
      <c r="A2" s="347" t="s">
        <v>248</v>
      </c>
      <c r="B2" s="357"/>
      <c r="C2" s="357"/>
      <c r="D2" s="357"/>
      <c r="E2" s="358"/>
    </row>
    <row r="3" spans="1:10" ht="15.75">
      <c r="A3" s="351" t="s">
        <v>477</v>
      </c>
      <c r="B3" s="352"/>
      <c r="C3" s="352"/>
      <c r="D3" s="352"/>
      <c r="E3" s="360"/>
    </row>
    <row r="4" spans="1:10">
      <c r="A4" s="392" t="s">
        <v>6</v>
      </c>
      <c r="B4" s="393"/>
      <c r="C4" s="393"/>
      <c r="D4" s="393"/>
      <c r="E4" s="394"/>
    </row>
    <row r="5" spans="1:10" ht="15.75" thickBot="1">
      <c r="A5" s="392"/>
      <c r="B5" s="393"/>
      <c r="C5" s="393"/>
      <c r="D5" s="393"/>
      <c r="E5" s="394"/>
    </row>
    <row r="6" spans="1:10" ht="15.75" thickBot="1">
      <c r="A6" s="448" t="s">
        <v>460</v>
      </c>
      <c r="B6" s="449"/>
      <c r="C6" s="322" t="s">
        <v>256</v>
      </c>
      <c r="D6" s="323" t="s">
        <v>300</v>
      </c>
      <c r="E6" s="324" t="s">
        <v>301</v>
      </c>
    </row>
    <row r="7" spans="1:10" ht="15.75" thickBot="1">
      <c r="A7" s="445" t="s">
        <v>466</v>
      </c>
      <c r="B7" s="446"/>
      <c r="C7" s="446"/>
      <c r="D7" s="446"/>
      <c r="E7" s="447"/>
    </row>
    <row r="8" spans="1:10">
      <c r="A8" s="313"/>
      <c r="B8" s="314"/>
      <c r="C8" s="315"/>
      <c r="D8" s="316"/>
      <c r="E8" s="317"/>
    </row>
    <row r="9" spans="1:10">
      <c r="A9" s="318" t="s">
        <v>467</v>
      </c>
      <c r="B9" s="319"/>
      <c r="C9" s="333">
        <v>2760372.53</v>
      </c>
      <c r="D9" s="333">
        <v>2760372.53</v>
      </c>
      <c r="E9" s="339">
        <v>2760372.53</v>
      </c>
    </row>
    <row r="10" spans="1:10">
      <c r="A10" s="320" t="s">
        <v>169</v>
      </c>
      <c r="B10" s="321"/>
      <c r="C10" s="333">
        <v>192625</v>
      </c>
      <c r="D10" s="333">
        <v>192625</v>
      </c>
      <c r="E10" s="339">
        <v>192625</v>
      </c>
    </row>
    <row r="11" spans="1:10">
      <c r="A11" s="320" t="s">
        <v>170</v>
      </c>
      <c r="B11" s="321"/>
      <c r="C11" s="333">
        <v>192601.35</v>
      </c>
      <c r="D11" s="333">
        <v>192601.35</v>
      </c>
      <c r="E11" s="339">
        <v>192601.35</v>
      </c>
    </row>
    <row r="12" spans="1:10">
      <c r="A12" s="320" t="s">
        <v>468</v>
      </c>
      <c r="B12" s="321"/>
      <c r="C12" s="333">
        <v>1454492.67</v>
      </c>
      <c r="D12" s="333">
        <v>1454492.67</v>
      </c>
      <c r="E12" s="339">
        <v>1454492.67</v>
      </c>
    </row>
    <row r="13" spans="1:10">
      <c r="A13" s="320" t="s">
        <v>171</v>
      </c>
      <c r="B13" s="321"/>
      <c r="C13" s="333">
        <v>147093.90000000002</v>
      </c>
      <c r="D13" s="333">
        <v>147093.90000000002</v>
      </c>
      <c r="E13" s="339">
        <v>147093.90000000002</v>
      </c>
    </row>
    <row r="14" spans="1:10">
      <c r="A14" s="320" t="s">
        <v>469</v>
      </c>
      <c r="B14" s="321"/>
      <c r="C14" s="333">
        <v>543497.79</v>
      </c>
      <c r="D14" s="333">
        <v>543497.79</v>
      </c>
      <c r="E14" s="339">
        <v>543497.79</v>
      </c>
    </row>
    <row r="15" spans="1:10">
      <c r="A15" s="436" t="s">
        <v>478</v>
      </c>
      <c r="B15" s="437"/>
      <c r="C15" s="326">
        <f>SUM(C9:C14)</f>
        <v>5290683.24</v>
      </c>
      <c r="D15" s="326">
        <f t="shared" ref="D15:E15" si="0">SUM(D9:D14)</f>
        <v>5290683.24</v>
      </c>
      <c r="E15" s="327">
        <f t="shared" si="0"/>
        <v>5290683.24</v>
      </c>
    </row>
    <row r="16" spans="1:10">
      <c r="A16" s="436" t="s">
        <v>479</v>
      </c>
      <c r="B16" s="437"/>
      <c r="C16" s="326">
        <v>0</v>
      </c>
      <c r="D16" s="326">
        <v>0</v>
      </c>
      <c r="E16" s="327">
        <v>0</v>
      </c>
    </row>
    <row r="17" spans="1:5">
      <c r="A17" s="436" t="s">
        <v>480</v>
      </c>
      <c r="B17" s="437"/>
      <c r="C17" s="326">
        <v>0</v>
      </c>
      <c r="D17" s="326">
        <v>0</v>
      </c>
      <c r="E17" s="327">
        <v>0</v>
      </c>
    </row>
    <row r="18" spans="1:5">
      <c r="A18" s="436" t="s">
        <v>481</v>
      </c>
      <c r="B18" s="437"/>
      <c r="C18" s="326">
        <v>0</v>
      </c>
      <c r="D18" s="326">
        <v>0</v>
      </c>
      <c r="E18" s="327">
        <v>0</v>
      </c>
    </row>
    <row r="19" spans="1:5">
      <c r="A19" s="436" t="s">
        <v>482</v>
      </c>
      <c r="B19" s="437"/>
      <c r="C19" s="326">
        <v>0</v>
      </c>
      <c r="D19" s="326">
        <v>0</v>
      </c>
      <c r="E19" s="327">
        <v>0</v>
      </c>
    </row>
    <row r="20" spans="1:5">
      <c r="A20" s="436" t="s">
        <v>483</v>
      </c>
      <c r="B20" s="437"/>
      <c r="C20" s="326">
        <v>0</v>
      </c>
      <c r="D20" s="326">
        <v>0</v>
      </c>
      <c r="E20" s="327">
        <v>0</v>
      </c>
    </row>
    <row r="21" spans="1:5">
      <c r="A21" s="438"/>
      <c r="B21" s="439"/>
      <c r="C21" s="326"/>
      <c r="D21" s="334"/>
      <c r="E21" s="327"/>
    </row>
    <row r="22" spans="1:5">
      <c r="A22" s="430" t="s">
        <v>471</v>
      </c>
      <c r="B22" s="431"/>
      <c r="C22" s="335">
        <v>5290683.24</v>
      </c>
      <c r="D22" s="335">
        <v>5290683.24</v>
      </c>
      <c r="E22" s="327">
        <v>5290683.24</v>
      </c>
    </row>
    <row r="23" spans="1:5" ht="15.75" thickBot="1">
      <c r="A23" s="432"/>
      <c r="B23" s="433"/>
      <c r="C23" s="336"/>
      <c r="D23" s="337"/>
      <c r="E23" s="338"/>
    </row>
    <row r="24" spans="1:5" ht="15.75" thickBot="1">
      <c r="A24" s="440" t="s">
        <v>484</v>
      </c>
      <c r="B24" s="441"/>
      <c r="C24" s="441"/>
      <c r="D24" s="441"/>
      <c r="E24" s="442"/>
    </row>
    <row r="25" spans="1:5">
      <c r="A25" s="443"/>
      <c r="B25" s="444"/>
      <c r="C25" s="315"/>
      <c r="D25" s="316"/>
      <c r="E25" s="317"/>
    </row>
    <row r="26" spans="1:5">
      <c r="A26" s="436" t="s">
        <v>485</v>
      </c>
      <c r="B26" s="437"/>
      <c r="C26" s="326">
        <v>0</v>
      </c>
      <c r="D26" s="326">
        <v>0</v>
      </c>
      <c r="E26" s="327">
        <v>0</v>
      </c>
    </row>
    <row r="27" spans="1:5">
      <c r="A27" s="436" t="s">
        <v>486</v>
      </c>
      <c r="B27" s="437"/>
      <c r="C27" s="326">
        <v>0</v>
      </c>
      <c r="D27" s="326">
        <v>0</v>
      </c>
      <c r="E27" s="327">
        <v>0</v>
      </c>
    </row>
    <row r="28" spans="1:5">
      <c r="A28" s="438"/>
      <c r="B28" s="439"/>
      <c r="C28" s="328"/>
      <c r="D28" s="329"/>
      <c r="E28" s="330"/>
    </row>
    <row r="29" spans="1:5">
      <c r="A29" s="438"/>
      <c r="B29" s="439"/>
      <c r="C29" s="331"/>
      <c r="D29" s="332"/>
      <c r="E29" s="330"/>
    </row>
    <row r="30" spans="1:5">
      <c r="A30" s="438"/>
      <c r="B30" s="439"/>
      <c r="C30" s="331"/>
      <c r="D30" s="332"/>
      <c r="E30" s="330"/>
    </row>
    <row r="31" spans="1:5">
      <c r="A31" s="438"/>
      <c r="B31" s="439"/>
      <c r="C31" s="331"/>
      <c r="D31" s="332"/>
      <c r="E31" s="330"/>
    </row>
    <row r="32" spans="1:5">
      <c r="A32" s="438"/>
      <c r="B32" s="439"/>
      <c r="C32" s="331"/>
      <c r="D32" s="332"/>
      <c r="E32" s="330"/>
    </row>
    <row r="33" spans="1:6">
      <c r="A33" s="430" t="s">
        <v>487</v>
      </c>
      <c r="B33" s="431"/>
      <c r="C33" s="331">
        <v>0</v>
      </c>
      <c r="D33" s="331">
        <v>0</v>
      </c>
      <c r="E33" s="330">
        <v>0</v>
      </c>
    </row>
    <row r="34" spans="1:6" ht="15.75" thickBot="1">
      <c r="A34" s="432"/>
      <c r="B34" s="433"/>
      <c r="C34" s="331"/>
      <c r="D34" s="332"/>
      <c r="E34" s="330"/>
    </row>
    <row r="35" spans="1:6" ht="15.75" thickBot="1">
      <c r="A35" s="434" t="s">
        <v>488</v>
      </c>
      <c r="B35" s="435"/>
      <c r="C35" s="325">
        <v>5290683.24</v>
      </c>
      <c r="D35" s="325">
        <v>5290683.24</v>
      </c>
      <c r="E35" s="325">
        <v>5290683.24</v>
      </c>
    </row>
    <row r="36" spans="1:6">
      <c r="A36" s="155"/>
      <c r="B36" s="155"/>
      <c r="C36" s="155"/>
      <c r="D36" s="155"/>
      <c r="E36" s="155"/>
    </row>
    <row r="37" spans="1:6">
      <c r="A37" s="155"/>
      <c r="B37" s="155"/>
      <c r="C37" s="155"/>
      <c r="D37" s="262"/>
      <c r="E37" s="155"/>
      <c r="F37" s="245"/>
    </row>
    <row r="38" spans="1:6" ht="15.75">
      <c r="A38" s="233" t="s">
        <v>489</v>
      </c>
      <c r="B38" s="155"/>
      <c r="C38" s="155"/>
      <c r="D38" s="309" t="s">
        <v>473</v>
      </c>
      <c r="E38" s="155"/>
    </row>
    <row r="39" spans="1:6">
      <c r="A39" s="280"/>
      <c r="B39" s="155"/>
      <c r="C39" s="155"/>
      <c r="D39" s="310"/>
      <c r="E39" s="155"/>
    </row>
    <row r="40" spans="1:6">
      <c r="A40" s="281"/>
      <c r="B40" s="155"/>
      <c r="C40" s="155"/>
      <c r="D40" s="310"/>
      <c r="E40" s="155"/>
    </row>
    <row r="41" spans="1:6">
      <c r="A41" s="280" t="s">
        <v>490</v>
      </c>
      <c r="B41" s="155"/>
      <c r="C41" s="155"/>
      <c r="D41" s="311" t="s">
        <v>475</v>
      </c>
      <c r="E41" s="155"/>
    </row>
    <row r="42" spans="1:6" ht="15.75">
      <c r="A42" s="282" t="s">
        <v>491</v>
      </c>
      <c r="B42" s="155"/>
      <c r="C42" s="155"/>
      <c r="D42" s="312" t="s">
        <v>73</v>
      </c>
      <c r="E42" s="155"/>
    </row>
    <row r="43" spans="1:6">
      <c r="A43" s="155"/>
      <c r="B43" s="155"/>
      <c r="C43" s="155"/>
      <c r="D43" s="155"/>
      <c r="E43" s="155"/>
    </row>
  </sheetData>
  <mergeCells count="27">
    <mergeCell ref="A7:E7"/>
    <mergeCell ref="A2:E2"/>
    <mergeCell ref="A3:E3"/>
    <mergeCell ref="A4:E4"/>
    <mergeCell ref="A5:E5"/>
    <mergeCell ref="A6:B6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E24"/>
    <mergeCell ref="A25:B25"/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</mergeCells>
  <pageMargins left="0.48" right="0.2" top="0.74803149606299213" bottom="0.74803149606299213" header="0.31496062992125984" footer="0.31496062992125984"/>
  <pageSetup scale="80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6" sqref="D6"/>
    </sheetView>
  </sheetViews>
  <sheetFormatPr baseColWidth="10" defaultRowHeight="15"/>
  <cols>
    <col min="2" max="2" width="43.85546875" customWidth="1"/>
    <col min="3" max="3" width="22.140625" customWidth="1"/>
  </cols>
  <sheetData>
    <row r="1" spans="1:5" ht="18.75">
      <c r="A1" s="347" t="s">
        <v>248</v>
      </c>
      <c r="B1" s="357"/>
      <c r="C1" s="357"/>
      <c r="D1" s="357"/>
      <c r="E1" s="358"/>
    </row>
    <row r="2" spans="1:5" ht="15.75">
      <c r="A2" s="351" t="s">
        <v>333</v>
      </c>
      <c r="B2" s="352"/>
      <c r="C2" s="352"/>
      <c r="D2" s="352"/>
      <c r="E2" s="360"/>
    </row>
    <row r="3" spans="1:5">
      <c r="A3" s="392" t="s">
        <v>6</v>
      </c>
      <c r="B3" s="393"/>
      <c r="C3" s="393"/>
      <c r="D3" s="393"/>
      <c r="E3" s="394"/>
    </row>
    <row r="4" spans="1:5">
      <c r="A4" s="392"/>
      <c r="B4" s="393"/>
      <c r="C4" s="393"/>
      <c r="D4" s="393"/>
      <c r="E4" s="394"/>
    </row>
    <row r="5" spans="1:5">
      <c r="A5" s="54"/>
      <c r="B5" s="6"/>
      <c r="C5" s="6"/>
      <c r="D5" s="6"/>
      <c r="E5" s="7"/>
    </row>
    <row r="6" spans="1:5" ht="30">
      <c r="A6" s="54"/>
      <c r="B6" s="340" t="s">
        <v>492</v>
      </c>
      <c r="C6" s="341" t="s">
        <v>494</v>
      </c>
      <c r="D6" s="6"/>
      <c r="E6" s="7"/>
    </row>
    <row r="7" spans="1:5">
      <c r="A7" s="54"/>
      <c r="B7" s="342" t="s">
        <v>467</v>
      </c>
      <c r="C7" s="343">
        <v>105227290.3</v>
      </c>
      <c r="D7" s="6"/>
      <c r="E7" s="7"/>
    </row>
    <row r="8" spans="1:5">
      <c r="A8" s="54"/>
      <c r="B8" s="344" t="s">
        <v>171</v>
      </c>
      <c r="C8" s="343">
        <v>1840781.18</v>
      </c>
      <c r="D8" s="6"/>
      <c r="E8" s="7"/>
    </row>
    <row r="9" spans="1:5">
      <c r="A9" s="54"/>
      <c r="B9" s="344" t="s">
        <v>169</v>
      </c>
      <c r="C9" s="343">
        <v>3000000</v>
      </c>
      <c r="D9" s="6"/>
      <c r="E9" s="7"/>
    </row>
    <row r="10" spans="1:5">
      <c r="A10" s="54"/>
      <c r="B10" s="344" t="s">
        <v>170</v>
      </c>
      <c r="C10" s="343">
        <v>3000000</v>
      </c>
      <c r="D10" s="6"/>
      <c r="E10" s="7"/>
    </row>
    <row r="11" spans="1:5">
      <c r="A11" s="54"/>
      <c r="B11" s="344" t="s">
        <v>169</v>
      </c>
      <c r="C11" s="343">
        <v>11000000</v>
      </c>
      <c r="D11" s="6"/>
      <c r="E11" s="7"/>
    </row>
    <row r="12" spans="1:5">
      <c r="A12" s="54"/>
      <c r="B12" s="344" t="s">
        <v>493</v>
      </c>
      <c r="C12" s="343">
        <v>60869565.219999999</v>
      </c>
      <c r="D12" s="6"/>
      <c r="E12" s="7"/>
    </row>
    <row r="13" spans="1:5">
      <c r="A13" s="54"/>
      <c r="B13" s="345"/>
      <c r="C13" s="346">
        <f>SUM(C7:C12)</f>
        <v>184937636.69999999</v>
      </c>
      <c r="D13" s="6"/>
      <c r="E13" s="7"/>
    </row>
    <row r="14" spans="1:5">
      <c r="A14" s="54"/>
      <c r="B14" s="6"/>
      <c r="C14" s="6"/>
      <c r="D14" s="6"/>
      <c r="E14" s="7"/>
    </row>
    <row r="15" spans="1:5">
      <c r="A15" s="54"/>
      <c r="B15" s="6"/>
      <c r="C15" s="6"/>
      <c r="D15" s="6"/>
      <c r="E15" s="7"/>
    </row>
    <row r="16" spans="1:5">
      <c r="A16" s="54"/>
      <c r="B16" s="6"/>
      <c r="C16" s="6"/>
      <c r="D16" s="6"/>
      <c r="E16" s="7"/>
    </row>
    <row r="17" spans="1:5">
      <c r="A17" s="54"/>
      <c r="B17" s="6"/>
      <c r="C17" s="6"/>
      <c r="D17" s="6"/>
      <c r="E17" s="7"/>
    </row>
    <row r="18" spans="1:5">
      <c r="A18" s="54"/>
      <c r="B18" s="6"/>
      <c r="C18" s="6"/>
      <c r="D18" s="6"/>
      <c r="E18" s="7"/>
    </row>
    <row r="19" spans="1:5">
      <c r="A19" s="54"/>
      <c r="B19" s="6"/>
      <c r="C19" s="6"/>
      <c r="D19" s="6"/>
      <c r="E19" s="7"/>
    </row>
    <row r="20" spans="1:5">
      <c r="A20" s="54"/>
      <c r="B20" s="6"/>
      <c r="C20" s="6"/>
      <c r="D20" s="6"/>
      <c r="E20" s="7"/>
    </row>
    <row r="21" spans="1:5" ht="15.75" thickBot="1">
      <c r="A21" s="8"/>
      <c r="B21" s="9"/>
      <c r="C21" s="9"/>
      <c r="D21" s="9"/>
      <c r="E21" s="10"/>
    </row>
  </sheetData>
  <mergeCells count="4">
    <mergeCell ref="A1:E1"/>
    <mergeCell ref="A2:E2"/>
    <mergeCell ref="A3:E3"/>
    <mergeCell ref="A4:E4"/>
  </mergeCells>
  <pageMargins left="1.55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opLeftCell="A2" workbookViewId="0">
      <selection activeCell="C15" sqref="C15"/>
    </sheetView>
  </sheetViews>
  <sheetFormatPr baseColWidth="10" defaultColWidth="9.140625" defaultRowHeight="15"/>
  <cols>
    <col min="1" max="1" width="3.7109375" customWidth="1"/>
    <col min="2" max="2" width="3" customWidth="1"/>
    <col min="3" max="3" width="109.28515625" bestFit="1" customWidth="1"/>
    <col min="4" max="4" width="26.7109375" style="3" customWidth="1"/>
    <col min="5" max="5" width="26.7109375" customWidth="1"/>
    <col min="6" max="6" width="4.42578125" customWidth="1"/>
  </cols>
  <sheetData>
    <row r="1" spans="1:6" ht="16.5" hidden="1" customHeight="1">
      <c r="A1" s="1" t="s">
        <v>0</v>
      </c>
      <c r="B1" s="2" t="s">
        <v>1</v>
      </c>
      <c r="C1" s="2" t="s">
        <v>3</v>
      </c>
      <c r="D1" s="52" t="s">
        <v>2</v>
      </c>
      <c r="E1" s="2"/>
      <c r="F1" s="4" t="str">
        <f>IF(LEN(B1)&gt;2,MID(B1,FIND(".",B1)+2,2),0)</f>
        <v>6</v>
      </c>
    </row>
    <row r="2" spans="1:6" ht="18" customHeight="1">
      <c r="A2" s="347" t="s">
        <v>4</v>
      </c>
      <c r="B2" s="357"/>
      <c r="C2" s="357"/>
      <c r="D2" s="357"/>
      <c r="E2" s="357"/>
      <c r="F2" s="358"/>
    </row>
    <row r="3" spans="1:6" ht="18" customHeight="1">
      <c r="A3" s="349" t="s">
        <v>74</v>
      </c>
      <c r="B3" s="350"/>
      <c r="C3" s="350"/>
      <c r="D3" s="350"/>
      <c r="E3" s="350"/>
      <c r="F3" s="359"/>
    </row>
    <row r="4" spans="1:6" ht="18" customHeight="1">
      <c r="A4" s="351" t="s">
        <v>6</v>
      </c>
      <c r="B4" s="352"/>
      <c r="C4" s="352"/>
      <c r="D4" s="352"/>
      <c r="E4" s="352"/>
      <c r="F4" s="360"/>
    </row>
    <row r="5" spans="1:6" ht="15.75">
      <c r="A5" s="351"/>
      <c r="B5" s="352"/>
      <c r="C5" s="352"/>
      <c r="D5" s="352"/>
      <c r="E5" s="352"/>
      <c r="F5" s="360"/>
    </row>
    <row r="6" spans="1:6" ht="15.75" thickBot="1">
      <c r="A6" s="353" t="s">
        <v>7</v>
      </c>
      <c r="B6" s="354"/>
      <c r="C6" s="354"/>
      <c r="D6" s="354"/>
      <c r="E6" s="354"/>
      <c r="F6" s="361"/>
    </row>
    <row r="7" spans="1:6">
      <c r="A7" s="55"/>
      <c r="B7" s="56"/>
      <c r="C7" s="56"/>
      <c r="D7" s="56"/>
      <c r="E7" s="57"/>
      <c r="F7" s="18"/>
    </row>
    <row r="8" spans="1:6">
      <c r="A8" s="55"/>
      <c r="B8" s="56"/>
      <c r="C8" s="56"/>
      <c r="D8" s="58" t="s">
        <v>0</v>
      </c>
      <c r="E8" s="59"/>
      <c r="F8" s="18"/>
    </row>
    <row r="9" spans="1:6">
      <c r="A9" s="60" t="s">
        <v>75</v>
      </c>
      <c r="B9" s="56"/>
      <c r="C9" s="56"/>
      <c r="D9" s="56"/>
      <c r="E9" s="61"/>
      <c r="F9" s="18"/>
    </row>
    <row r="10" spans="1:6">
      <c r="A10" s="60" t="s">
        <v>76</v>
      </c>
      <c r="B10" s="56"/>
      <c r="C10" s="56"/>
      <c r="D10" s="62">
        <v>258500335.38</v>
      </c>
      <c r="E10" s="62"/>
      <c r="F10" s="18"/>
    </row>
    <row r="11" spans="1:6">
      <c r="A11" s="55"/>
      <c r="B11" s="63" t="s">
        <v>77</v>
      </c>
      <c r="C11" s="56"/>
      <c r="D11" s="64">
        <v>191965296.69999999</v>
      </c>
      <c r="E11" s="64"/>
      <c r="F11" s="18"/>
    </row>
    <row r="12" spans="1:6">
      <c r="A12" s="55"/>
      <c r="B12" s="65" t="s">
        <v>78</v>
      </c>
      <c r="C12" s="65"/>
      <c r="D12" s="64">
        <v>0</v>
      </c>
      <c r="E12" s="64"/>
      <c r="F12" s="18"/>
    </row>
    <row r="13" spans="1:6">
      <c r="A13" s="55"/>
      <c r="B13" s="63" t="s">
        <v>79</v>
      </c>
      <c r="C13" s="66"/>
      <c r="D13" s="64">
        <v>0</v>
      </c>
      <c r="E13" s="64"/>
      <c r="F13" s="18"/>
    </row>
    <row r="14" spans="1:6">
      <c r="A14" s="55"/>
      <c r="B14" s="63" t="s">
        <v>80</v>
      </c>
      <c r="C14" s="66"/>
      <c r="D14" s="64">
        <v>40120857.630000003</v>
      </c>
      <c r="E14" s="64"/>
      <c r="F14" s="18"/>
    </row>
    <row r="15" spans="1:6" s="53" customFormat="1" ht="14.25" customHeight="1">
      <c r="A15" s="55"/>
      <c r="B15" s="63" t="s">
        <v>81</v>
      </c>
      <c r="C15" s="66"/>
      <c r="D15" s="64">
        <v>5287144.38</v>
      </c>
      <c r="E15" s="64"/>
      <c r="F15" s="18"/>
    </row>
    <row r="16" spans="1:6">
      <c r="A16" s="55"/>
      <c r="B16" s="63" t="s">
        <v>82</v>
      </c>
      <c r="C16" s="66"/>
      <c r="D16" s="64">
        <v>21127036.670000002</v>
      </c>
      <c r="E16" s="64"/>
      <c r="F16" s="18"/>
    </row>
    <row r="17" spans="1:6">
      <c r="A17" s="55"/>
      <c r="B17" s="67" t="s">
        <v>83</v>
      </c>
      <c r="C17" s="68"/>
      <c r="D17" s="64">
        <v>0</v>
      </c>
      <c r="E17" s="64"/>
      <c r="F17" s="18"/>
    </row>
    <row r="18" spans="1:6" ht="32.25" customHeight="1">
      <c r="A18" s="55"/>
      <c r="B18" s="355" t="s">
        <v>84</v>
      </c>
      <c r="C18" s="356"/>
      <c r="D18" s="64">
        <v>0</v>
      </c>
      <c r="E18" s="64"/>
      <c r="F18" s="18"/>
    </row>
    <row r="19" spans="1:6">
      <c r="A19" s="55"/>
      <c r="B19" s="56"/>
      <c r="C19" s="56"/>
      <c r="D19" s="69"/>
      <c r="E19" s="69"/>
      <c r="F19" s="18"/>
    </row>
    <row r="20" spans="1:6">
      <c r="A20" s="70" t="s">
        <v>85</v>
      </c>
      <c r="B20" s="56"/>
      <c r="C20" s="56"/>
      <c r="D20" s="71">
        <v>455083445.40000004</v>
      </c>
      <c r="E20" s="71"/>
      <c r="F20" s="18"/>
    </row>
    <row r="21" spans="1:6">
      <c r="A21" s="72"/>
      <c r="B21" s="56" t="s">
        <v>86</v>
      </c>
      <c r="C21" s="56"/>
      <c r="D21" s="64">
        <v>374233414.79000002</v>
      </c>
      <c r="E21" s="64"/>
      <c r="F21" s="18"/>
    </row>
    <row r="22" spans="1:6">
      <c r="A22" s="72"/>
      <c r="B22" s="56" t="s">
        <v>87</v>
      </c>
      <c r="C22" s="56"/>
      <c r="D22" s="64">
        <v>80850030.609999999</v>
      </c>
      <c r="E22" s="64"/>
      <c r="F22" s="18"/>
    </row>
    <row r="23" spans="1:6">
      <c r="A23" s="55"/>
      <c r="B23" s="56"/>
      <c r="C23" s="56"/>
      <c r="D23" s="69"/>
      <c r="E23" s="69"/>
      <c r="F23" s="18"/>
    </row>
    <row r="24" spans="1:6">
      <c r="A24" s="60" t="s">
        <v>88</v>
      </c>
      <c r="B24" s="56"/>
      <c r="C24" s="56"/>
      <c r="D24" s="62">
        <v>2266789.91</v>
      </c>
      <c r="E24" s="62"/>
      <c r="F24" s="18"/>
    </row>
    <row r="25" spans="1:6">
      <c r="A25" s="55"/>
      <c r="B25" s="73" t="s">
        <v>89</v>
      </c>
      <c r="C25" s="56"/>
      <c r="D25" s="64">
        <v>1183186.2</v>
      </c>
      <c r="E25" s="64"/>
      <c r="F25" s="18"/>
    </row>
    <row r="26" spans="1:6">
      <c r="A26" s="55"/>
      <c r="B26" s="73" t="s">
        <v>90</v>
      </c>
      <c r="C26" s="66"/>
      <c r="D26" s="64">
        <v>0</v>
      </c>
      <c r="E26" s="64"/>
      <c r="F26" s="18"/>
    </row>
    <row r="27" spans="1:6">
      <c r="A27" s="55"/>
      <c r="B27" s="74" t="s">
        <v>91</v>
      </c>
      <c r="C27" s="68"/>
      <c r="D27" s="64">
        <v>0</v>
      </c>
      <c r="E27" s="64"/>
      <c r="F27" s="18"/>
    </row>
    <row r="28" spans="1:6">
      <c r="A28" s="55"/>
      <c r="B28" s="74" t="s">
        <v>92</v>
      </c>
      <c r="C28" s="75"/>
      <c r="D28" s="64">
        <v>0</v>
      </c>
      <c r="E28" s="64"/>
      <c r="F28" s="18"/>
    </row>
    <row r="29" spans="1:6">
      <c r="A29" s="55"/>
      <c r="B29" s="76" t="s">
        <v>93</v>
      </c>
      <c r="C29" s="77"/>
      <c r="D29" s="64">
        <v>1083603.71</v>
      </c>
      <c r="E29" s="64"/>
      <c r="F29" s="18"/>
    </row>
    <row r="30" spans="1:6">
      <c r="A30" s="55"/>
      <c r="B30" s="78"/>
      <c r="C30" s="78"/>
      <c r="D30" s="62"/>
      <c r="E30" s="62"/>
      <c r="F30" s="18"/>
    </row>
    <row r="31" spans="1:6">
      <c r="A31" s="79" t="s">
        <v>94</v>
      </c>
      <c r="B31" s="56"/>
      <c r="C31" s="56"/>
      <c r="D31" s="62">
        <v>715850570.69000006</v>
      </c>
      <c r="E31" s="62"/>
      <c r="F31" s="18"/>
    </row>
    <row r="32" spans="1:6">
      <c r="A32" s="55"/>
      <c r="B32" s="56"/>
      <c r="C32" s="56"/>
      <c r="D32" s="64"/>
      <c r="E32" s="64"/>
      <c r="F32" s="18"/>
    </row>
    <row r="33" spans="1:6">
      <c r="A33" s="55"/>
      <c r="B33" s="56"/>
      <c r="C33" s="56"/>
      <c r="D33" s="69"/>
      <c r="E33" s="69"/>
      <c r="F33" s="18"/>
    </row>
    <row r="34" spans="1:6">
      <c r="A34" s="80" t="s">
        <v>95</v>
      </c>
      <c r="B34" s="56"/>
      <c r="C34" s="56"/>
      <c r="D34" s="69"/>
      <c r="E34" s="69"/>
      <c r="F34" s="18"/>
    </row>
    <row r="35" spans="1:6">
      <c r="A35" s="80" t="s">
        <v>96</v>
      </c>
      <c r="B35" s="56"/>
      <c r="C35" s="56"/>
      <c r="D35" s="62">
        <v>514469738.18000007</v>
      </c>
      <c r="E35" s="62"/>
      <c r="F35" s="18"/>
    </row>
    <row r="36" spans="1:6">
      <c r="A36" s="55"/>
      <c r="B36" s="73" t="s">
        <v>97</v>
      </c>
      <c r="C36" s="56"/>
      <c r="D36" s="64">
        <v>253590219.15000001</v>
      </c>
      <c r="E36" s="64"/>
      <c r="F36" s="18"/>
    </row>
    <row r="37" spans="1:6">
      <c r="A37" s="55"/>
      <c r="B37" s="73" t="s">
        <v>98</v>
      </c>
      <c r="C37" s="56"/>
      <c r="D37" s="64">
        <v>76338164.310000002</v>
      </c>
      <c r="E37" s="64"/>
      <c r="F37" s="18"/>
    </row>
    <row r="38" spans="1:6">
      <c r="A38" s="55"/>
      <c r="B38" s="73" t="s">
        <v>99</v>
      </c>
      <c r="C38" s="56"/>
      <c r="D38" s="64">
        <v>184541354.72</v>
      </c>
      <c r="E38" s="64"/>
      <c r="F38" s="18"/>
    </row>
    <row r="39" spans="1:6">
      <c r="A39" s="55"/>
      <c r="B39" s="56"/>
      <c r="C39" s="56"/>
      <c r="D39" s="69"/>
      <c r="E39" s="69"/>
      <c r="F39" s="18"/>
    </row>
    <row r="40" spans="1:6">
      <c r="A40" s="60" t="s">
        <v>87</v>
      </c>
      <c r="B40" s="56"/>
      <c r="C40" s="56"/>
      <c r="D40" s="62">
        <v>22801195.640000001</v>
      </c>
      <c r="E40" s="62"/>
      <c r="F40" s="18"/>
    </row>
    <row r="41" spans="1:6">
      <c r="A41" s="55"/>
      <c r="B41" s="31" t="s">
        <v>100</v>
      </c>
      <c r="C41" s="81"/>
      <c r="D41" s="64">
        <v>0</v>
      </c>
      <c r="E41" s="64"/>
      <c r="F41" s="18"/>
    </row>
    <row r="42" spans="1:6">
      <c r="A42" s="55"/>
      <c r="B42" s="31" t="s">
        <v>101</v>
      </c>
      <c r="C42" s="81"/>
      <c r="D42" s="64">
        <v>0</v>
      </c>
      <c r="E42" s="64"/>
      <c r="F42" s="18"/>
    </row>
    <row r="43" spans="1:6">
      <c r="A43" s="55"/>
      <c r="B43" s="31" t="s">
        <v>102</v>
      </c>
      <c r="C43" s="81"/>
      <c r="D43" s="64">
        <v>0</v>
      </c>
      <c r="E43" s="64"/>
      <c r="F43" s="18"/>
    </row>
    <row r="44" spans="1:6">
      <c r="A44" s="55"/>
      <c r="B44" s="31" t="s">
        <v>103</v>
      </c>
      <c r="C44" s="81"/>
      <c r="D44" s="64">
        <v>21983595.640000001</v>
      </c>
      <c r="E44" s="64"/>
      <c r="F44" s="18"/>
    </row>
    <row r="45" spans="1:6">
      <c r="A45" s="55"/>
      <c r="B45" s="31" t="s">
        <v>104</v>
      </c>
      <c r="C45" s="81"/>
      <c r="D45" s="64">
        <v>0</v>
      </c>
      <c r="E45" s="64"/>
      <c r="F45" s="18"/>
    </row>
    <row r="46" spans="1:6">
      <c r="A46" s="55"/>
      <c r="B46" s="31" t="s">
        <v>105</v>
      </c>
      <c r="C46" s="81"/>
      <c r="D46" s="64">
        <v>0</v>
      </c>
      <c r="E46" s="64"/>
      <c r="F46" s="18"/>
    </row>
    <row r="47" spans="1:6">
      <c r="A47" s="55"/>
      <c r="B47" s="31" t="s">
        <v>106</v>
      </c>
      <c r="C47" s="81"/>
      <c r="D47" s="64">
        <v>0</v>
      </c>
      <c r="E47" s="64"/>
      <c r="F47" s="18"/>
    </row>
    <row r="48" spans="1:6">
      <c r="A48" s="55"/>
      <c r="B48" s="31" t="s">
        <v>107</v>
      </c>
      <c r="C48" s="81"/>
      <c r="D48" s="64">
        <v>817600</v>
      </c>
      <c r="E48" s="64"/>
      <c r="F48" s="18"/>
    </row>
    <row r="49" spans="1:6">
      <c r="A49" s="55"/>
      <c r="B49" s="31" t="s">
        <v>108</v>
      </c>
      <c r="C49" s="81"/>
      <c r="D49" s="64">
        <v>0</v>
      </c>
      <c r="E49" s="64"/>
      <c r="F49" s="18"/>
    </row>
    <row r="50" spans="1:6">
      <c r="A50" s="55"/>
      <c r="B50" s="56"/>
      <c r="C50" s="56"/>
      <c r="D50" s="69"/>
      <c r="E50" s="69"/>
      <c r="F50" s="18"/>
    </row>
    <row r="51" spans="1:6">
      <c r="A51" s="60" t="s">
        <v>86</v>
      </c>
      <c r="B51" s="56"/>
      <c r="C51" s="56"/>
      <c r="D51" s="62">
        <v>6288391.7400000002</v>
      </c>
      <c r="E51" s="62"/>
      <c r="F51" s="18"/>
    </row>
    <row r="52" spans="1:6">
      <c r="A52" s="55"/>
      <c r="B52" s="81" t="s">
        <v>109</v>
      </c>
      <c r="C52" s="81"/>
      <c r="D52" s="64">
        <v>0</v>
      </c>
      <c r="E52" s="64"/>
      <c r="F52" s="18"/>
    </row>
    <row r="53" spans="1:6">
      <c r="A53" s="55"/>
      <c r="B53" s="81" t="s">
        <v>51</v>
      </c>
      <c r="C53" s="81"/>
      <c r="D53" s="64">
        <v>0</v>
      </c>
      <c r="E53" s="64"/>
      <c r="F53" s="18"/>
    </row>
    <row r="54" spans="1:6">
      <c r="A54" s="55"/>
      <c r="B54" s="81" t="s">
        <v>110</v>
      </c>
      <c r="C54" s="81"/>
      <c r="D54" s="64">
        <v>6288391.7400000002</v>
      </c>
      <c r="E54" s="64"/>
      <c r="F54" s="18"/>
    </row>
    <row r="55" spans="1:6">
      <c r="A55" s="55"/>
      <c r="B55" s="56"/>
      <c r="C55" s="56"/>
      <c r="D55" s="69"/>
      <c r="E55" s="69"/>
      <c r="F55" s="18"/>
    </row>
    <row r="56" spans="1:6">
      <c r="A56" s="80" t="s">
        <v>111</v>
      </c>
      <c r="B56" s="56"/>
      <c r="C56" s="56"/>
      <c r="D56" s="62">
        <v>5322569.13</v>
      </c>
      <c r="E56" s="62"/>
      <c r="F56" s="18"/>
    </row>
    <row r="57" spans="1:6">
      <c r="A57" s="60"/>
      <c r="B57" s="73" t="s">
        <v>112</v>
      </c>
      <c r="C57" s="56"/>
      <c r="D57" s="64">
        <v>5290683.24</v>
      </c>
      <c r="E57" s="64"/>
      <c r="F57" s="18"/>
    </row>
    <row r="58" spans="1:6">
      <c r="A58" s="60"/>
      <c r="B58" s="73" t="s">
        <v>113</v>
      </c>
      <c r="C58" s="56"/>
      <c r="D58" s="64">
        <v>31885.89</v>
      </c>
      <c r="E58" s="64"/>
      <c r="F58" s="18"/>
    </row>
    <row r="59" spans="1:6">
      <c r="A59" s="60"/>
      <c r="B59" s="73" t="s">
        <v>114</v>
      </c>
      <c r="C59" s="56"/>
      <c r="D59" s="64">
        <v>0</v>
      </c>
      <c r="E59" s="64"/>
      <c r="F59" s="18"/>
    </row>
    <row r="60" spans="1:6">
      <c r="A60" s="60"/>
      <c r="B60" s="73" t="s">
        <v>115</v>
      </c>
      <c r="C60" s="56"/>
      <c r="D60" s="64">
        <v>0</v>
      </c>
      <c r="E60" s="64"/>
      <c r="F60" s="18"/>
    </row>
    <row r="61" spans="1:6">
      <c r="A61" s="60"/>
      <c r="B61" s="73" t="s">
        <v>116</v>
      </c>
      <c r="C61" s="56"/>
      <c r="D61" s="64">
        <v>0</v>
      </c>
      <c r="E61" s="64"/>
      <c r="F61" s="18"/>
    </row>
    <row r="62" spans="1:6">
      <c r="A62" s="55"/>
      <c r="B62" s="56"/>
      <c r="C62" s="56"/>
      <c r="D62" s="69"/>
      <c r="E62" s="69"/>
      <c r="F62" s="18"/>
    </row>
    <row r="63" spans="1:6">
      <c r="A63" s="80" t="s">
        <v>117</v>
      </c>
      <c r="B63" s="56"/>
      <c r="C63" s="56"/>
      <c r="D63" s="62">
        <v>87499000.230000004</v>
      </c>
      <c r="E63" s="62"/>
      <c r="F63" s="18"/>
    </row>
    <row r="64" spans="1:6">
      <c r="A64" s="55"/>
      <c r="B64" s="74" t="s">
        <v>118</v>
      </c>
      <c r="C64" s="68"/>
      <c r="D64" s="64">
        <v>20575328.239999998</v>
      </c>
      <c r="E64" s="64"/>
      <c r="F64" s="18"/>
    </row>
    <row r="65" spans="1:6">
      <c r="A65" s="55"/>
      <c r="B65" s="74" t="s">
        <v>119</v>
      </c>
      <c r="C65" s="68"/>
      <c r="D65" s="64">
        <v>0</v>
      </c>
      <c r="E65" s="64"/>
      <c r="F65" s="18"/>
    </row>
    <row r="66" spans="1:6">
      <c r="A66" s="55"/>
      <c r="B66" s="73" t="s">
        <v>120</v>
      </c>
      <c r="C66" s="66"/>
      <c r="D66" s="64">
        <v>0</v>
      </c>
      <c r="E66" s="64"/>
      <c r="F66" s="18"/>
    </row>
    <row r="67" spans="1:6">
      <c r="A67" s="55"/>
      <c r="B67" s="74" t="s">
        <v>121</v>
      </c>
      <c r="C67" s="68"/>
      <c r="D67" s="64">
        <v>0</v>
      </c>
      <c r="E67" s="64"/>
      <c r="F67" s="18"/>
    </row>
    <row r="68" spans="1:6">
      <c r="A68" s="55"/>
      <c r="B68" s="74" t="s">
        <v>122</v>
      </c>
      <c r="C68" s="68"/>
      <c r="D68" s="64">
        <v>0</v>
      </c>
      <c r="E68" s="64"/>
      <c r="F68" s="18"/>
    </row>
    <row r="69" spans="1:6">
      <c r="A69" s="55"/>
      <c r="B69" s="73" t="s">
        <v>123</v>
      </c>
      <c r="C69" s="82"/>
      <c r="D69" s="64">
        <v>66923671.990000002</v>
      </c>
      <c r="E69" s="64"/>
      <c r="F69" s="18"/>
    </row>
    <row r="70" spans="1:6">
      <c r="A70" s="55"/>
      <c r="B70" s="56"/>
      <c r="C70" s="56"/>
      <c r="D70" s="69"/>
      <c r="E70" s="69"/>
      <c r="F70" s="18"/>
    </row>
    <row r="71" spans="1:6">
      <c r="A71" s="60" t="s">
        <v>124</v>
      </c>
      <c r="B71" s="56"/>
      <c r="C71" s="56"/>
      <c r="D71" s="62">
        <v>0</v>
      </c>
      <c r="E71" s="62"/>
      <c r="F71" s="18"/>
    </row>
    <row r="72" spans="1:6">
      <c r="A72" s="55"/>
      <c r="B72" s="73" t="s">
        <v>125</v>
      </c>
      <c r="C72" s="65"/>
      <c r="D72" s="64">
        <v>0</v>
      </c>
      <c r="E72" s="64"/>
      <c r="F72" s="18"/>
    </row>
    <row r="73" spans="1:6">
      <c r="A73" s="55"/>
      <c r="B73" s="65"/>
      <c r="C73" s="65"/>
      <c r="D73" s="69"/>
      <c r="E73" s="69"/>
      <c r="F73" s="18"/>
    </row>
    <row r="74" spans="1:6">
      <c r="A74" s="55"/>
      <c r="B74" s="65"/>
      <c r="C74" s="65"/>
      <c r="D74" s="69"/>
      <c r="E74" s="69"/>
      <c r="F74" s="18"/>
    </row>
    <row r="75" spans="1:6">
      <c r="A75" s="80" t="s">
        <v>126</v>
      </c>
      <c r="B75" s="56"/>
      <c r="C75" s="56"/>
      <c r="D75" s="62">
        <v>636380894.92000008</v>
      </c>
      <c r="E75" s="62"/>
      <c r="F75" s="18"/>
    </row>
    <row r="76" spans="1:6">
      <c r="A76" s="55"/>
      <c r="B76" s="56"/>
      <c r="C76" s="56"/>
      <c r="D76" s="69"/>
      <c r="E76" s="69"/>
      <c r="F76" s="18"/>
    </row>
    <row r="77" spans="1:6">
      <c r="A77" s="80" t="s">
        <v>127</v>
      </c>
      <c r="B77" s="56"/>
      <c r="C77" s="56"/>
      <c r="D77" s="71">
        <v>79469675.769999981</v>
      </c>
      <c r="E77" s="71"/>
      <c r="F77" s="18"/>
    </row>
    <row r="78" spans="1:6">
      <c r="A78" s="83"/>
      <c r="B78" s="73"/>
      <c r="C78" s="73"/>
      <c r="D78" s="73"/>
      <c r="E78" s="84"/>
      <c r="F78" s="18"/>
    </row>
    <row r="79" spans="1:6" ht="17.25">
      <c r="A79" s="85" t="s">
        <v>128</v>
      </c>
      <c r="B79" s="73"/>
      <c r="C79" s="73"/>
      <c r="D79" s="73"/>
      <c r="E79" s="84"/>
      <c r="F79" s="18"/>
    </row>
    <row r="80" spans="1:6">
      <c r="A80" s="72"/>
      <c r="B80" s="81"/>
      <c r="C80" s="86"/>
      <c r="D80" s="87"/>
      <c r="E80" s="86"/>
      <c r="F80" s="18"/>
    </row>
    <row r="81" spans="1:6">
      <c r="A81" s="88"/>
      <c r="B81" s="17"/>
      <c r="C81" s="86"/>
      <c r="D81" s="87"/>
      <c r="E81" s="86"/>
      <c r="F81" s="18"/>
    </row>
    <row r="82" spans="1:6" ht="15.75">
      <c r="A82" s="88"/>
      <c r="B82" s="24" t="s">
        <v>129</v>
      </c>
      <c r="C82" s="89"/>
      <c r="D82" s="91"/>
      <c r="E82" s="90" t="s">
        <v>130</v>
      </c>
      <c r="F82" s="18"/>
    </row>
    <row r="83" spans="1:6" ht="15.75">
      <c r="A83" s="88"/>
      <c r="B83" s="31"/>
      <c r="C83" s="90"/>
      <c r="D83" s="91"/>
      <c r="E83" s="90"/>
      <c r="F83" s="18"/>
    </row>
    <row r="84" spans="1:6" ht="15.75">
      <c r="A84" s="88"/>
      <c r="B84" s="31"/>
      <c r="C84" s="90"/>
      <c r="D84" s="91"/>
      <c r="E84" s="90"/>
      <c r="F84" s="18"/>
    </row>
    <row r="85" spans="1:6" ht="15.75">
      <c r="A85" s="88"/>
      <c r="B85" s="31"/>
      <c r="C85" s="90"/>
      <c r="D85" s="91"/>
      <c r="E85" s="90"/>
      <c r="F85" s="18"/>
    </row>
    <row r="86" spans="1:6" ht="15.75">
      <c r="A86" s="88"/>
      <c r="B86" s="31"/>
      <c r="C86" s="90"/>
      <c r="D86" s="91"/>
      <c r="E86" s="90"/>
      <c r="F86" s="18"/>
    </row>
    <row r="87" spans="1:6" ht="15.75">
      <c r="A87" s="88"/>
      <c r="B87" s="92" t="s">
        <v>131</v>
      </c>
      <c r="C87" s="93"/>
      <c r="D87" s="94" t="s">
        <v>132</v>
      </c>
      <c r="E87" s="94"/>
      <c r="F87" s="18"/>
    </row>
    <row r="88" spans="1:6" ht="15.75">
      <c r="A88" s="88"/>
      <c r="B88" s="24" t="s">
        <v>133</v>
      </c>
      <c r="C88" s="89"/>
      <c r="D88" s="90" t="s">
        <v>134</v>
      </c>
      <c r="E88" s="90"/>
      <c r="F88" s="18"/>
    </row>
    <row r="89" spans="1:6">
      <c r="A89" s="88"/>
      <c r="B89" s="17"/>
      <c r="C89" s="95"/>
      <c r="D89" s="96"/>
      <c r="E89" s="95"/>
      <c r="F89" s="18"/>
    </row>
    <row r="90" spans="1:6" ht="15.75" thickBot="1">
      <c r="A90" s="48"/>
      <c r="B90" s="49"/>
      <c r="C90" s="97"/>
      <c r="D90" s="98"/>
      <c r="E90" s="97"/>
      <c r="F90" s="51"/>
    </row>
  </sheetData>
  <mergeCells count="6">
    <mergeCell ref="B18:C18"/>
    <mergeCell ref="A2:F2"/>
    <mergeCell ref="A3:F3"/>
    <mergeCell ref="A4:F4"/>
    <mergeCell ref="A5:F5"/>
    <mergeCell ref="A6:F6"/>
  </mergeCells>
  <pageMargins left="0.23622047244094491" right="0.39370078740157483" top="0.39370078740157483" bottom="0.19685039370078741" header="0.31496062992125984" footer="0.31496062992125984"/>
  <pageSetup scale="5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B12" sqref="B12"/>
    </sheetView>
  </sheetViews>
  <sheetFormatPr baseColWidth="10" defaultColWidth="9.140625" defaultRowHeight="15"/>
  <cols>
    <col min="1" max="1" width="4.140625" customWidth="1"/>
    <col min="2" max="2" width="66" customWidth="1"/>
    <col min="3" max="3" width="22.28515625" bestFit="1" customWidth="1"/>
    <col min="4" max="4" width="19.5703125" bestFit="1" customWidth="1"/>
    <col min="5" max="5" width="23.85546875" style="3" customWidth="1"/>
    <col min="6" max="6" width="24.140625" style="3" customWidth="1"/>
    <col min="7" max="7" width="26.5703125" customWidth="1"/>
  </cols>
  <sheetData>
    <row r="1" spans="1:7" ht="20.25" customHeight="1">
      <c r="A1" s="364" t="s">
        <v>4</v>
      </c>
      <c r="B1" s="365"/>
      <c r="C1" s="365"/>
      <c r="D1" s="365"/>
      <c r="E1" s="365"/>
      <c r="F1" s="365"/>
      <c r="G1" s="366"/>
    </row>
    <row r="2" spans="1:7" ht="18.75">
      <c r="A2" s="367" t="s">
        <v>135</v>
      </c>
      <c r="B2" s="350"/>
      <c r="C2" s="350"/>
      <c r="D2" s="350"/>
      <c r="E2" s="350"/>
      <c r="F2" s="350"/>
      <c r="G2" s="368"/>
    </row>
    <row r="3" spans="1:7" ht="15.75">
      <c r="A3" s="369" t="s">
        <v>6</v>
      </c>
      <c r="B3" s="352"/>
      <c r="C3" s="352"/>
      <c r="D3" s="352"/>
      <c r="E3" s="352"/>
      <c r="F3" s="352"/>
      <c r="G3" s="370"/>
    </row>
    <row r="4" spans="1:7" ht="15.75">
      <c r="A4" s="369"/>
      <c r="B4" s="352"/>
      <c r="C4" s="352"/>
      <c r="D4" s="352"/>
      <c r="E4" s="352"/>
      <c r="F4" s="352"/>
      <c r="G4" s="370"/>
    </row>
    <row r="5" spans="1:7" ht="15.75" thickBot="1">
      <c r="A5" s="371" t="s">
        <v>7</v>
      </c>
      <c r="B5" s="354"/>
      <c r="C5" s="354"/>
      <c r="D5" s="354"/>
      <c r="E5" s="354"/>
      <c r="F5" s="354"/>
      <c r="G5" s="372"/>
    </row>
    <row r="6" spans="1:7" ht="37.5" customHeight="1">
      <c r="A6" s="362" t="s">
        <v>136</v>
      </c>
      <c r="B6" s="363"/>
      <c r="C6" s="99" t="s">
        <v>137</v>
      </c>
      <c r="D6" s="99" t="s">
        <v>138</v>
      </c>
      <c r="E6" s="99" t="s">
        <v>139</v>
      </c>
      <c r="F6" s="99" t="s">
        <v>140</v>
      </c>
      <c r="G6" s="100" t="s">
        <v>141</v>
      </c>
    </row>
    <row r="7" spans="1:7">
      <c r="A7" s="101"/>
      <c r="B7" s="102" t="s">
        <v>8</v>
      </c>
      <c r="C7" s="103">
        <v>6167387420.4499998</v>
      </c>
      <c r="D7" s="103">
        <v>44934601059.739998</v>
      </c>
      <c r="E7" s="103">
        <v>44863464210.360001</v>
      </c>
      <c r="F7" s="103">
        <v>6238524269.8299999</v>
      </c>
      <c r="G7" s="103">
        <v>71136849.379999995</v>
      </c>
    </row>
    <row r="8" spans="1:7">
      <c r="A8" s="104"/>
      <c r="B8" s="105" t="s">
        <v>10</v>
      </c>
      <c r="C8" s="106">
        <v>303482570.38</v>
      </c>
      <c r="D8" s="106">
        <v>44595033810.480003</v>
      </c>
      <c r="E8" s="106">
        <v>44643448334.910004</v>
      </c>
      <c r="F8" s="106">
        <v>255068045.94999999</v>
      </c>
      <c r="G8" s="106">
        <v>-48414524.43</v>
      </c>
    </row>
    <row r="9" spans="1:7">
      <c r="A9" s="107"/>
      <c r="B9" s="108" t="s">
        <v>142</v>
      </c>
      <c r="C9" s="109">
        <v>233893469.25</v>
      </c>
      <c r="D9" s="109">
        <v>43663019537.769997</v>
      </c>
      <c r="E9" s="109">
        <v>43715382587.510002</v>
      </c>
      <c r="F9" s="109">
        <v>181530419.50999999</v>
      </c>
      <c r="G9" s="109">
        <v>-52363049.740000002</v>
      </c>
    </row>
    <row r="10" spans="1:7">
      <c r="A10" s="110"/>
      <c r="B10" s="108" t="s">
        <v>14</v>
      </c>
      <c r="C10" s="109">
        <v>1536467.71</v>
      </c>
      <c r="D10" s="109">
        <v>806871608.07000005</v>
      </c>
      <c r="E10" s="109">
        <v>807154902.99000001</v>
      </c>
      <c r="F10" s="109">
        <v>1253172.79</v>
      </c>
      <c r="G10" s="109">
        <v>-283294.92</v>
      </c>
    </row>
    <row r="11" spans="1:7">
      <c r="A11" s="110"/>
      <c r="B11" s="108" t="s">
        <v>143</v>
      </c>
      <c r="C11" s="109">
        <v>62803587.549999997</v>
      </c>
      <c r="D11" s="109">
        <v>116479663.05</v>
      </c>
      <c r="E11" s="109">
        <v>112733800.66</v>
      </c>
      <c r="F11" s="109">
        <v>66549449.939999998</v>
      </c>
      <c r="G11" s="109">
        <v>3745862.39</v>
      </c>
    </row>
    <row r="12" spans="1:7">
      <c r="A12" s="110"/>
      <c r="B12" s="108" t="s">
        <v>144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</row>
    <row r="13" spans="1:7">
      <c r="A13" s="110"/>
      <c r="B13" s="108" t="s">
        <v>20</v>
      </c>
      <c r="C13" s="109">
        <v>5249045.87</v>
      </c>
      <c r="D13" s="109">
        <v>8663001.5899999999</v>
      </c>
      <c r="E13" s="109">
        <v>8177043.75</v>
      </c>
      <c r="F13" s="109">
        <v>5735003.71</v>
      </c>
      <c r="G13" s="109">
        <v>485957.84</v>
      </c>
    </row>
    <row r="14" spans="1:7">
      <c r="A14" s="110"/>
      <c r="B14" s="108" t="s">
        <v>145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</row>
    <row r="15" spans="1:7">
      <c r="A15" s="110"/>
      <c r="B15" s="108" t="s">
        <v>24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</row>
    <row r="16" spans="1:7">
      <c r="A16" s="104"/>
      <c r="B16" s="105" t="s">
        <v>29</v>
      </c>
      <c r="C16" s="106">
        <v>5863904850.0699997</v>
      </c>
      <c r="D16" s="106">
        <v>339567249.25999999</v>
      </c>
      <c r="E16" s="106">
        <v>220015875.44999999</v>
      </c>
      <c r="F16" s="106">
        <v>5983456223.8800001</v>
      </c>
      <c r="G16" s="106">
        <v>119551373.81</v>
      </c>
    </row>
    <row r="17" spans="1:7">
      <c r="A17" s="110"/>
      <c r="B17" s="108" t="s">
        <v>146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</row>
    <row r="18" spans="1:7">
      <c r="A18" s="110"/>
      <c r="B18" s="108" t="s">
        <v>33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</row>
    <row r="19" spans="1:7">
      <c r="A19" s="110"/>
      <c r="B19" s="108" t="s">
        <v>35</v>
      </c>
      <c r="C19" s="109">
        <v>5954321351.4499998</v>
      </c>
      <c r="D19" s="109">
        <v>327974285.60000002</v>
      </c>
      <c r="E19" s="109">
        <v>199420808.21000001</v>
      </c>
      <c r="F19" s="109">
        <v>6082874828.8400002</v>
      </c>
      <c r="G19" s="109">
        <v>128553477.39</v>
      </c>
    </row>
    <row r="20" spans="1:7">
      <c r="A20" s="110"/>
      <c r="B20" s="108" t="s">
        <v>37</v>
      </c>
      <c r="C20" s="109">
        <v>121181720.87</v>
      </c>
      <c r="D20" s="109">
        <v>11592944.66</v>
      </c>
      <c r="E20" s="109">
        <v>19739</v>
      </c>
      <c r="F20" s="109">
        <v>132754926.53</v>
      </c>
      <c r="G20" s="109">
        <v>11573205.66</v>
      </c>
    </row>
    <row r="21" spans="1:7">
      <c r="A21" s="110"/>
      <c r="B21" s="108" t="s">
        <v>39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</row>
    <row r="22" spans="1:7">
      <c r="A22" s="110"/>
      <c r="B22" s="108" t="s">
        <v>41</v>
      </c>
      <c r="C22" s="109">
        <v>-211598222.25</v>
      </c>
      <c r="D22" s="109">
        <v>19</v>
      </c>
      <c r="E22" s="109">
        <v>20575328.239999998</v>
      </c>
      <c r="F22" s="109">
        <v>-232173531.49000001</v>
      </c>
      <c r="G22" s="109">
        <v>-20575309.239999998</v>
      </c>
    </row>
    <row r="23" spans="1:7">
      <c r="A23" s="110"/>
      <c r="B23" s="108" t="s">
        <v>43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</row>
    <row r="24" spans="1:7">
      <c r="A24" s="110"/>
      <c r="B24" s="108" t="s">
        <v>44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</row>
    <row r="25" spans="1:7" ht="15.75" thickBot="1">
      <c r="A25" s="110"/>
      <c r="B25" s="108" t="s">
        <v>46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</row>
    <row r="26" spans="1:7">
      <c r="A26" s="111"/>
      <c r="B26" s="12"/>
      <c r="C26" s="12"/>
      <c r="D26" s="12"/>
      <c r="E26" s="13"/>
      <c r="F26" s="13"/>
      <c r="G26" s="112"/>
    </row>
    <row r="27" spans="1:7">
      <c r="A27" s="113"/>
      <c r="B27" s="17"/>
      <c r="C27" s="17"/>
      <c r="D27" s="17"/>
      <c r="E27" s="39"/>
      <c r="F27" s="39"/>
      <c r="G27" s="114"/>
    </row>
    <row r="28" spans="1:7">
      <c r="A28" s="113"/>
      <c r="B28" s="17"/>
      <c r="C28" s="17"/>
      <c r="D28" s="17"/>
      <c r="E28" s="39"/>
      <c r="F28" s="39"/>
      <c r="G28" s="114"/>
    </row>
    <row r="29" spans="1:7">
      <c r="A29" s="113"/>
      <c r="B29" s="17"/>
      <c r="C29" s="17"/>
      <c r="D29" s="17"/>
      <c r="E29" s="39"/>
      <c r="F29" s="39"/>
      <c r="G29" s="114"/>
    </row>
    <row r="30" spans="1:7" ht="15.75">
      <c r="A30" s="115"/>
      <c r="B30" s="44" t="s">
        <v>66</v>
      </c>
      <c r="C30" s="44" t="s">
        <v>147</v>
      </c>
      <c r="D30" s="44"/>
      <c r="E30" s="45"/>
      <c r="F30" s="45" t="s">
        <v>67</v>
      </c>
      <c r="G30" s="116"/>
    </row>
    <row r="31" spans="1:7">
      <c r="A31" s="113"/>
      <c r="B31" s="37"/>
      <c r="C31" s="17"/>
      <c r="D31" s="17"/>
      <c r="E31" s="39"/>
      <c r="F31" s="39"/>
      <c r="G31" s="114"/>
    </row>
    <row r="32" spans="1:7">
      <c r="A32" s="113"/>
      <c r="B32" s="37"/>
      <c r="C32" s="17"/>
      <c r="D32" s="17"/>
      <c r="E32" s="39"/>
      <c r="F32" s="39"/>
      <c r="G32" s="114"/>
    </row>
    <row r="33" spans="1:7">
      <c r="A33" s="113"/>
      <c r="B33" s="17"/>
      <c r="C33" s="17"/>
      <c r="D33" s="17"/>
      <c r="E33" s="39"/>
      <c r="F33" s="39"/>
      <c r="G33" s="114"/>
    </row>
    <row r="34" spans="1:7">
      <c r="A34" s="113"/>
      <c r="B34" s="17"/>
      <c r="C34" s="17"/>
      <c r="D34" s="17"/>
      <c r="E34" s="39"/>
      <c r="F34" s="39"/>
      <c r="G34" s="114"/>
    </row>
    <row r="35" spans="1:7">
      <c r="A35" s="113"/>
      <c r="B35" s="37" t="s">
        <v>68</v>
      </c>
      <c r="C35" s="29" t="s">
        <v>69</v>
      </c>
      <c r="D35" s="17"/>
      <c r="E35" s="39"/>
      <c r="F35" s="46" t="s">
        <v>148</v>
      </c>
      <c r="G35" s="114"/>
    </row>
    <row r="36" spans="1:7" ht="15.75">
      <c r="A36" s="113"/>
      <c r="B36" s="47" t="s">
        <v>149</v>
      </c>
      <c r="C36" s="45" t="s">
        <v>150</v>
      </c>
      <c r="D36" s="17"/>
      <c r="E36" s="39"/>
      <c r="F36" s="44" t="s">
        <v>73</v>
      </c>
      <c r="G36" s="114"/>
    </row>
    <row r="37" spans="1:7">
      <c r="A37" s="113"/>
      <c r="B37" s="17"/>
      <c r="C37" s="17"/>
      <c r="D37" s="17"/>
      <c r="E37" s="39"/>
      <c r="F37" s="39"/>
      <c r="G37" s="114"/>
    </row>
    <row r="38" spans="1:7">
      <c r="A38" s="113"/>
      <c r="B38" s="17"/>
      <c r="C38" s="17"/>
      <c r="D38" s="17"/>
      <c r="E38" s="39"/>
      <c r="F38" s="39"/>
      <c r="G38" s="114"/>
    </row>
    <row r="39" spans="1:7" ht="15.75" thickBot="1">
      <c r="A39" s="117"/>
      <c r="B39" s="118"/>
      <c r="C39" s="118"/>
      <c r="D39" s="118"/>
      <c r="E39" s="119"/>
      <c r="F39" s="119"/>
      <c r="G39" s="120"/>
    </row>
  </sheetData>
  <mergeCells count="6">
    <mergeCell ref="A6:B6"/>
    <mergeCell ref="A1:G1"/>
    <mergeCell ref="A2:G2"/>
    <mergeCell ref="A3:G3"/>
    <mergeCell ref="A4:G4"/>
    <mergeCell ref="A5:G5"/>
  </mergeCells>
  <pageMargins left="0.4" right="0.19685039370078741" top="0.74803149606299213" bottom="0.74803149606299213" header="0.31496062992125984" footer="0.31496062992125984"/>
  <pageSetup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topLeftCell="D12" workbookViewId="0">
      <selection activeCell="O27" sqref="O27"/>
    </sheetView>
  </sheetViews>
  <sheetFormatPr baseColWidth="10" defaultColWidth="9.140625" defaultRowHeight="15"/>
  <cols>
    <col min="1" max="1" width="3.7109375" customWidth="1"/>
    <col min="2" max="2" width="3.140625" customWidth="1"/>
    <col min="3" max="3" width="56.42578125" customWidth="1"/>
    <col min="4" max="4" width="18.5703125" customWidth="1"/>
    <col min="5" max="5" width="17.42578125" customWidth="1"/>
    <col min="6" max="6" width="22.5703125" customWidth="1"/>
    <col min="7" max="7" width="26.5703125" hidden="1" customWidth="1"/>
    <col min="8" max="10" width="17.7109375" style="3" hidden="1" customWidth="1"/>
    <col min="11" max="11" width="19.28515625" hidden="1" customWidth="1"/>
    <col min="12" max="12" width="24.42578125" customWidth="1"/>
    <col min="13" max="13" width="8.5703125" customWidth="1"/>
    <col min="14" max="14" width="15.42578125" customWidth="1"/>
    <col min="15" max="15" width="28" customWidth="1"/>
    <col min="16" max="16" width="17.42578125" customWidth="1"/>
    <col min="18" max="18" width="17.42578125" hidden="1" customWidth="1"/>
    <col min="19" max="19" width="0" hidden="1" customWidth="1"/>
  </cols>
  <sheetData>
    <row r="1" spans="1:13" ht="18.75">
      <c r="A1" s="364" t="s">
        <v>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80"/>
    </row>
    <row r="2" spans="1:13" ht="18.75">
      <c r="A2" s="367" t="s">
        <v>151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68"/>
    </row>
    <row r="3" spans="1:13" ht="15.75">
      <c r="A3" s="369" t="s">
        <v>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70"/>
    </row>
    <row r="4" spans="1:13" ht="15.75">
      <c r="A4" s="369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70"/>
    </row>
    <row r="5" spans="1:13" ht="15.75" thickBot="1">
      <c r="A5" s="371" t="s">
        <v>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72"/>
    </row>
    <row r="6" spans="1:13">
      <c r="A6" s="121"/>
      <c r="B6" s="122"/>
      <c r="C6" s="123"/>
      <c r="D6" s="124"/>
      <c r="E6" s="124"/>
      <c r="F6" s="124"/>
      <c r="G6" s="381" t="s">
        <v>152</v>
      </c>
      <c r="H6" s="382"/>
      <c r="I6" s="382"/>
      <c r="J6" s="382"/>
      <c r="K6" s="383"/>
      <c r="L6" s="125"/>
      <c r="M6" s="126"/>
    </row>
    <row r="7" spans="1:13">
      <c r="A7" s="127"/>
      <c r="B7" s="128"/>
      <c r="C7" s="129"/>
      <c r="D7" s="130"/>
      <c r="E7" s="130"/>
      <c r="F7" s="131"/>
      <c r="G7" s="373" t="s">
        <v>153</v>
      </c>
      <c r="H7" s="374"/>
      <c r="I7" s="375"/>
      <c r="J7" s="132"/>
      <c r="K7" s="376" t="s">
        <v>154</v>
      </c>
      <c r="L7" s="133"/>
      <c r="M7" s="134"/>
    </row>
    <row r="8" spans="1:13" ht="30">
      <c r="A8" s="378" t="s">
        <v>155</v>
      </c>
      <c r="B8" s="377"/>
      <c r="C8" s="377"/>
      <c r="D8" s="135" t="s">
        <v>156</v>
      </c>
      <c r="E8" s="135" t="s">
        <v>157</v>
      </c>
      <c r="F8" s="135" t="s">
        <v>158</v>
      </c>
      <c r="G8" s="99" t="s">
        <v>159</v>
      </c>
      <c r="H8" s="99" t="s">
        <v>160</v>
      </c>
      <c r="I8" s="99" t="s">
        <v>161</v>
      </c>
      <c r="J8" s="135" t="s">
        <v>162</v>
      </c>
      <c r="K8" s="377"/>
      <c r="L8" s="136" t="s">
        <v>163</v>
      </c>
      <c r="M8" s="137"/>
    </row>
    <row r="9" spans="1:13">
      <c r="A9" s="11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14"/>
    </row>
    <row r="10" spans="1:13" ht="15.75">
      <c r="A10" s="143" t="s">
        <v>164</v>
      </c>
      <c r="B10" s="17"/>
      <c r="C10" s="17"/>
      <c r="D10" s="17"/>
      <c r="E10" s="17"/>
      <c r="F10" s="37"/>
      <c r="G10" s="37"/>
      <c r="H10" s="37"/>
      <c r="I10" s="37"/>
      <c r="J10" s="37"/>
      <c r="K10" s="37"/>
      <c r="L10" s="37"/>
      <c r="M10" s="144"/>
    </row>
    <row r="11" spans="1:13" ht="15.75" thickBot="1">
      <c r="A11" s="145"/>
      <c r="B11" s="146" t="s">
        <v>165</v>
      </c>
      <c r="C11" s="147"/>
      <c r="D11" s="148"/>
      <c r="E11" s="148"/>
      <c r="F11" s="149"/>
      <c r="G11" s="149"/>
      <c r="H11" s="149"/>
      <c r="I11" s="149"/>
      <c r="J11" s="149"/>
      <c r="K11" s="149"/>
      <c r="L11" s="149"/>
      <c r="M11" s="144"/>
    </row>
    <row r="12" spans="1:13" ht="15.75" thickTop="1">
      <c r="A12" s="150"/>
      <c r="B12" s="151" t="s">
        <v>166</v>
      </c>
      <c r="C12" s="152"/>
      <c r="D12" s="17"/>
      <c r="E12" s="17"/>
      <c r="F12" s="153">
        <v>-65779873.82</v>
      </c>
      <c r="G12" s="139">
        <v>88166429.709999993</v>
      </c>
      <c r="H12" s="139">
        <v>64338467.5</v>
      </c>
      <c r="I12" s="139">
        <v>-23827962.210000001</v>
      </c>
      <c r="J12" s="139">
        <v>0</v>
      </c>
      <c r="K12" s="139">
        <v>-0.36223788260000001</v>
      </c>
      <c r="L12" s="153">
        <v>-41951911.609999999</v>
      </c>
      <c r="M12" s="114"/>
    </row>
    <row r="13" spans="1:13">
      <c r="A13" s="113"/>
      <c r="B13" s="17"/>
      <c r="C13" s="154" t="s">
        <v>167</v>
      </c>
      <c r="D13" s="17"/>
      <c r="E13" s="17"/>
      <c r="F13" s="139">
        <v>-65779873.82</v>
      </c>
      <c r="G13" s="139">
        <v>88166429.709999993</v>
      </c>
      <c r="H13" s="139">
        <v>64338467.5</v>
      </c>
      <c r="I13" s="139">
        <v>-23827962.210000001</v>
      </c>
      <c r="J13" s="139">
        <v>0</v>
      </c>
      <c r="K13" s="139">
        <v>-0.36223788260000001</v>
      </c>
      <c r="L13" s="139">
        <v>-41951911.609999999</v>
      </c>
      <c r="M13" s="114"/>
    </row>
    <row r="14" spans="1:13">
      <c r="A14" s="113"/>
      <c r="B14" s="17"/>
      <c r="C14" s="155"/>
      <c r="D14" s="154" t="s">
        <v>168</v>
      </c>
      <c r="E14" s="17" t="s">
        <v>169</v>
      </c>
      <c r="F14" s="156">
        <v>-12000000</v>
      </c>
      <c r="G14" s="139"/>
      <c r="H14" s="139"/>
      <c r="I14" s="139"/>
      <c r="J14" s="139"/>
      <c r="K14" s="139"/>
      <c r="L14" s="139">
        <v>-3000000</v>
      </c>
      <c r="M14" s="114"/>
    </row>
    <row r="15" spans="1:13">
      <c r="A15" s="113"/>
      <c r="B15" s="17"/>
      <c r="C15" s="155"/>
      <c r="D15" s="154" t="s">
        <v>168</v>
      </c>
      <c r="E15" s="17" t="s">
        <v>170</v>
      </c>
      <c r="F15" s="156">
        <v>-12000000</v>
      </c>
      <c r="G15" s="139"/>
      <c r="H15" s="139"/>
      <c r="I15" s="139"/>
      <c r="J15" s="139"/>
      <c r="K15" s="139"/>
      <c r="L15" s="139">
        <v>-3000000</v>
      </c>
      <c r="M15" s="114"/>
    </row>
    <row r="16" spans="1:13">
      <c r="A16" s="113"/>
      <c r="B16" s="17"/>
      <c r="C16" s="155"/>
      <c r="D16" s="154" t="s">
        <v>168</v>
      </c>
      <c r="E16" s="17" t="s">
        <v>171</v>
      </c>
      <c r="F16" s="156">
        <v>-5407873.8200000003</v>
      </c>
      <c r="G16" s="139"/>
      <c r="H16" s="139"/>
      <c r="I16" s="139"/>
      <c r="J16" s="139"/>
      <c r="K16" s="139"/>
      <c r="L16" s="139">
        <v>-1840781.18</v>
      </c>
      <c r="M16" s="114"/>
    </row>
    <row r="17" spans="1:15">
      <c r="A17" s="113"/>
      <c r="B17" s="17"/>
      <c r="C17" s="155"/>
      <c r="D17" s="154" t="s">
        <v>168</v>
      </c>
      <c r="E17" s="17" t="s">
        <v>172</v>
      </c>
      <c r="F17" s="156">
        <v>-30000000</v>
      </c>
      <c r="G17" s="139"/>
      <c r="H17" s="139"/>
      <c r="I17" s="139"/>
      <c r="J17" s="139"/>
      <c r="K17" s="139"/>
      <c r="L17" s="139">
        <v>-11000000</v>
      </c>
      <c r="M17" s="114"/>
    </row>
    <row r="18" spans="1:15">
      <c r="A18" s="113"/>
      <c r="B18" s="17"/>
      <c r="C18" s="155"/>
      <c r="D18" s="154" t="s">
        <v>168</v>
      </c>
      <c r="E18" s="17" t="s">
        <v>173</v>
      </c>
      <c r="F18" s="156">
        <v>-6372000</v>
      </c>
      <c r="G18" s="139"/>
      <c r="H18" s="139"/>
      <c r="I18" s="139"/>
      <c r="J18" s="139"/>
      <c r="K18" s="139"/>
      <c r="L18" s="139">
        <v>-6372000</v>
      </c>
      <c r="M18" s="114"/>
    </row>
    <row r="19" spans="1:15">
      <c r="A19" s="113"/>
      <c r="B19" s="17"/>
      <c r="C19" s="155"/>
      <c r="D19" s="154" t="s">
        <v>168</v>
      </c>
      <c r="E19" s="17" t="s">
        <v>174</v>
      </c>
      <c r="F19" s="156">
        <v>0</v>
      </c>
      <c r="G19" s="139"/>
      <c r="H19" s="139"/>
      <c r="I19" s="139"/>
      <c r="J19" s="139"/>
      <c r="K19" s="139"/>
      <c r="L19" s="139">
        <v>-16739130.43</v>
      </c>
      <c r="M19" s="114"/>
      <c r="O19" s="138"/>
    </row>
    <row r="20" spans="1:15">
      <c r="A20" s="113"/>
      <c r="B20" s="151" t="s">
        <v>175</v>
      </c>
      <c r="C20" s="17"/>
      <c r="D20" s="17"/>
      <c r="E20" s="17"/>
      <c r="F20" s="153">
        <v>-65779873.82</v>
      </c>
      <c r="G20" s="153">
        <v>88166429.709999993</v>
      </c>
      <c r="H20" s="153">
        <v>64338467.5</v>
      </c>
      <c r="I20" s="153">
        <v>-23827962.210000001</v>
      </c>
      <c r="J20" s="153">
        <v>0</v>
      </c>
      <c r="K20" s="153">
        <v>-0.36223788260000001</v>
      </c>
      <c r="L20" s="153">
        <v>-41951911.609999999</v>
      </c>
      <c r="M20" s="114"/>
    </row>
    <row r="21" spans="1:15" ht="15.75" thickBot="1">
      <c r="A21" s="113"/>
      <c r="B21" s="146" t="s">
        <v>176</v>
      </c>
      <c r="C21" s="148"/>
      <c r="D21" s="148"/>
      <c r="E21" s="148"/>
      <c r="F21" s="157"/>
      <c r="G21" s="157"/>
      <c r="H21" s="157"/>
      <c r="I21" s="157"/>
      <c r="J21" s="157"/>
      <c r="K21" s="157"/>
      <c r="L21" s="157"/>
      <c r="M21" s="114"/>
    </row>
    <row r="22" spans="1:15" ht="15.75" thickTop="1">
      <c r="A22" s="113"/>
      <c r="B22" s="151" t="s">
        <v>166</v>
      </c>
      <c r="C22" s="17"/>
      <c r="D22" s="17"/>
      <c r="E22" s="17"/>
      <c r="F22" s="153">
        <v>-172041290.30000001</v>
      </c>
      <c r="G22" s="139">
        <v>38887313.619999997</v>
      </c>
      <c r="H22" s="139">
        <v>9831748.4100000001</v>
      </c>
      <c r="I22" s="139">
        <v>-29055565.210000001</v>
      </c>
      <c r="J22" s="139">
        <v>0</v>
      </c>
      <c r="K22" s="139">
        <v>-0.16888716168000001</v>
      </c>
      <c r="L22" s="153">
        <v>-142985725.09</v>
      </c>
      <c r="M22" s="114"/>
    </row>
    <row r="23" spans="1:15">
      <c r="A23" s="113"/>
      <c r="B23" s="17"/>
      <c r="C23" s="154" t="s">
        <v>167</v>
      </c>
      <c r="D23" s="17"/>
      <c r="E23" s="17"/>
      <c r="F23" s="139">
        <v>-172041290.30000001</v>
      </c>
      <c r="G23" s="139">
        <v>38887313.619999997</v>
      </c>
      <c r="H23" s="139">
        <v>9831748.4100000001</v>
      </c>
      <c r="I23" s="139">
        <v>-29055565.210000001</v>
      </c>
      <c r="J23" s="139">
        <v>0</v>
      </c>
      <c r="K23" s="139">
        <v>-0.16888716168000001</v>
      </c>
      <c r="L23" s="139">
        <v>-142985725.09</v>
      </c>
      <c r="M23" s="114"/>
    </row>
    <row r="24" spans="1:15">
      <c r="A24" s="113"/>
      <c r="B24" s="17"/>
      <c r="C24" s="154"/>
      <c r="D24" s="17" t="s">
        <v>168</v>
      </c>
      <c r="E24" s="17" t="s">
        <v>177</v>
      </c>
      <c r="F24" s="139">
        <v>-102041290.3</v>
      </c>
      <c r="G24" s="139"/>
      <c r="H24" s="139"/>
      <c r="I24" s="139"/>
      <c r="J24" s="139"/>
      <c r="K24" s="139"/>
      <c r="L24" s="140">
        <v>-98855290.299999997</v>
      </c>
      <c r="M24" s="114"/>
    </row>
    <row r="25" spans="1:15">
      <c r="A25" s="113"/>
      <c r="B25" s="17"/>
      <c r="C25" s="154"/>
      <c r="D25" s="17" t="s">
        <v>168</v>
      </c>
      <c r="E25" s="17" t="s">
        <v>178</v>
      </c>
      <c r="F25" s="139">
        <v>-70000000</v>
      </c>
      <c r="G25" s="139"/>
      <c r="H25" s="139"/>
      <c r="I25" s="139"/>
      <c r="J25" s="139"/>
      <c r="K25" s="139"/>
      <c r="L25" s="140">
        <v>-44130434.789999999</v>
      </c>
      <c r="M25" s="114"/>
      <c r="N25" s="141"/>
      <c r="O25" s="142"/>
    </row>
    <row r="26" spans="1:15">
      <c r="A26" s="113"/>
      <c r="B26" s="151" t="s">
        <v>179</v>
      </c>
      <c r="C26" s="17"/>
      <c r="D26" s="17"/>
      <c r="E26" s="17"/>
      <c r="F26" s="153">
        <v>-172041290.30000001</v>
      </c>
      <c r="G26" s="153">
        <v>38887313.619999997</v>
      </c>
      <c r="H26" s="153">
        <v>9831748.4100000001</v>
      </c>
      <c r="I26" s="153">
        <v>-29055565.210000001</v>
      </c>
      <c r="J26" s="153">
        <v>0</v>
      </c>
      <c r="K26" s="153">
        <v>-0.16888716168000001</v>
      </c>
      <c r="L26" s="153">
        <v>-142985725.09</v>
      </c>
      <c r="M26" s="114"/>
      <c r="N26" s="142"/>
    </row>
    <row r="27" spans="1:15">
      <c r="A27" s="158"/>
      <c r="B27" s="17"/>
      <c r="C27" s="17"/>
      <c r="D27" s="17"/>
      <c r="E27" s="17"/>
      <c r="F27" s="139"/>
      <c r="G27" s="139"/>
      <c r="H27" s="139"/>
      <c r="I27" s="139"/>
      <c r="J27" s="139"/>
      <c r="K27" s="139"/>
      <c r="L27" s="139"/>
      <c r="M27" s="114"/>
    </row>
    <row r="28" spans="1:15">
      <c r="A28" s="113"/>
      <c r="B28" s="151" t="s">
        <v>180</v>
      </c>
      <c r="C28" s="17"/>
      <c r="D28" s="17"/>
      <c r="E28" s="17"/>
      <c r="F28" s="153">
        <v>-16900171.809999999</v>
      </c>
      <c r="G28" s="153">
        <v>1636336263.4200001</v>
      </c>
      <c r="H28" s="153">
        <v>1751289479.5699999</v>
      </c>
      <c r="I28" s="153">
        <v>114953216.15000001</v>
      </c>
      <c r="J28" s="153">
        <v>0</v>
      </c>
      <c r="K28" s="153">
        <v>6.8018963027300003</v>
      </c>
      <c r="L28" s="153">
        <v>-131853387.95999999</v>
      </c>
      <c r="M28" s="114"/>
      <c r="N28" s="142"/>
    </row>
    <row r="29" spans="1:15">
      <c r="A29" s="158"/>
      <c r="B29" s="17"/>
      <c r="C29" s="17"/>
      <c r="D29" s="17"/>
      <c r="E29" s="17"/>
      <c r="F29" s="139"/>
      <c r="G29" s="139"/>
      <c r="H29" s="139"/>
      <c r="I29" s="139"/>
      <c r="J29" s="139"/>
      <c r="K29" s="139"/>
      <c r="L29" s="139"/>
      <c r="M29" s="114"/>
    </row>
    <row r="30" spans="1:15">
      <c r="A30" s="159" t="s">
        <v>181</v>
      </c>
      <c r="B30" s="17"/>
      <c r="C30" s="17"/>
      <c r="D30" s="17"/>
      <c r="E30" s="17"/>
      <c r="F30" s="153">
        <v>-254721335.93000001</v>
      </c>
      <c r="G30" s="139">
        <v>1763390006.75</v>
      </c>
      <c r="H30" s="139">
        <v>1825459695.48</v>
      </c>
      <c r="I30" s="139">
        <v>62069688.729999997</v>
      </c>
      <c r="J30" s="139">
        <v>0</v>
      </c>
      <c r="K30" s="139">
        <v>6.2707712584500008</v>
      </c>
      <c r="L30" s="153">
        <v>-316791024.66000003</v>
      </c>
      <c r="M30" s="114"/>
    </row>
    <row r="31" spans="1:15">
      <c r="A31" s="113"/>
      <c r="B31" s="17"/>
      <c r="C31" s="17"/>
      <c r="D31" s="17"/>
      <c r="E31" s="17"/>
      <c r="F31" s="139"/>
      <c r="G31" s="139"/>
      <c r="H31" s="139"/>
      <c r="I31" s="139"/>
      <c r="J31" s="139"/>
      <c r="K31" s="139"/>
      <c r="L31" s="139"/>
      <c r="M31" s="114"/>
    </row>
    <row r="32" spans="1:15">
      <c r="A32" s="113"/>
      <c r="B32" s="17"/>
      <c r="C32" s="17"/>
      <c r="D32" s="17"/>
      <c r="E32" s="17"/>
      <c r="F32" s="17"/>
      <c r="G32" s="17"/>
      <c r="H32" s="39"/>
      <c r="I32" s="39"/>
      <c r="J32" s="39"/>
      <c r="K32" s="17"/>
      <c r="L32" s="17"/>
      <c r="M32" s="114"/>
    </row>
    <row r="33" spans="1:13">
      <c r="A33" s="113"/>
      <c r="B33" s="17"/>
      <c r="C33" s="17"/>
      <c r="D33" s="17"/>
      <c r="E33" s="17"/>
      <c r="F33" s="17"/>
      <c r="G33" s="17"/>
      <c r="H33" s="39"/>
      <c r="I33" s="39"/>
      <c r="J33" s="39"/>
      <c r="K33" s="17"/>
      <c r="L33" s="17"/>
      <c r="M33" s="114"/>
    </row>
    <row r="34" spans="1:13" ht="15.75">
      <c r="A34" s="113"/>
      <c r="B34" s="47" t="s">
        <v>182</v>
      </c>
      <c r="C34" s="155"/>
      <c r="D34" s="160" t="s">
        <v>183</v>
      </c>
      <c r="E34" s="29"/>
      <c r="F34" s="47" t="s">
        <v>184</v>
      </c>
      <c r="G34" s="160" t="s">
        <v>185</v>
      </c>
      <c r="H34" s="37"/>
      <c r="I34" s="37"/>
      <c r="J34" s="47" t="s">
        <v>186</v>
      </c>
      <c r="K34" s="17"/>
      <c r="L34" s="155"/>
      <c r="M34" s="114"/>
    </row>
    <row r="35" spans="1:13">
      <c r="A35" s="113"/>
      <c r="B35" s="37"/>
      <c r="C35" s="37"/>
      <c r="D35" s="37"/>
      <c r="E35" s="29"/>
      <c r="F35" s="37"/>
      <c r="G35" s="37"/>
      <c r="H35" s="37"/>
      <c r="I35" s="37"/>
      <c r="J35" s="37"/>
      <c r="K35" s="37"/>
      <c r="L35" s="155"/>
      <c r="M35" s="114"/>
    </row>
    <row r="36" spans="1:13">
      <c r="A36" s="113"/>
      <c r="B36" s="37"/>
      <c r="C36" s="37"/>
      <c r="D36" s="37"/>
      <c r="E36" s="29"/>
      <c r="F36" s="37"/>
      <c r="G36" s="37"/>
      <c r="H36" s="37"/>
      <c r="I36" s="37"/>
      <c r="J36" s="37"/>
      <c r="K36" s="37"/>
      <c r="L36" s="155"/>
      <c r="M36" s="114"/>
    </row>
    <row r="37" spans="1:13">
      <c r="A37" s="113"/>
      <c r="B37" s="37"/>
      <c r="C37" s="37"/>
      <c r="D37" s="37"/>
      <c r="E37" s="29"/>
      <c r="F37" s="37"/>
      <c r="G37" s="37"/>
      <c r="H37" s="37"/>
      <c r="I37" s="37"/>
      <c r="J37" s="37"/>
      <c r="K37" s="37"/>
      <c r="L37" s="155"/>
      <c r="M37" s="114"/>
    </row>
    <row r="38" spans="1:13">
      <c r="A38" s="113"/>
      <c r="B38" s="37"/>
      <c r="C38" s="37"/>
      <c r="D38" s="37"/>
      <c r="E38" s="29"/>
      <c r="F38" s="37"/>
      <c r="G38" s="37"/>
      <c r="H38" s="37"/>
      <c r="I38" s="37"/>
      <c r="J38" s="37"/>
      <c r="K38" s="37"/>
      <c r="L38" s="155"/>
      <c r="M38" s="114"/>
    </row>
    <row r="39" spans="1:13">
      <c r="A39" s="113"/>
      <c r="B39" s="37"/>
      <c r="C39" s="37"/>
      <c r="D39" s="37"/>
      <c r="E39" s="29"/>
      <c r="F39" s="37"/>
      <c r="G39" s="37"/>
      <c r="H39" s="37"/>
      <c r="I39" s="37"/>
      <c r="J39" s="37"/>
      <c r="K39" s="37"/>
      <c r="L39" s="155"/>
      <c r="M39" s="114"/>
    </row>
    <row r="40" spans="1:13">
      <c r="A40" s="113"/>
      <c r="B40" s="46" t="s">
        <v>187</v>
      </c>
      <c r="C40" s="155"/>
      <c r="D40" s="161" t="s">
        <v>188</v>
      </c>
      <c r="E40" s="17"/>
      <c r="F40" s="46"/>
      <c r="G40" s="37"/>
      <c r="H40" s="37"/>
      <c r="I40" s="37"/>
      <c r="J40" s="46" t="s">
        <v>189</v>
      </c>
      <c r="K40" s="17"/>
      <c r="L40" s="155"/>
      <c r="M40" s="114"/>
    </row>
    <row r="41" spans="1:13" ht="15.75">
      <c r="A41" s="113"/>
      <c r="B41" s="47" t="s">
        <v>190</v>
      </c>
      <c r="C41" s="155"/>
      <c r="D41" s="44" t="s">
        <v>191</v>
      </c>
      <c r="E41" s="17"/>
      <c r="F41" s="44"/>
      <c r="G41" s="44" t="s">
        <v>192</v>
      </c>
      <c r="H41" s="37"/>
      <c r="I41" s="37"/>
      <c r="J41" s="44" t="s">
        <v>193</v>
      </c>
      <c r="K41" s="17"/>
      <c r="L41" s="155"/>
      <c r="M41" s="114"/>
    </row>
    <row r="42" spans="1:13">
      <c r="A42" s="113"/>
      <c r="B42" s="17"/>
      <c r="C42" s="17"/>
      <c r="D42" s="17"/>
      <c r="E42" s="17"/>
      <c r="F42" s="17"/>
      <c r="G42" s="17"/>
      <c r="H42" s="39"/>
      <c r="I42" s="39"/>
      <c r="J42" s="39"/>
      <c r="K42" s="17"/>
      <c r="L42" s="17"/>
      <c r="M42" s="114"/>
    </row>
    <row r="43" spans="1:13" ht="15.75" thickBot="1">
      <c r="A43" s="117"/>
      <c r="B43" s="118"/>
      <c r="C43" s="118"/>
      <c r="D43" s="118"/>
      <c r="E43" s="118"/>
      <c r="F43" s="118"/>
      <c r="G43" s="118"/>
      <c r="H43" s="119"/>
      <c r="I43" s="119"/>
      <c r="J43" s="119"/>
      <c r="K43" s="118"/>
      <c r="L43" s="118"/>
      <c r="M43" s="120"/>
    </row>
  </sheetData>
  <mergeCells count="9">
    <mergeCell ref="G7:I7"/>
    <mergeCell ref="K7:K8"/>
    <mergeCell ref="A8:C8"/>
    <mergeCell ref="A1:M1"/>
    <mergeCell ref="A2:M2"/>
    <mergeCell ref="A3:M3"/>
    <mergeCell ref="A4:M4"/>
    <mergeCell ref="A5:M5"/>
    <mergeCell ref="G6:K6"/>
  </mergeCells>
  <pageMargins left="0.61" right="0.26" top="0.47" bottom="0.28000000000000003" header="0.31496062992125984" footer="0.31496062992125984"/>
  <pageSetup scale="8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>
      <selection activeCell="E10" sqref="E10"/>
    </sheetView>
  </sheetViews>
  <sheetFormatPr baseColWidth="10" defaultColWidth="63" defaultRowHeight="15"/>
  <cols>
    <col min="1" max="1" width="3.7109375" customWidth="1"/>
    <col min="2" max="2" width="4.5703125" style="166" customWidth="1"/>
    <col min="3" max="3" width="81.5703125" customWidth="1"/>
    <col min="4" max="4" width="37.5703125" style="167" bestFit="1" customWidth="1"/>
    <col min="5" max="5" width="26.140625" style="167" customWidth="1"/>
    <col min="6" max="6" width="33.5703125" customWidth="1"/>
    <col min="7" max="7" width="22.85546875" hidden="1" customWidth="1"/>
  </cols>
  <sheetData>
    <row r="1" spans="1:6" ht="18.75">
      <c r="A1" s="364" t="s">
        <v>4</v>
      </c>
      <c r="B1" s="385"/>
      <c r="C1" s="385"/>
      <c r="D1" s="385"/>
      <c r="E1" s="385"/>
      <c r="F1" s="386"/>
    </row>
    <row r="2" spans="1:6" ht="18.75">
      <c r="A2" s="367" t="s">
        <v>194</v>
      </c>
      <c r="B2" s="350"/>
      <c r="C2" s="350"/>
      <c r="D2" s="350"/>
      <c r="E2" s="350"/>
      <c r="F2" s="368"/>
    </row>
    <row r="3" spans="1:6" ht="15.75">
      <c r="A3" s="369" t="s">
        <v>195</v>
      </c>
      <c r="B3" s="352"/>
      <c r="C3" s="352"/>
      <c r="D3" s="352"/>
      <c r="E3" s="352"/>
      <c r="F3" s="370"/>
    </row>
    <row r="4" spans="1:6" ht="15.75">
      <c r="A4" s="369"/>
      <c r="B4" s="352"/>
      <c r="C4" s="352"/>
      <c r="D4" s="352"/>
      <c r="E4" s="352"/>
      <c r="F4" s="370"/>
    </row>
    <row r="5" spans="1:6" ht="15.75" thickBot="1">
      <c r="A5" s="371" t="s">
        <v>7</v>
      </c>
      <c r="B5" s="354"/>
      <c r="C5" s="354"/>
      <c r="D5" s="354"/>
      <c r="E5" s="354"/>
      <c r="F5" s="372"/>
    </row>
    <row r="6" spans="1:6">
      <c r="A6" s="168"/>
      <c r="B6" s="169"/>
      <c r="C6" s="170"/>
      <c r="D6" s="171"/>
      <c r="E6" s="171"/>
      <c r="F6" s="112"/>
    </row>
    <row r="7" spans="1:6">
      <c r="A7" s="172"/>
      <c r="B7" s="173"/>
      <c r="C7" s="174" t="s">
        <v>136</v>
      </c>
      <c r="D7" s="175" t="s">
        <v>0</v>
      </c>
      <c r="E7" s="176"/>
      <c r="F7" s="114"/>
    </row>
    <row r="8" spans="1:6">
      <c r="A8" s="177" t="s">
        <v>196</v>
      </c>
      <c r="B8" s="178"/>
      <c r="C8" s="178"/>
      <c r="D8" s="179"/>
      <c r="E8" s="180"/>
      <c r="F8" s="114"/>
    </row>
    <row r="9" spans="1:6">
      <c r="A9" s="181" t="s">
        <v>197</v>
      </c>
      <c r="B9" s="178"/>
      <c r="C9" s="178"/>
      <c r="D9" s="179">
        <v>715850570.69000006</v>
      </c>
      <c r="E9" s="179"/>
      <c r="F9" s="114"/>
    </row>
    <row r="10" spans="1:6">
      <c r="A10" s="177"/>
      <c r="B10" s="182" t="s">
        <v>77</v>
      </c>
      <c r="C10" s="183"/>
      <c r="D10" s="184">
        <v>191965296.69999999</v>
      </c>
      <c r="E10" s="185"/>
      <c r="F10" s="114"/>
    </row>
    <row r="11" spans="1:6">
      <c r="A11" s="177"/>
      <c r="B11" s="182" t="s">
        <v>78</v>
      </c>
      <c r="C11" s="183"/>
      <c r="D11" s="184">
        <v>0</v>
      </c>
      <c r="E11" s="185"/>
      <c r="F11" s="114"/>
    </row>
    <row r="12" spans="1:6">
      <c r="A12" s="177"/>
      <c r="B12" s="189" t="s">
        <v>79</v>
      </c>
      <c r="C12" s="190"/>
      <c r="D12" s="184">
        <v>0</v>
      </c>
      <c r="E12" s="185"/>
      <c r="F12" s="114"/>
    </row>
    <row r="13" spans="1:6">
      <c r="A13" s="177"/>
      <c r="B13" s="191" t="s">
        <v>80</v>
      </c>
      <c r="C13" s="190"/>
      <c r="D13" s="184">
        <v>40120857.630000003</v>
      </c>
      <c r="E13" s="185"/>
      <c r="F13" s="114"/>
    </row>
    <row r="14" spans="1:6">
      <c r="A14" s="177"/>
      <c r="B14" s="189" t="s">
        <v>198</v>
      </c>
      <c r="C14" s="190"/>
      <c r="D14" s="184">
        <v>6470330.5800000001</v>
      </c>
      <c r="E14" s="185"/>
      <c r="F14" s="114"/>
    </row>
    <row r="15" spans="1:6">
      <c r="A15" s="177"/>
      <c r="B15" s="189" t="s">
        <v>82</v>
      </c>
      <c r="C15" s="190"/>
      <c r="D15" s="184">
        <v>21127036.670000002</v>
      </c>
      <c r="E15" s="185"/>
      <c r="F15" s="114"/>
    </row>
    <row r="16" spans="1:6">
      <c r="A16" s="177"/>
      <c r="B16" s="189" t="s">
        <v>83</v>
      </c>
      <c r="C16" s="190"/>
      <c r="D16" s="184">
        <v>0</v>
      </c>
      <c r="E16" s="185"/>
      <c r="F16" s="114"/>
    </row>
    <row r="17" spans="1:7" ht="32.25" customHeight="1">
      <c r="A17" s="192"/>
      <c r="B17" s="384" t="s">
        <v>84</v>
      </c>
      <c r="C17" s="384"/>
      <c r="D17" s="184">
        <v>0</v>
      </c>
      <c r="E17" s="185"/>
      <c r="F17" s="114"/>
    </row>
    <row r="18" spans="1:7">
      <c r="A18" s="188"/>
      <c r="B18" s="193" t="s">
        <v>86</v>
      </c>
      <c r="C18" s="194"/>
      <c r="D18" s="184">
        <v>374233414.79000002</v>
      </c>
      <c r="E18" s="185"/>
      <c r="F18" s="114"/>
    </row>
    <row r="19" spans="1:7">
      <c r="A19" s="188"/>
      <c r="B19" s="193" t="s">
        <v>199</v>
      </c>
      <c r="C19" s="194"/>
      <c r="D19" s="184">
        <v>80850030.609999999</v>
      </c>
      <c r="E19" s="185"/>
      <c r="F19" s="114"/>
    </row>
    <row r="20" spans="1:7">
      <c r="A20" s="188"/>
      <c r="B20" s="193" t="s">
        <v>200</v>
      </c>
      <c r="C20" s="194"/>
      <c r="D20" s="184">
        <v>1083603.7100000083</v>
      </c>
      <c r="E20" s="184"/>
      <c r="F20" s="114"/>
    </row>
    <row r="21" spans="1:7">
      <c r="A21" s="188"/>
      <c r="B21" s="195"/>
      <c r="C21" s="196"/>
      <c r="D21" s="184"/>
      <c r="E21" s="184"/>
      <c r="F21" s="114"/>
    </row>
    <row r="22" spans="1:7">
      <c r="A22" s="181" t="s">
        <v>201</v>
      </c>
      <c r="B22" s="178"/>
      <c r="C22" s="197"/>
      <c r="D22" s="179">
        <v>610482997.55000007</v>
      </c>
      <c r="E22" s="179"/>
      <c r="F22" s="114"/>
    </row>
    <row r="23" spans="1:7">
      <c r="A23" s="181"/>
      <c r="B23" s="182" t="s">
        <v>97</v>
      </c>
      <c r="C23" s="183"/>
      <c r="D23" s="198">
        <v>253590219.15000001</v>
      </c>
      <c r="E23" s="199"/>
      <c r="F23" s="114"/>
    </row>
    <row r="24" spans="1:7">
      <c r="A24" s="181"/>
      <c r="B24" s="182" t="s">
        <v>98</v>
      </c>
      <c r="C24" s="183"/>
      <c r="D24" s="198">
        <v>76338164.310000002</v>
      </c>
      <c r="E24" s="199"/>
      <c r="F24" s="114"/>
    </row>
    <row r="25" spans="1:7">
      <c r="A25" s="181"/>
      <c r="B25" s="182" t="s">
        <v>99</v>
      </c>
      <c r="C25" s="183"/>
      <c r="D25" s="198">
        <v>184541354.72</v>
      </c>
      <c r="E25" s="199"/>
      <c r="F25" s="114"/>
    </row>
    <row r="26" spans="1:7">
      <c r="A26" s="200"/>
      <c r="B26" s="187" t="s">
        <v>100</v>
      </c>
      <c r="C26" s="183"/>
      <c r="D26" s="198">
        <v>0</v>
      </c>
      <c r="E26" s="199"/>
      <c r="F26" s="114"/>
    </row>
    <row r="27" spans="1:7">
      <c r="A27" s="200"/>
      <c r="B27" s="187" t="s">
        <v>222</v>
      </c>
      <c r="C27" s="183"/>
      <c r="D27" s="198">
        <v>0</v>
      </c>
      <c r="E27" s="199"/>
      <c r="F27" s="114"/>
    </row>
    <row r="28" spans="1:7">
      <c r="A28" s="200"/>
      <c r="B28" s="187" t="s">
        <v>102</v>
      </c>
      <c r="C28" s="183"/>
      <c r="D28" s="198">
        <v>0</v>
      </c>
      <c r="E28" s="199"/>
      <c r="F28" s="114"/>
    </row>
    <row r="29" spans="1:7">
      <c r="A29" s="200"/>
      <c r="B29" s="187" t="s">
        <v>103</v>
      </c>
      <c r="C29" s="183"/>
      <c r="D29" s="198">
        <v>21983595.640000001</v>
      </c>
      <c r="E29" s="199"/>
      <c r="F29" s="114"/>
    </row>
    <row r="30" spans="1:7">
      <c r="A30" s="200"/>
      <c r="B30" s="187" t="s">
        <v>104</v>
      </c>
      <c r="C30" s="183"/>
      <c r="D30" s="198">
        <v>0</v>
      </c>
      <c r="E30" s="199"/>
      <c r="F30" s="114"/>
    </row>
    <row r="31" spans="1:7">
      <c r="A31" s="200"/>
      <c r="B31" s="187" t="s">
        <v>105</v>
      </c>
      <c r="C31" s="183"/>
      <c r="D31" s="198">
        <v>0</v>
      </c>
      <c r="E31" s="199"/>
      <c r="F31" s="114"/>
    </row>
    <row r="32" spans="1:7">
      <c r="A32" s="200"/>
      <c r="B32" s="187" t="s">
        <v>106</v>
      </c>
      <c r="C32" s="183"/>
      <c r="D32" s="198">
        <v>0</v>
      </c>
      <c r="E32" s="199"/>
      <c r="F32" s="114"/>
      <c r="G32" s="164"/>
    </row>
    <row r="33" spans="1:7">
      <c r="A33" s="200"/>
      <c r="B33" s="187" t="s">
        <v>107</v>
      </c>
      <c r="C33" s="183"/>
      <c r="D33" s="198">
        <v>817600</v>
      </c>
      <c r="E33" s="199"/>
      <c r="F33" s="114"/>
    </row>
    <row r="34" spans="1:7">
      <c r="A34" s="200"/>
      <c r="B34" s="187" t="s">
        <v>108</v>
      </c>
      <c r="C34" s="183"/>
      <c r="D34" s="198">
        <v>0</v>
      </c>
      <c r="E34" s="199"/>
      <c r="F34" s="114"/>
    </row>
    <row r="35" spans="1:7">
      <c r="A35" s="200"/>
      <c r="B35" s="187" t="s">
        <v>109</v>
      </c>
      <c r="C35" s="183"/>
      <c r="D35" s="198">
        <v>0</v>
      </c>
      <c r="E35" s="199"/>
      <c r="F35" s="114"/>
    </row>
    <row r="36" spans="1:7">
      <c r="A36" s="200"/>
      <c r="B36" s="187" t="s">
        <v>51</v>
      </c>
      <c r="C36" s="183"/>
      <c r="D36" s="198">
        <v>0</v>
      </c>
      <c r="E36" s="199"/>
      <c r="F36" s="114"/>
    </row>
    <row r="37" spans="1:7">
      <c r="A37" s="200"/>
      <c r="B37" s="187" t="s">
        <v>110</v>
      </c>
      <c r="C37" s="183"/>
      <c r="D37" s="198">
        <v>6288391.7400000002</v>
      </c>
      <c r="E37" s="199"/>
      <c r="F37" s="114"/>
    </row>
    <row r="38" spans="1:7">
      <c r="A38" s="200"/>
      <c r="B38" s="202" t="s">
        <v>223</v>
      </c>
      <c r="C38" s="183"/>
      <c r="D38" s="198">
        <v>66923671.990000002</v>
      </c>
      <c r="E38" s="198"/>
      <c r="F38" s="114"/>
    </row>
    <row r="39" spans="1:7">
      <c r="A39" s="188"/>
      <c r="B39" s="195"/>
      <c r="C39" s="195"/>
      <c r="D39" s="198"/>
      <c r="E39" s="198"/>
      <c r="F39" s="114"/>
    </row>
    <row r="40" spans="1:7">
      <c r="A40" s="201"/>
      <c r="B40" s="182"/>
      <c r="C40" s="182"/>
      <c r="D40" s="184"/>
      <c r="E40" s="184"/>
      <c r="F40" s="114"/>
    </row>
    <row r="41" spans="1:7">
      <c r="A41" s="181" t="s">
        <v>224</v>
      </c>
      <c r="B41" s="178"/>
      <c r="C41" s="197"/>
      <c r="D41" s="179">
        <v>105367573.13999999</v>
      </c>
      <c r="E41" s="179"/>
      <c r="F41" s="114"/>
    </row>
    <row r="42" spans="1:7">
      <c r="A42" s="201"/>
      <c r="B42" s="182"/>
      <c r="C42" s="197"/>
      <c r="D42" s="184"/>
      <c r="E42" s="184"/>
      <c r="F42" s="114"/>
    </row>
    <row r="43" spans="1:7">
      <c r="A43" s="177" t="s">
        <v>225</v>
      </c>
      <c r="B43" s="203"/>
      <c r="C43" s="197"/>
      <c r="D43" s="184"/>
      <c r="E43" s="184"/>
      <c r="F43" s="114"/>
    </row>
    <row r="44" spans="1:7">
      <c r="A44" s="181" t="s">
        <v>197</v>
      </c>
      <c r="B44" s="178"/>
      <c r="C44" s="197"/>
      <c r="D44" s="179">
        <v>44550701.030000001</v>
      </c>
      <c r="E44" s="179"/>
      <c r="F44" s="114"/>
    </row>
    <row r="45" spans="1:7">
      <c r="A45" s="181"/>
      <c r="B45" s="204" t="s">
        <v>35</v>
      </c>
      <c r="C45" s="197"/>
      <c r="D45" s="198">
        <v>0</v>
      </c>
      <c r="E45" s="198"/>
      <c r="F45" s="114"/>
      <c r="G45" s="162">
        <f ca="1">IF(ISNUMBER([1]!BexGetData("DP_2", "'Saldo Actual","VMAP123")),[1]!BexGetData("DP_2", "'Saldo Actual","VMAP123"),0)-IF(ISNUMBER([1]!BexGetData("DP_2", "'Saldo Dic","VMAP123")),[1]!BexGetData("DP_2", "'Saldo Dic","VMAP123"),0)+((IF(ISNUMBER([1]!BexGetData("DP_2", "'Saldo Actual","VMAP1261")),[1]!BexGetData("DP_2", "'Saldo Actual","VMAP1261"),0)-IF(ISNUMBER([1]!BexGetData("DP_2", "'Saldo Dic","VMAP1261")),[1]!BexGetData("DP_2", "'Saldo Dic","VMAP1261"),0))+IF(ISNUMBER([1]!BexGetData("DP_2", "'Saldo Actual","VMAP5513")),[1]!BexGetData("DP_2", "'Saldo Actual","VMAP5513"),0))</f>
        <v>0</v>
      </c>
    </row>
    <row r="46" spans="1:7">
      <c r="A46" s="181"/>
      <c r="B46" s="204" t="s">
        <v>37</v>
      </c>
      <c r="C46" s="197"/>
      <c r="D46" s="198">
        <v>0</v>
      </c>
      <c r="E46" s="198"/>
      <c r="F46" s="114"/>
      <c r="G46" s="165">
        <f ca="1">IF(ISNUMBER([1]!BexGetData("DP_2", "'Saldo Actual","VMAP124")),[1]!BexGetData("DP_2", "'Saldo Actual","VMAP124"),0)-IF(ISNUMBER([1]!BexGetData("DP_2", "'Saldo Dic","VMAP124")),[1]!BexGetData("DP_2", "'Saldo Dic","VMAP124"),0)+((IF(ISNUMBER([1]!BexGetData("DP_2", "'Saldo Actual","VMAP1263")),[1]!BexGetData("DP_2", "'Saldo Actual","VMAP1263"),0)-IF(ISNUMBER([1]!BexGetData("DP_2", "'Saldo Dic","VMAP1263")),[1]!BexGetData("DP_2", "'Saldo Dic","VMAP1263"),0))+IF(ISNUMBER([1]!BexGetData("DP_2", "'Saldo Actual","VMAP5515")),[1]!BexGetData("DP_2", "'Saldo Actual","VMAP5515"),0))</f>
        <v>0</v>
      </c>
    </row>
    <row r="47" spans="1:7">
      <c r="A47" s="181"/>
      <c r="B47" s="204" t="s">
        <v>226</v>
      </c>
      <c r="C47" s="197"/>
      <c r="D47" s="198">
        <v>44550701.030000001</v>
      </c>
      <c r="E47" s="198"/>
      <c r="F47" s="114"/>
      <c r="G47" s="162"/>
    </row>
    <row r="48" spans="1:7">
      <c r="A48" s="201"/>
      <c r="B48" s="182"/>
      <c r="C48" s="197"/>
      <c r="D48" s="184"/>
      <c r="E48" s="184"/>
      <c r="F48" s="114"/>
    </row>
    <row r="49" spans="1:7">
      <c r="A49" s="181" t="s">
        <v>201</v>
      </c>
      <c r="B49" s="178"/>
      <c r="C49" s="197"/>
      <c r="D49" s="179">
        <v>144075227.36000034</v>
      </c>
      <c r="E49" s="179"/>
      <c r="F49" s="114"/>
    </row>
    <row r="50" spans="1:7">
      <c r="A50" s="181"/>
      <c r="B50" s="204" t="s">
        <v>35</v>
      </c>
      <c r="C50" s="197"/>
      <c r="D50" s="198">
        <v>128553477.39000034</v>
      </c>
      <c r="E50" s="198"/>
      <c r="F50" s="114"/>
      <c r="G50" s="162">
        <f ca="1">IF(ISNUMBER([1]!BexGetData("DP_2", "'Saldo Actual","VMAP123")),[1]!BexGetData("DP_2", "'Saldo Actual","VMAP123"),0)-IF(ISNUMBER([1]!BexGetData("DP_2", "'Saldo Dic","VMAP123")),[1]!BexGetData("DP_2", "'Saldo Dic","VMAP123"),0)+((IF(ISNUMBER([1]!BexGetData("DP_2", "'Saldo Actual","VMAP1261")),[1]!BexGetData("DP_2", "'Saldo Actual","VMAP1261"),0)-IF(ISNUMBER([1]!BexGetData("DP_2", "'Saldo Dic","VMAP1261")),[1]!BexGetData("DP_2", "'Saldo Dic","VMAP1261"),0))+IF(ISNUMBER([1]!BexGetData("DP_2", "'Saldo Actual","VMAP5513")),[1]!BexGetData("DP_2", "'Saldo Actual","VMAP5513"),0))</f>
        <v>0</v>
      </c>
    </row>
    <row r="51" spans="1:7">
      <c r="A51" s="181"/>
      <c r="B51" s="204" t="s">
        <v>37</v>
      </c>
      <c r="C51" s="197"/>
      <c r="D51" s="198">
        <v>11573224.659999991</v>
      </c>
      <c r="E51" s="198"/>
      <c r="F51" s="114"/>
      <c r="G51" s="165">
        <f ca="1">IF(ISNUMBER([1]!BexGetData("DP_2", "'Saldo Actual","VMAP124")),[1]!BexGetData("DP_2", "'Saldo Actual","VMAP124"),0)-IF(ISNUMBER([1]!BexGetData("DP_2", "'Saldo Dic","VMAP124")),[1]!BexGetData("DP_2", "'Saldo Dic","VMAP124"),0)+((IF(ISNUMBER([1]!BexGetData("DP_2", "'Saldo Actual","VMAP1263")),[1]!BexGetData("DP_2", "'Saldo Actual","VMAP1263"),0)-IF(ISNUMBER([1]!BexGetData("DP_2", "'Saldo Dic","VMAP1263")),[1]!BexGetData("DP_2", "'Saldo Dic","VMAP1263"),0))+IF(ISNUMBER([1]!BexGetData("DP_2", "'Saldo Actual","VMAP5515")),[1]!BexGetData("DP_2", "'Saldo Actual","VMAP5515"),0))</f>
        <v>0</v>
      </c>
    </row>
    <row r="52" spans="1:7">
      <c r="A52" s="181"/>
      <c r="B52" s="204" t="s">
        <v>227</v>
      </c>
      <c r="C52" s="197"/>
      <c r="D52" s="198">
        <v>3948525.3099999996</v>
      </c>
      <c r="E52" s="198"/>
      <c r="F52" s="114"/>
      <c r="G52" s="162">
        <f ca="1">IF(ISNUMBER([1]!BexGetData("DP_2", "'Saldo Actual","VMAP129")),[1]!BexGetData("DP_2", "'Saldo Actual","VMAP129"),0)-IF(ISNUMBER([1]!BexGetData("DP_2", "'Saldo Anterior","VMAP129")),[1]!BexGetData("DP_2", "'Saldo Anterior","VMAP129"),0)</f>
        <v>0</v>
      </c>
    </row>
    <row r="53" spans="1:7">
      <c r="A53" s="201"/>
      <c r="B53" s="182"/>
      <c r="C53" s="182"/>
      <c r="D53" s="184"/>
      <c r="E53" s="184"/>
      <c r="F53" s="114"/>
    </row>
    <row r="54" spans="1:7">
      <c r="A54" s="181" t="s">
        <v>228</v>
      </c>
      <c r="B54" s="178"/>
      <c r="C54" s="197"/>
      <c r="D54" s="208">
        <v>-99524526.330000341</v>
      </c>
      <c r="E54" s="184"/>
      <c r="F54" s="114"/>
    </row>
    <row r="55" spans="1:7">
      <c r="A55" s="201"/>
      <c r="B55" s="182"/>
      <c r="C55" s="197"/>
      <c r="D55" s="184"/>
      <c r="E55" s="184"/>
      <c r="F55" s="114"/>
    </row>
    <row r="56" spans="1:7">
      <c r="A56" s="177" t="s">
        <v>229</v>
      </c>
      <c r="B56" s="203"/>
      <c r="C56" s="197"/>
      <c r="D56" s="184"/>
      <c r="E56" s="184"/>
      <c r="F56" s="114"/>
    </row>
    <row r="57" spans="1:7">
      <c r="A57" s="205" t="s">
        <v>197</v>
      </c>
      <c r="B57" s="206"/>
      <c r="C57" s="190"/>
      <c r="D57" s="185"/>
      <c r="E57" s="185"/>
      <c r="F57" s="114"/>
    </row>
    <row r="58" spans="1:7">
      <c r="A58" s="204"/>
      <c r="B58" s="204" t="s">
        <v>230</v>
      </c>
      <c r="C58" s="190"/>
      <c r="D58" s="185">
        <v>0</v>
      </c>
      <c r="E58" s="185"/>
      <c r="F58" s="114"/>
    </row>
    <row r="59" spans="1:7">
      <c r="A59" s="206"/>
      <c r="B59" s="206" t="s">
        <v>231</v>
      </c>
      <c r="C59" s="190"/>
      <c r="D59" s="198">
        <v>0</v>
      </c>
      <c r="E59" s="199"/>
      <c r="F59" s="114"/>
      <c r="G59" s="163">
        <f ca="1">((IF(ISNUMBER([1]!BexGetData("DP_2", "'Saldo Actual","VMAP2131")),[1]!BexGetData("DP_2", "'Saldo Actual","VMAP2131"),0)-IF(ISNUMBER([1]!BexGetData("DP_2", "'Saldo Dic","VMAP2131")),[1]!BexGetData("DP_2", "'Saldo Dic","VMAP2131"),0))+(IF(ISNUMBER([1]!BexGetData("DP_2", "'Saldo Actual","VMAP2141")),[1]!BexGetData("DP_2", "'Saldo Actual","VMAP2141"),0)-IF(ISNUMBER([1]!BexGetData("DP_2", "'Saldo Dic","VMAP2141")),[1]!BexGetData("DP_2", "'Saldo Dic","VMAP2141"),0))+(IF(ISNUMBER([1]!BexGetData("DP_2", "'Saldo Actual","VMAP2231")),[1]!BexGetData("DP_2", "'Saldo Actual","VMAP2231"),0)-IF(ISNUMBER([1]!BexGetData("DP_2", "'Saldo Dic","VMAP2231")),[1]!BexGetData("DP_2", "'Saldo Dic","VMAP2231"),0))+(IF(ISNUMBER([1]!BexGetData("DP_2", "'Saldo Actual","VMAP2233")),[1]!BexGetData("DP_2", "'Saldo Actual","VMAP2233"),0)-IF(ISNUMBER([1]!BexGetData("DP_2", "'Saldo Dic","VMAP2233")),[1]!BexGetData("DP_2", "'Saldo Dic","VMAP2233"),0))+IF(ISNUMBER([1]!BexGetData("DP_2","'Saldo Actual","VMAP54")),[1]!BexGetData("DP_2","'Saldo Actual","VMAP54"),0))*-1</f>
        <v>0</v>
      </c>
    </row>
    <row r="60" spans="1:7">
      <c r="A60" s="206"/>
      <c r="B60" s="206" t="s">
        <v>232</v>
      </c>
      <c r="C60" s="190"/>
      <c r="D60" s="198">
        <v>0</v>
      </c>
      <c r="E60" s="199"/>
      <c r="F60" s="114"/>
      <c r="G60" s="163">
        <f ca="1">(IF(ISNUMBER([1]!BexGetData("DP_2", "'Saldo Actual","VMAP2132")),[1]!BexGetData("DP_2", "'Saldo Actual","VMAP2132"),0)-IF(ISNUMBER([1]!BexGetData("DP_2", "'Saldo Anterior","VMAP2132")),[1]!BexGetData("DP_2", "'Saldo Anterior","VMAP2132"),0))+(IF(ISNUMBER([1]!BexGetData("DP_2", "'Saldo Actual","VMAP2142")),[1]!BexGetData("DP_2", "'Saldo Actual","VMAP2142"),0)-IF(ISNUMBER([1]!BexGetData("DP_2", "'Saldo Anterior","VMAP2142")),[1]!BexGetData("DP_2", "'Saldo Anterior","VMAP2142"),0))+(IF(ISNUMBER([1]!BexGetData("DP_2", "'Saldo Actual","VMAP2232")),[1]!BexGetData("DP_2", "'Saldo Actual","VMAP2232"),0)-IF(ISNUMBER([1]!BexGetData("DP_2", "'Saldo Anterior","VMAP2232")),[1]!BexGetData("DP_2", "'Saldo Anterior","VMAP2232"),0))+(IF(ISNUMBER([1]!BexGetData("DP_2", "'Saldo Actual","VMAP2234")),[1]!BexGetData("DP_2", "'Saldo Actual","VMAP2234"),0)-IF(ISNUMBER([1]!BexGetData("DP_2", "'Saldo Anterior","VMAP2234")),[1]!BexGetData("DP_2", "'Saldo Anterior","VMAP2234"),0))</f>
        <v>0</v>
      </c>
    </row>
    <row r="61" spans="1:7">
      <c r="A61" s="206"/>
      <c r="B61" s="206" t="s">
        <v>233</v>
      </c>
      <c r="C61" s="190"/>
      <c r="D61" s="198">
        <v>0</v>
      </c>
      <c r="E61" s="199"/>
      <c r="F61" s="114"/>
      <c r="G61" s="163">
        <f ca="1">IF(ISNUMBER([1]!BexGetData("DP_2", "'Saldo Actual","VMAP219")),[1]!BexGetData("DP_2", "'Saldo Actual","VMAP219"),0)-IF(ISNUMBER([1]!BexGetData("DP_2", "'Saldo Anterior","VMAP219")),[1]!BexGetData("DP_2", "'Saldo Anterior","VMAP219"),0)</f>
        <v>0</v>
      </c>
    </row>
    <row r="62" spans="1:7">
      <c r="A62" s="206"/>
      <c r="B62" s="206"/>
      <c r="C62" s="190"/>
      <c r="D62" s="185"/>
      <c r="E62" s="185"/>
      <c r="F62" s="114"/>
    </row>
    <row r="63" spans="1:7">
      <c r="A63" s="205" t="s">
        <v>201</v>
      </c>
      <c r="B63" s="206"/>
      <c r="C63" s="190"/>
      <c r="D63" s="185"/>
      <c r="E63" s="185"/>
      <c r="F63" s="114"/>
    </row>
    <row r="64" spans="1:7">
      <c r="A64" s="204"/>
      <c r="B64" s="204" t="s">
        <v>234</v>
      </c>
      <c r="C64" s="190"/>
      <c r="D64" s="185">
        <v>58206096.550000012</v>
      </c>
      <c r="E64" s="185"/>
      <c r="F64" s="114"/>
    </row>
    <row r="65" spans="1:7">
      <c r="A65" s="204"/>
      <c r="B65" s="204" t="s">
        <v>231</v>
      </c>
      <c r="C65" s="190"/>
      <c r="D65" s="198">
        <v>58206096.550000012</v>
      </c>
      <c r="E65" s="199"/>
      <c r="F65" s="114"/>
      <c r="G65" s="163">
        <f ca="1">((IF(ISNUMBER([1]!BexGetData("DP_2", "'Saldo Actual","VMAP2131")),[1]!BexGetData("DP_2", "'Saldo Actual","VMAP2131"),0)-IF(ISNUMBER([1]!BexGetData("DP_2", "'Saldo Dic","VMAP2131")),[1]!BexGetData("DP_2", "'Saldo Dic","VMAP2131"),0))+(IF(ISNUMBER([1]!BexGetData("DP_2", "'Saldo Actual","VMAP2141")),[1]!BexGetData("DP_2", "'Saldo Actual","VMAP2141"),0)-IF(ISNUMBER([1]!BexGetData("DP_2", "'Saldo Dic","VMAP2141")),[1]!BexGetData("DP_2", "'Saldo Dic","VMAP2141"),0))+(IF(ISNUMBER([1]!BexGetData("DP_2", "'Saldo Actual","VMAP2231")),[1]!BexGetData("DP_2", "'Saldo Actual","VMAP2231"),0)-IF(ISNUMBER([1]!BexGetData("DP_2", "'Saldo Dic","VMAP2231")),[1]!BexGetData("DP_2", "'Saldo Dic","VMAP2231"),0))+(IF(ISNUMBER([1]!BexGetData("DP_2", "'Saldo Actual","VMAP2233")),[1]!BexGetData("DP_2", "'Saldo Actual","VMAP2233"),0)-IF(ISNUMBER([1]!BexGetData("DP_2", "'Saldo Dic","VMAP2233")),[1]!BexGetData("DP_2", "'Saldo Dic","VMAP2233"),0))+IF(ISNUMBER([1]!BexGetData("DP_2","'Saldo Actual","VMAP54")),[1]!BexGetData("DP_2","'Saldo Actual","VMAP54"),0))*-1</f>
        <v>0</v>
      </c>
    </row>
    <row r="66" spans="1:7">
      <c r="A66" s="204"/>
      <c r="B66" s="204" t="s">
        <v>232</v>
      </c>
      <c r="C66" s="190"/>
      <c r="D66" s="198">
        <v>0</v>
      </c>
      <c r="E66" s="199"/>
      <c r="F66" s="114"/>
      <c r="G66" s="163"/>
    </row>
    <row r="67" spans="1:7">
      <c r="A67" s="204"/>
      <c r="B67" s="204" t="s">
        <v>235</v>
      </c>
      <c r="C67" s="190"/>
      <c r="D67" s="198">
        <v>0</v>
      </c>
      <c r="E67" s="199"/>
      <c r="F67" s="114"/>
      <c r="G67" s="163"/>
    </row>
    <row r="68" spans="1:7">
      <c r="A68" s="186"/>
      <c r="B68" s="187"/>
      <c r="C68" s="187"/>
      <c r="D68" s="184"/>
      <c r="E68" s="184"/>
      <c r="F68" s="114"/>
    </row>
    <row r="69" spans="1:7">
      <c r="A69" s="181" t="s">
        <v>236</v>
      </c>
      <c r="B69" s="178"/>
      <c r="C69" s="197"/>
      <c r="D69" s="208">
        <v>-58206096.550000012</v>
      </c>
      <c r="E69" s="185"/>
      <c r="F69" s="114"/>
    </row>
    <row r="70" spans="1:7">
      <c r="A70" s="201"/>
      <c r="B70" s="182"/>
      <c r="C70" s="197"/>
      <c r="D70" s="209"/>
      <c r="E70" s="184"/>
      <c r="F70" s="114"/>
    </row>
    <row r="71" spans="1:7">
      <c r="A71" s="177" t="s">
        <v>237</v>
      </c>
      <c r="B71" s="203"/>
      <c r="C71" s="197"/>
      <c r="D71" s="208">
        <v>-52363049.740000367</v>
      </c>
      <c r="E71" s="185"/>
      <c r="F71" s="114"/>
    </row>
    <row r="72" spans="1:7">
      <c r="A72" s="177" t="s">
        <v>238</v>
      </c>
      <c r="B72" s="203"/>
      <c r="C72" s="197"/>
      <c r="D72" s="199">
        <v>233893469.25</v>
      </c>
      <c r="E72" s="199"/>
      <c r="F72" s="114"/>
    </row>
    <row r="73" spans="1:7">
      <c r="A73" s="177" t="s">
        <v>239</v>
      </c>
      <c r="B73" s="203"/>
      <c r="C73" s="197"/>
      <c r="D73" s="199">
        <v>181530419.50999999</v>
      </c>
      <c r="E73" s="199"/>
      <c r="F73" s="114"/>
    </row>
    <row r="74" spans="1:7">
      <c r="A74" s="201"/>
      <c r="B74" s="182"/>
      <c r="C74" s="197"/>
      <c r="D74" s="184"/>
      <c r="E74" s="184"/>
      <c r="F74" s="114"/>
    </row>
    <row r="75" spans="1:7">
      <c r="A75" s="201"/>
      <c r="B75" s="182"/>
      <c r="C75" s="197"/>
      <c r="D75" s="184"/>
      <c r="E75" s="184"/>
      <c r="F75" s="114"/>
    </row>
    <row r="76" spans="1:7">
      <c r="A76" s="177"/>
      <c r="B76" s="203"/>
      <c r="C76" s="197"/>
      <c r="D76" s="184"/>
      <c r="E76" s="184"/>
      <c r="F76" s="114"/>
    </row>
    <row r="77" spans="1:7">
      <c r="A77" s="113"/>
      <c r="B77" s="197"/>
      <c r="C77" s="17"/>
      <c r="D77" s="180"/>
      <c r="E77" s="180"/>
      <c r="F77" s="114"/>
    </row>
    <row r="78" spans="1:7" ht="15.75">
      <c r="A78" s="113"/>
      <c r="B78" s="197"/>
      <c r="C78" s="47" t="s">
        <v>240</v>
      </c>
      <c r="D78" s="160" t="s">
        <v>241</v>
      </c>
      <c r="E78" s="47" t="s">
        <v>242</v>
      </c>
      <c r="F78" s="207"/>
    </row>
    <row r="79" spans="1:7">
      <c r="A79" s="113"/>
      <c r="B79" s="37"/>
      <c r="C79" s="37"/>
      <c r="D79" s="29"/>
      <c r="E79" s="37"/>
      <c r="F79" s="144"/>
    </row>
    <row r="80" spans="1:7">
      <c r="A80" s="113"/>
      <c r="B80" s="37"/>
      <c r="C80" s="37"/>
      <c r="D80" s="29"/>
      <c r="E80" s="37"/>
      <c r="F80" s="144"/>
    </row>
    <row r="81" spans="1:6">
      <c r="A81" s="113"/>
      <c r="B81" s="37"/>
      <c r="C81" s="37"/>
      <c r="D81" s="29"/>
      <c r="E81" s="37"/>
      <c r="F81" s="144"/>
    </row>
    <row r="82" spans="1:6">
      <c r="A82" s="113"/>
      <c r="B82" s="37"/>
      <c r="C82" s="37"/>
      <c r="D82" s="29"/>
      <c r="E82" s="37"/>
      <c r="F82" s="144"/>
    </row>
    <row r="83" spans="1:6">
      <c r="A83" s="113"/>
      <c r="B83" s="37"/>
      <c r="C83" s="37"/>
      <c r="D83" s="29"/>
      <c r="E83" s="37"/>
      <c r="F83" s="144"/>
    </row>
    <row r="84" spans="1:6">
      <c r="A84" s="113"/>
      <c r="B84" s="46" t="s">
        <v>70</v>
      </c>
      <c r="C84" s="37"/>
      <c r="D84" s="161" t="s">
        <v>243</v>
      </c>
      <c r="E84" s="37" t="s">
        <v>244</v>
      </c>
      <c r="F84" s="144"/>
    </row>
    <row r="85" spans="1:6" ht="15.75">
      <c r="A85" s="113"/>
      <c r="B85" s="47" t="s">
        <v>245</v>
      </c>
      <c r="C85" s="37"/>
      <c r="D85" s="45" t="s">
        <v>246</v>
      </c>
      <c r="E85" s="44" t="s">
        <v>247</v>
      </c>
      <c r="F85" s="144"/>
    </row>
    <row r="86" spans="1:6">
      <c r="A86" s="113"/>
      <c r="B86" s="37"/>
      <c r="C86" s="37"/>
      <c r="D86" s="29"/>
      <c r="E86" s="37"/>
      <c r="F86" s="144"/>
    </row>
    <row r="87" spans="1:6" ht="15.75" thickBot="1">
      <c r="A87" s="117"/>
      <c r="B87" s="118"/>
      <c r="C87" s="118"/>
      <c r="D87" s="119"/>
      <c r="E87" s="118"/>
      <c r="F87" s="120"/>
    </row>
  </sheetData>
  <mergeCells count="6">
    <mergeCell ref="B17:C17"/>
    <mergeCell ref="A1:F1"/>
    <mergeCell ref="A2:F2"/>
    <mergeCell ref="A3:F3"/>
    <mergeCell ref="A4:F4"/>
    <mergeCell ref="A5:F5"/>
  </mergeCells>
  <pageMargins left="0.23622047244094491" right="0.27559055118110237" top="0.43307086614173229" bottom="0.19685039370078741" header="0.31496062992125984" footer="0.31496062992125984"/>
  <pageSetup scale="53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topLeftCell="A5" workbookViewId="0">
      <selection activeCell="A25" sqref="A25:L26"/>
    </sheetView>
  </sheetViews>
  <sheetFormatPr baseColWidth="10" defaultRowHeight="15"/>
  <cols>
    <col min="5" max="5" width="13.140625" customWidth="1"/>
    <col min="6" max="6" width="13.140625" hidden="1" customWidth="1"/>
    <col min="7" max="7" width="16.7109375" customWidth="1"/>
    <col min="8" max="8" width="18.28515625" customWidth="1"/>
    <col min="9" max="9" width="16.7109375" customWidth="1"/>
    <col min="10" max="10" width="15.7109375" customWidth="1"/>
    <col min="11" max="11" width="17.140625" customWidth="1"/>
    <col min="12" max="12" width="17.5703125" customWidth="1"/>
  </cols>
  <sheetData>
    <row r="1" spans="1:12" ht="18.75">
      <c r="A1" s="347" t="s">
        <v>248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8"/>
    </row>
    <row r="2" spans="1:12" ht="15.75">
      <c r="A2" s="351" t="s">
        <v>249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60"/>
    </row>
    <row r="3" spans="1:12">
      <c r="A3" s="392" t="s">
        <v>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4"/>
    </row>
    <row r="4" spans="1:12" ht="15.75" thickBot="1">
      <c r="A4" s="395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7"/>
    </row>
    <row r="5" spans="1:12" ht="15.75" thickBot="1">
      <c r="A5" s="398" t="s">
        <v>250</v>
      </c>
      <c r="B5" s="399"/>
      <c r="C5" s="399"/>
      <c r="D5" s="399"/>
      <c r="E5" s="399"/>
      <c r="F5" s="404" t="s">
        <v>251</v>
      </c>
      <c r="G5" s="407" t="s">
        <v>252</v>
      </c>
      <c r="H5" s="408"/>
      <c r="I5" s="408"/>
      <c r="J5" s="408"/>
      <c r="K5" s="409"/>
      <c r="L5" s="214"/>
    </row>
    <row r="6" spans="1:12" ht="30.75" thickBot="1">
      <c r="A6" s="400"/>
      <c r="B6" s="401"/>
      <c r="C6" s="401"/>
      <c r="D6" s="401"/>
      <c r="E6" s="401"/>
      <c r="F6" s="405"/>
      <c r="G6" s="215" t="s">
        <v>253</v>
      </c>
      <c r="H6" s="216" t="s">
        <v>254</v>
      </c>
      <c r="I6" s="215" t="s">
        <v>255</v>
      </c>
      <c r="J6" s="217" t="s">
        <v>256</v>
      </c>
      <c r="K6" s="215" t="s">
        <v>257</v>
      </c>
      <c r="L6" s="218" t="s">
        <v>258</v>
      </c>
    </row>
    <row r="7" spans="1:12" ht="15.75" thickBot="1">
      <c r="A7" s="402"/>
      <c r="B7" s="403"/>
      <c r="C7" s="403"/>
      <c r="D7" s="403"/>
      <c r="E7" s="403"/>
      <c r="F7" s="406"/>
      <c r="G7" s="219" t="s">
        <v>259</v>
      </c>
      <c r="H7" s="220" t="s">
        <v>260</v>
      </c>
      <c r="I7" s="219" t="s">
        <v>261</v>
      </c>
      <c r="J7" s="220" t="s">
        <v>262</v>
      </c>
      <c r="K7" s="219" t="s">
        <v>263</v>
      </c>
      <c r="L7" s="221" t="s">
        <v>264</v>
      </c>
    </row>
    <row r="8" spans="1:12">
      <c r="A8" s="88" t="s">
        <v>77</v>
      </c>
      <c r="B8" s="17"/>
      <c r="C8" s="17"/>
      <c r="D8" s="17"/>
      <c r="E8" s="17"/>
      <c r="F8" s="227">
        <v>1</v>
      </c>
      <c r="G8" s="228">
        <v>256722390</v>
      </c>
      <c r="H8" s="228">
        <v>11788.9</v>
      </c>
      <c r="I8" s="228">
        <v>256734178.90000001</v>
      </c>
      <c r="J8" s="228">
        <v>191953151.59999999</v>
      </c>
      <c r="K8" s="228">
        <v>191939875.59999999</v>
      </c>
      <c r="L8" s="229">
        <v>64782514.400000006</v>
      </c>
    </row>
    <row r="9" spans="1:12">
      <c r="A9" s="88" t="s">
        <v>78</v>
      </c>
      <c r="B9" s="17"/>
      <c r="C9" s="17"/>
      <c r="D9" s="17"/>
      <c r="E9" s="17"/>
      <c r="F9" s="227">
        <v>2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9">
        <v>0</v>
      </c>
    </row>
    <row r="10" spans="1:12">
      <c r="A10" s="88" t="s">
        <v>79</v>
      </c>
      <c r="B10" s="17"/>
      <c r="C10" s="17"/>
      <c r="D10" s="17"/>
      <c r="E10" s="17"/>
      <c r="F10" s="227">
        <v>3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9">
        <v>0</v>
      </c>
    </row>
    <row r="11" spans="1:12">
      <c r="A11" s="88" t="s">
        <v>80</v>
      </c>
      <c r="B11" s="17"/>
      <c r="C11" s="17"/>
      <c r="D11" s="17"/>
      <c r="E11" s="17"/>
      <c r="F11" s="227">
        <v>4</v>
      </c>
      <c r="G11" s="228">
        <v>62189531</v>
      </c>
      <c r="H11" s="228">
        <v>86377.35</v>
      </c>
      <c r="I11" s="228">
        <v>62275908.350000001</v>
      </c>
      <c r="J11" s="228">
        <v>40120857.630000003</v>
      </c>
      <c r="K11" s="228">
        <v>40120857.630000003</v>
      </c>
      <c r="L11" s="229">
        <v>22068673.369999997</v>
      </c>
    </row>
    <row r="12" spans="1:12">
      <c r="A12" s="88" t="s">
        <v>265</v>
      </c>
      <c r="B12" s="17"/>
      <c r="C12" s="17"/>
      <c r="D12" s="17"/>
      <c r="E12" s="17"/>
      <c r="F12" s="227">
        <v>5</v>
      </c>
      <c r="G12" s="228">
        <v>12806410</v>
      </c>
      <c r="H12" s="228">
        <v>-22986.570000000065</v>
      </c>
      <c r="I12" s="228">
        <v>12783423.43</v>
      </c>
      <c r="J12" s="228">
        <v>6468709.1399999997</v>
      </c>
      <c r="K12" s="228">
        <v>6468709.1399999997</v>
      </c>
      <c r="L12" s="229">
        <v>6337700.8600000003</v>
      </c>
    </row>
    <row r="13" spans="1:12">
      <c r="A13" s="88"/>
      <c r="B13" s="17" t="s">
        <v>266</v>
      </c>
      <c r="C13" s="17"/>
      <c r="D13" s="17"/>
      <c r="E13" s="17"/>
      <c r="F13" s="227">
        <v>51</v>
      </c>
      <c r="G13" s="228">
        <v>12640945</v>
      </c>
      <c r="H13" s="228">
        <v>-22986.570000000065</v>
      </c>
      <c r="I13" s="228">
        <v>12617958.43</v>
      </c>
      <c r="J13" s="228">
        <v>6468709.1399999997</v>
      </c>
      <c r="K13" s="228">
        <v>6468709.1399999997</v>
      </c>
      <c r="L13" s="229">
        <v>6172235.8600000003</v>
      </c>
    </row>
    <row r="14" spans="1:12">
      <c r="A14" s="88"/>
      <c r="B14" s="17" t="s">
        <v>267</v>
      </c>
      <c r="C14" s="17"/>
      <c r="D14" s="17"/>
      <c r="E14" s="17"/>
      <c r="F14" s="227">
        <v>52</v>
      </c>
      <c r="G14" s="228">
        <v>165465</v>
      </c>
      <c r="H14" s="228">
        <v>0</v>
      </c>
      <c r="I14" s="228">
        <v>165465</v>
      </c>
      <c r="J14" s="228">
        <v>0</v>
      </c>
      <c r="K14" s="228">
        <v>0</v>
      </c>
      <c r="L14" s="229">
        <v>165465</v>
      </c>
    </row>
    <row r="15" spans="1:12">
      <c r="A15" s="88" t="s">
        <v>268</v>
      </c>
      <c r="B15" s="17"/>
      <c r="C15" s="17"/>
      <c r="D15" s="17"/>
      <c r="E15" s="17"/>
      <c r="F15" s="227">
        <v>6</v>
      </c>
      <c r="G15" s="228">
        <v>27269215</v>
      </c>
      <c r="H15" s="228">
        <v>9599123.7100000009</v>
      </c>
      <c r="I15" s="228">
        <v>36868338.710000001</v>
      </c>
      <c r="J15" s="228">
        <v>21127036.670000002</v>
      </c>
      <c r="K15" s="228">
        <v>21127036.670000002</v>
      </c>
      <c r="L15" s="229">
        <v>6142178.3299999982</v>
      </c>
    </row>
    <row r="16" spans="1:12">
      <c r="A16" s="88"/>
      <c r="B16" s="17" t="s">
        <v>266</v>
      </c>
      <c r="C16" s="17"/>
      <c r="D16" s="17"/>
      <c r="E16" s="17"/>
      <c r="F16" s="227">
        <v>61</v>
      </c>
      <c r="G16" s="228">
        <v>27269215</v>
      </c>
      <c r="H16" s="228">
        <v>9599123.7100000009</v>
      </c>
      <c r="I16" s="228">
        <v>36868338.710000001</v>
      </c>
      <c r="J16" s="228">
        <v>21127036.670000002</v>
      </c>
      <c r="K16" s="228">
        <v>21127036.670000002</v>
      </c>
      <c r="L16" s="229">
        <v>6142178.3299999982</v>
      </c>
    </row>
    <row r="17" spans="1:12">
      <c r="A17" s="88"/>
      <c r="B17" s="17" t="s">
        <v>267</v>
      </c>
      <c r="C17" s="17"/>
      <c r="D17" s="17"/>
      <c r="E17" s="17"/>
      <c r="F17" s="227">
        <v>62</v>
      </c>
      <c r="G17" s="228">
        <v>0</v>
      </c>
      <c r="H17" s="228">
        <v>0</v>
      </c>
      <c r="I17" s="228">
        <v>0</v>
      </c>
      <c r="J17" s="228">
        <v>0</v>
      </c>
      <c r="K17" s="228">
        <v>0</v>
      </c>
      <c r="L17" s="229">
        <v>0</v>
      </c>
    </row>
    <row r="18" spans="1:12">
      <c r="A18" s="88" t="s">
        <v>269</v>
      </c>
      <c r="B18" s="17"/>
      <c r="C18" s="17"/>
      <c r="D18" s="17"/>
      <c r="E18" s="17"/>
      <c r="F18" s="227">
        <v>7</v>
      </c>
      <c r="G18" s="228">
        <v>0</v>
      </c>
      <c r="H18" s="228">
        <v>0</v>
      </c>
      <c r="I18" s="228">
        <v>0</v>
      </c>
      <c r="J18" s="228">
        <v>0</v>
      </c>
      <c r="K18" s="228">
        <v>0</v>
      </c>
      <c r="L18" s="229">
        <v>0</v>
      </c>
    </row>
    <row r="19" spans="1:12">
      <c r="A19" s="88" t="s">
        <v>86</v>
      </c>
      <c r="B19" s="17"/>
      <c r="C19" s="17"/>
      <c r="D19" s="17"/>
      <c r="E19" s="17"/>
      <c r="F19" s="227">
        <v>8</v>
      </c>
      <c r="G19" s="228">
        <v>748631485</v>
      </c>
      <c r="H19" s="228">
        <v>39556.11</v>
      </c>
      <c r="I19" s="228">
        <v>748671041.11000001</v>
      </c>
      <c r="J19" s="228">
        <v>374233414.79000002</v>
      </c>
      <c r="K19" s="228">
        <v>374233414.79000002</v>
      </c>
      <c r="L19" s="229">
        <v>374398070.20999998</v>
      </c>
    </row>
    <row r="20" spans="1:12">
      <c r="A20" s="88" t="s">
        <v>87</v>
      </c>
      <c r="B20" s="17"/>
      <c r="C20" s="17"/>
      <c r="D20" s="17"/>
      <c r="E20" s="17"/>
      <c r="F20" s="227">
        <v>9</v>
      </c>
      <c r="G20" s="228">
        <v>28109405</v>
      </c>
      <c r="H20" s="228">
        <v>59251372.640000001</v>
      </c>
      <c r="I20" s="228">
        <v>87360777.640000001</v>
      </c>
      <c r="J20" s="228">
        <v>80851652.349999994</v>
      </c>
      <c r="K20" s="228">
        <v>80851652.349999994</v>
      </c>
      <c r="L20" s="229">
        <v>-52742247.349999994</v>
      </c>
    </row>
    <row r="21" spans="1:12" ht="15.75" thickBot="1">
      <c r="A21" s="88" t="s">
        <v>270</v>
      </c>
      <c r="B21" s="17"/>
      <c r="C21" s="17"/>
      <c r="D21" s="17"/>
      <c r="E21" s="17"/>
      <c r="F21" s="227">
        <v>0</v>
      </c>
      <c r="G21" s="228">
        <v>56786421.799999997</v>
      </c>
      <c r="H21" s="228">
        <v>0</v>
      </c>
      <c r="I21" s="228">
        <v>56786421.799999997</v>
      </c>
      <c r="J21" s="228">
        <v>0</v>
      </c>
      <c r="K21" s="228">
        <v>0</v>
      </c>
      <c r="L21" s="229">
        <v>56786421.799999997</v>
      </c>
    </row>
    <row r="22" spans="1:12" ht="15.75" thickBot="1">
      <c r="A22" s="222"/>
      <c r="B22" s="223"/>
      <c r="C22" s="223" t="s">
        <v>271</v>
      </c>
      <c r="D22" s="223"/>
      <c r="E22" s="223"/>
      <c r="F22" s="224"/>
      <c r="G22" s="225">
        <v>1192514857.8</v>
      </c>
      <c r="H22" s="225">
        <v>68965232.140000001</v>
      </c>
      <c r="I22" s="225">
        <v>1261480089.9400001</v>
      </c>
      <c r="J22" s="225">
        <v>714754822.17999995</v>
      </c>
      <c r="K22" s="225">
        <v>714741546.17999995</v>
      </c>
      <c r="L22" s="387">
        <v>477773311.61999995</v>
      </c>
    </row>
    <row r="23" spans="1:12" ht="15.75" thickBot="1">
      <c r="A23" s="231"/>
      <c r="B23" s="232"/>
      <c r="C23" s="232"/>
      <c r="D23" s="232"/>
      <c r="E23" s="232"/>
      <c r="F23" s="232"/>
      <c r="G23" s="232"/>
      <c r="H23" s="232"/>
      <c r="I23" s="232"/>
      <c r="J23" s="389" t="s">
        <v>272</v>
      </c>
      <c r="K23" s="390"/>
      <c r="L23" s="388"/>
    </row>
    <row r="24" spans="1:12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</row>
    <row r="25" spans="1:12">
      <c r="A25" s="391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</row>
    <row r="26" spans="1:12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</row>
    <row r="27" spans="1:12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2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1:12" ht="15.75">
      <c r="A29" s="233" t="s">
        <v>66</v>
      </c>
      <c r="B29" s="155"/>
      <c r="C29" s="155"/>
      <c r="D29" s="155"/>
      <c r="E29" s="155"/>
      <c r="F29" s="155"/>
      <c r="G29" s="234" t="s">
        <v>273</v>
      </c>
      <c r="H29" s="155"/>
      <c r="I29" s="155"/>
      <c r="J29" s="155"/>
      <c r="K29" s="235" t="s">
        <v>274</v>
      </c>
      <c r="L29" s="155"/>
    </row>
    <row r="30" spans="1:12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</row>
    <row r="31" spans="1:12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1:12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1:12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1:12">
      <c r="A34" s="236" t="s">
        <v>275</v>
      </c>
      <c r="B34" s="155"/>
      <c r="C34" s="155"/>
      <c r="D34" s="155"/>
      <c r="E34" s="155"/>
      <c r="F34" s="155"/>
      <c r="G34" s="237" t="s">
        <v>276</v>
      </c>
      <c r="H34" s="155"/>
      <c r="I34" s="155"/>
      <c r="J34" s="238" t="s">
        <v>277</v>
      </c>
      <c r="K34" s="155"/>
      <c r="L34" s="155"/>
    </row>
    <row r="35" spans="1:12" ht="15.75">
      <c r="A35" s="239" t="s">
        <v>71</v>
      </c>
      <c r="B35" s="155"/>
      <c r="C35" s="155"/>
      <c r="D35" s="155"/>
      <c r="E35" s="155"/>
      <c r="F35" s="155"/>
      <c r="G35" s="235" t="s">
        <v>278</v>
      </c>
      <c r="H35" s="155"/>
      <c r="I35" s="155"/>
      <c r="J35" s="234" t="s">
        <v>279</v>
      </c>
      <c r="K35" s="155"/>
      <c r="L35" s="155"/>
    </row>
  </sheetData>
  <mergeCells count="10">
    <mergeCell ref="L22:L23"/>
    <mergeCell ref="J23:K23"/>
    <mergeCell ref="A25:L26"/>
    <mergeCell ref="A1:L1"/>
    <mergeCell ref="A2:L2"/>
    <mergeCell ref="A3:L3"/>
    <mergeCell ref="A4:L4"/>
    <mergeCell ref="A5:E7"/>
    <mergeCell ref="F5:F7"/>
    <mergeCell ref="G5:K5"/>
  </mergeCells>
  <pageMargins left="0.45" right="0.35433070866141736" top="0.74803149606299213" bottom="0.74803149606299213" header="0.31496062992125984" footer="0.31496062992125984"/>
  <pageSetup scale="8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topLeftCell="A26" workbookViewId="0">
      <selection activeCell="N39" sqref="N39"/>
    </sheetView>
  </sheetViews>
  <sheetFormatPr baseColWidth="10" defaultRowHeight="15"/>
  <cols>
    <col min="1" max="1" width="6.42578125" customWidth="1"/>
    <col min="2" max="2" width="6.140625" customWidth="1"/>
    <col min="4" max="4" width="14.7109375" customWidth="1"/>
    <col min="5" max="5" width="20" customWidth="1"/>
    <col min="6" max="6" width="0.140625" customWidth="1"/>
    <col min="7" max="7" width="18.5703125" customWidth="1"/>
    <col min="8" max="8" width="18.140625" customWidth="1"/>
    <col min="9" max="9" width="16.7109375" customWidth="1"/>
    <col min="10" max="10" width="15.7109375" customWidth="1"/>
    <col min="11" max="11" width="17.140625" customWidth="1"/>
    <col min="12" max="12" width="17.42578125" customWidth="1"/>
  </cols>
  <sheetData>
    <row r="1" spans="1:12" ht="18.75">
      <c r="A1" s="347" t="s">
        <v>248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8"/>
    </row>
    <row r="2" spans="1:12" ht="15.75">
      <c r="A2" s="351" t="s">
        <v>280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60"/>
    </row>
    <row r="3" spans="1:12">
      <c r="A3" s="392" t="s">
        <v>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4"/>
    </row>
    <row r="4" spans="1:12" ht="15.75" thickBot="1">
      <c r="A4" s="395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7"/>
    </row>
    <row r="5" spans="1:12" ht="15.75" thickBot="1">
      <c r="A5" s="410" t="s">
        <v>281</v>
      </c>
      <c r="B5" s="411"/>
      <c r="C5" s="411"/>
      <c r="D5" s="411"/>
      <c r="E5" s="411"/>
      <c r="F5" s="416" t="s">
        <v>251</v>
      </c>
      <c r="G5" s="419" t="s">
        <v>252</v>
      </c>
      <c r="H5" s="420"/>
      <c r="I5" s="420"/>
      <c r="J5" s="420"/>
      <c r="K5" s="421"/>
      <c r="L5" s="248"/>
    </row>
    <row r="6" spans="1:12" ht="30.75" thickBot="1">
      <c r="A6" s="412"/>
      <c r="B6" s="413"/>
      <c r="C6" s="413"/>
      <c r="D6" s="413"/>
      <c r="E6" s="413"/>
      <c r="F6" s="417"/>
      <c r="G6" s="249" t="s">
        <v>253</v>
      </c>
      <c r="H6" s="250" t="s">
        <v>254</v>
      </c>
      <c r="I6" s="249" t="s">
        <v>255</v>
      </c>
      <c r="J6" s="251" t="s">
        <v>256</v>
      </c>
      <c r="K6" s="249" t="s">
        <v>257</v>
      </c>
      <c r="L6" s="252" t="s">
        <v>258</v>
      </c>
    </row>
    <row r="7" spans="1:12" ht="15.75" thickBot="1">
      <c r="A7" s="414"/>
      <c r="B7" s="415"/>
      <c r="C7" s="415"/>
      <c r="D7" s="415"/>
      <c r="E7" s="415"/>
      <c r="F7" s="418"/>
      <c r="G7" s="253" t="s">
        <v>259</v>
      </c>
      <c r="H7" s="254" t="s">
        <v>260</v>
      </c>
      <c r="I7" s="253" t="s">
        <v>261</v>
      </c>
      <c r="J7" s="254" t="s">
        <v>262</v>
      </c>
      <c r="K7" s="253" t="s">
        <v>263</v>
      </c>
      <c r="L7" s="255" t="s">
        <v>264</v>
      </c>
    </row>
    <row r="8" spans="1:12" s="53" customFormat="1">
      <c r="A8" s="256" t="s">
        <v>282</v>
      </c>
      <c r="B8" s="257"/>
      <c r="C8" s="257"/>
      <c r="D8" s="257"/>
      <c r="E8" s="257"/>
      <c r="F8" s="258"/>
      <c r="G8" s="259">
        <v>1135728436</v>
      </c>
      <c r="H8" s="259">
        <v>68965232.140000001</v>
      </c>
      <c r="I8" s="259">
        <v>1204693668.1400001</v>
      </c>
      <c r="J8" s="259">
        <v>714754822.17999995</v>
      </c>
      <c r="K8" s="259">
        <v>714741546.17999995</v>
      </c>
      <c r="L8" s="259">
        <v>420986889.81999993</v>
      </c>
    </row>
    <row r="9" spans="1:12">
      <c r="A9" s="240"/>
      <c r="B9" s="31" t="s">
        <v>77</v>
      </c>
      <c r="C9" s="31"/>
      <c r="D9" s="31"/>
      <c r="E9" s="31"/>
      <c r="F9" s="227">
        <v>1</v>
      </c>
      <c r="G9" s="242">
        <v>256722390</v>
      </c>
      <c r="H9" s="242">
        <v>11788.9</v>
      </c>
      <c r="I9" s="242">
        <v>256734178.90000001</v>
      </c>
      <c r="J9" s="242">
        <v>191953151.59999999</v>
      </c>
      <c r="K9" s="242">
        <v>191939875.59999999</v>
      </c>
      <c r="L9" s="243">
        <v>64782514.400000006</v>
      </c>
    </row>
    <row r="10" spans="1:12">
      <c r="A10" s="240"/>
      <c r="B10" s="31"/>
      <c r="C10" s="241"/>
      <c r="D10" s="244" t="s">
        <v>283</v>
      </c>
      <c r="E10" s="31"/>
      <c r="F10" s="227"/>
      <c r="G10" s="242">
        <v>256722390</v>
      </c>
      <c r="H10" s="242">
        <v>11788.9</v>
      </c>
      <c r="I10" s="242">
        <v>256734178.90000001</v>
      </c>
      <c r="J10" s="242">
        <v>191953151.59999999</v>
      </c>
      <c r="K10" s="242">
        <v>191939875.59999999</v>
      </c>
      <c r="L10" s="243">
        <v>64782514.400000006</v>
      </c>
    </row>
    <row r="11" spans="1:12">
      <c r="A11" s="240"/>
      <c r="B11" s="31" t="s">
        <v>80</v>
      </c>
      <c r="C11" s="31"/>
      <c r="D11" s="31"/>
      <c r="E11" s="31"/>
      <c r="F11" s="227">
        <v>4</v>
      </c>
      <c r="G11" s="242">
        <v>62189531</v>
      </c>
      <c r="H11" s="242">
        <v>86377.35</v>
      </c>
      <c r="I11" s="242">
        <v>62275908.350000001</v>
      </c>
      <c r="J11" s="242">
        <v>40120857.630000003</v>
      </c>
      <c r="K11" s="242">
        <v>40120857.630000003</v>
      </c>
      <c r="L11" s="243">
        <v>22068673.369999997</v>
      </c>
    </row>
    <row r="12" spans="1:12">
      <c r="A12" s="240"/>
      <c r="B12" s="31"/>
      <c r="C12" s="241"/>
      <c r="D12" s="244" t="s">
        <v>283</v>
      </c>
      <c r="E12" s="31"/>
      <c r="F12" s="227"/>
      <c r="G12" s="242">
        <v>62189531</v>
      </c>
      <c r="H12" s="242">
        <v>86377.35</v>
      </c>
      <c r="I12" s="242">
        <v>62275908.350000001</v>
      </c>
      <c r="J12" s="242">
        <v>40120857.630000003</v>
      </c>
      <c r="K12" s="242">
        <v>40120857.630000003</v>
      </c>
      <c r="L12" s="243">
        <v>22068673.369999997</v>
      </c>
    </row>
    <row r="13" spans="1:12">
      <c r="A13" s="240"/>
      <c r="B13" s="31" t="s">
        <v>265</v>
      </c>
      <c r="C13" s="31"/>
      <c r="D13" s="31"/>
      <c r="E13" s="31"/>
      <c r="F13" s="227">
        <v>5</v>
      </c>
      <c r="G13" s="242">
        <v>12806410</v>
      </c>
      <c r="H13" s="242">
        <v>-22986.570000000065</v>
      </c>
      <c r="I13" s="242">
        <v>12783423.43</v>
      </c>
      <c r="J13" s="242">
        <v>6468709.1399999997</v>
      </c>
      <c r="K13" s="242">
        <v>6468709.1399999997</v>
      </c>
      <c r="L13" s="243">
        <v>6337700.8600000003</v>
      </c>
    </row>
    <row r="14" spans="1:12">
      <c r="A14" s="240"/>
      <c r="B14" s="31"/>
      <c r="C14" s="31" t="s">
        <v>266</v>
      </c>
      <c r="D14" s="241"/>
      <c r="E14" s="241"/>
      <c r="F14" s="230">
        <v>51</v>
      </c>
      <c r="G14" s="242">
        <v>12640945</v>
      </c>
      <c r="H14" s="242">
        <v>-15487.570000000065</v>
      </c>
      <c r="I14" s="242">
        <v>12625457.43</v>
      </c>
      <c r="J14" s="242">
        <v>4855068.1399999997</v>
      </c>
      <c r="K14" s="242">
        <v>4855068.1399999997</v>
      </c>
      <c r="L14" s="243">
        <v>7785876.8600000003</v>
      </c>
    </row>
    <row r="15" spans="1:12">
      <c r="A15" s="240"/>
      <c r="B15" s="31"/>
      <c r="C15" s="31"/>
      <c r="D15" s="244" t="s">
        <v>283</v>
      </c>
      <c r="E15" s="241"/>
      <c r="F15" s="230"/>
      <c r="G15" s="242">
        <v>12640945</v>
      </c>
      <c r="H15" s="242">
        <v>-15487.570000000007</v>
      </c>
      <c r="I15" s="242">
        <v>12625457.43</v>
      </c>
      <c r="J15" s="242">
        <v>4855068.1399999997</v>
      </c>
      <c r="K15" s="242">
        <v>4855068.1399999997</v>
      </c>
      <c r="L15" s="243">
        <v>7785876.8600000003</v>
      </c>
    </row>
    <row r="16" spans="1:12">
      <c r="A16" s="240"/>
      <c r="B16" s="31"/>
      <c r="C16" s="31" t="s">
        <v>267</v>
      </c>
      <c r="D16" s="241"/>
      <c r="E16" s="241"/>
      <c r="F16" s="230">
        <v>52</v>
      </c>
      <c r="G16" s="242">
        <v>165465</v>
      </c>
      <c r="H16" s="242">
        <v>-7499</v>
      </c>
      <c r="I16" s="242">
        <v>157966</v>
      </c>
      <c r="J16" s="242">
        <v>1613641</v>
      </c>
      <c r="K16" s="242">
        <v>1613641</v>
      </c>
      <c r="L16" s="243">
        <v>-1448176</v>
      </c>
    </row>
    <row r="17" spans="1:12">
      <c r="A17" s="240"/>
      <c r="B17" s="31"/>
      <c r="C17" s="31"/>
      <c r="D17" s="244" t="s">
        <v>283</v>
      </c>
      <c r="E17" s="241"/>
      <c r="F17" s="230"/>
      <c r="G17" s="242">
        <v>165465</v>
      </c>
      <c r="H17" s="242">
        <v>-7499</v>
      </c>
      <c r="I17" s="242">
        <v>157966</v>
      </c>
      <c r="J17" s="242">
        <v>1613641</v>
      </c>
      <c r="K17" s="242">
        <v>1613641</v>
      </c>
      <c r="L17" s="243">
        <v>-1448176</v>
      </c>
    </row>
    <row r="18" spans="1:12">
      <c r="A18" s="240"/>
      <c r="B18" s="31" t="s">
        <v>268</v>
      </c>
      <c r="C18" s="31"/>
      <c r="D18" s="31"/>
      <c r="E18" s="31"/>
      <c r="F18" s="227">
        <v>6</v>
      </c>
      <c r="G18" s="242">
        <v>27269215</v>
      </c>
      <c r="H18" s="242">
        <v>9599123.7100000009</v>
      </c>
      <c r="I18" s="242">
        <v>36868338.710000001</v>
      </c>
      <c r="J18" s="242">
        <v>21127036.670000002</v>
      </c>
      <c r="K18" s="242">
        <v>21127036.670000002</v>
      </c>
      <c r="L18" s="243">
        <v>6142178.3299999982</v>
      </c>
    </row>
    <row r="19" spans="1:12">
      <c r="A19" s="240"/>
      <c r="B19" s="31"/>
      <c r="C19" s="31" t="s">
        <v>266</v>
      </c>
      <c r="D19" s="241"/>
      <c r="E19" s="241"/>
      <c r="F19" s="230">
        <v>61</v>
      </c>
      <c r="G19" s="242">
        <v>27269215</v>
      </c>
      <c r="H19" s="242">
        <v>9599123.7100000009</v>
      </c>
      <c r="I19" s="242">
        <v>36868338.710000001</v>
      </c>
      <c r="J19" s="242">
        <v>21127036.670000002</v>
      </c>
      <c r="K19" s="242">
        <v>21127036.670000002</v>
      </c>
      <c r="L19" s="243">
        <v>6142178.3299999982</v>
      </c>
    </row>
    <row r="20" spans="1:12">
      <c r="A20" s="240"/>
      <c r="B20" s="31"/>
      <c r="C20" s="31"/>
      <c r="D20" s="244" t="s">
        <v>283</v>
      </c>
      <c r="E20" s="241"/>
      <c r="F20" s="230"/>
      <c r="G20" s="242">
        <v>27269215</v>
      </c>
      <c r="H20" s="242">
        <v>9599123.7100000009</v>
      </c>
      <c r="I20" s="242">
        <v>36868338.710000001</v>
      </c>
      <c r="J20" s="242">
        <v>21127036.670000002</v>
      </c>
      <c r="K20" s="242">
        <v>21127036.670000002</v>
      </c>
      <c r="L20" s="243">
        <v>6142178.3299999982</v>
      </c>
    </row>
    <row r="21" spans="1:12">
      <c r="A21" s="240"/>
      <c r="B21" s="31" t="s">
        <v>86</v>
      </c>
      <c r="C21" s="31"/>
      <c r="D21" s="31"/>
      <c r="E21" s="31"/>
      <c r="F21" s="227">
        <v>8</v>
      </c>
      <c r="G21" s="242">
        <v>748631485</v>
      </c>
      <c r="H21" s="242">
        <v>39556.11</v>
      </c>
      <c r="I21" s="242">
        <v>748671041.11000001</v>
      </c>
      <c r="J21" s="242">
        <v>374233414.79000002</v>
      </c>
      <c r="K21" s="242">
        <v>374233414.79000002</v>
      </c>
      <c r="L21" s="243">
        <v>374398070.20999998</v>
      </c>
    </row>
    <row r="22" spans="1:12">
      <c r="A22" s="240"/>
      <c r="B22" s="31"/>
      <c r="C22" s="241"/>
      <c r="D22" s="244" t="s">
        <v>283</v>
      </c>
      <c r="E22" s="31"/>
      <c r="F22" s="227"/>
      <c r="G22" s="242">
        <v>430960057</v>
      </c>
      <c r="H22" s="242">
        <v>0</v>
      </c>
      <c r="I22" s="242">
        <v>430960057</v>
      </c>
      <c r="J22" s="242">
        <v>218462226</v>
      </c>
      <c r="K22" s="242">
        <v>218462226</v>
      </c>
      <c r="L22" s="243">
        <v>212497831</v>
      </c>
    </row>
    <row r="23" spans="1:12">
      <c r="A23" s="240"/>
      <c r="B23" s="31"/>
      <c r="C23" s="241"/>
      <c r="D23" s="244" t="s">
        <v>284</v>
      </c>
      <c r="E23" s="31"/>
      <c r="F23" s="227"/>
      <c r="G23" s="242">
        <v>317671428</v>
      </c>
      <c r="H23" s="242">
        <v>39556.11</v>
      </c>
      <c r="I23" s="242">
        <v>317710984.11000001</v>
      </c>
      <c r="J23" s="242">
        <v>155771188.78999999</v>
      </c>
      <c r="K23" s="242">
        <v>155771188.78999999</v>
      </c>
      <c r="L23" s="243">
        <v>161900239.21000001</v>
      </c>
    </row>
    <row r="24" spans="1:12">
      <c r="A24" s="240"/>
      <c r="B24" s="31" t="s">
        <v>87</v>
      </c>
      <c r="C24" s="31"/>
      <c r="D24" s="31"/>
      <c r="E24" s="31"/>
      <c r="F24" s="227">
        <v>9</v>
      </c>
      <c r="G24" s="242">
        <v>28109405</v>
      </c>
      <c r="H24" s="242">
        <v>59251372.640000001</v>
      </c>
      <c r="I24" s="242">
        <v>87360777.640000001</v>
      </c>
      <c r="J24" s="242">
        <v>80851652.349999994</v>
      </c>
      <c r="K24" s="242">
        <v>80851652.349999994</v>
      </c>
      <c r="L24" s="243">
        <v>-52742247.349999994</v>
      </c>
    </row>
    <row r="25" spans="1:12">
      <c r="A25" s="240"/>
      <c r="B25" s="31"/>
      <c r="C25" s="241"/>
      <c r="D25" s="244" t="s">
        <v>285</v>
      </c>
      <c r="E25" s="31"/>
      <c r="F25" s="227"/>
      <c r="G25" s="242">
        <v>25080525</v>
      </c>
      <c r="H25" s="242">
        <v>35360136.590000004</v>
      </c>
      <c r="I25" s="242">
        <v>60440661.590000004</v>
      </c>
      <c r="J25" s="242">
        <v>50060128.380000003</v>
      </c>
      <c r="K25" s="242">
        <v>50060128.380000003</v>
      </c>
      <c r="L25" s="243">
        <v>-24979603.380000003</v>
      </c>
    </row>
    <row r="26" spans="1:12">
      <c r="A26" s="260" t="s">
        <v>286</v>
      </c>
      <c r="B26" s="31"/>
      <c r="C26" s="31"/>
      <c r="D26" s="31"/>
      <c r="E26" s="31"/>
      <c r="F26" s="227"/>
      <c r="G26" s="259">
        <v>56786421.799999997</v>
      </c>
      <c r="H26" s="259">
        <v>0</v>
      </c>
      <c r="I26" s="259">
        <v>56786421.799999997</v>
      </c>
      <c r="J26" s="259">
        <v>0</v>
      </c>
      <c r="K26" s="259">
        <v>0</v>
      </c>
      <c r="L26" s="259">
        <v>56786421.799999997</v>
      </c>
    </row>
    <row r="27" spans="1:12">
      <c r="A27" s="240"/>
      <c r="B27" s="31" t="s">
        <v>270</v>
      </c>
      <c r="C27" s="31"/>
      <c r="D27" s="31"/>
      <c r="E27" s="31"/>
      <c r="F27" s="227">
        <v>0</v>
      </c>
      <c r="G27" s="242">
        <v>56786421.799999997</v>
      </c>
      <c r="H27" s="242">
        <v>0</v>
      </c>
      <c r="I27" s="242">
        <v>56786421.799999997</v>
      </c>
      <c r="J27" s="242">
        <v>0</v>
      </c>
      <c r="K27" s="242">
        <v>0</v>
      </c>
      <c r="L27" s="243">
        <v>56786421.799999997</v>
      </c>
    </row>
    <row r="28" spans="1:12" ht="15.75" thickBot="1">
      <c r="A28" s="261"/>
      <c r="B28" s="31"/>
      <c r="C28" s="241"/>
      <c r="D28" s="244" t="s">
        <v>287</v>
      </c>
      <c r="E28" s="31"/>
      <c r="F28" s="227"/>
      <c r="G28" s="242">
        <v>56786421.799999997</v>
      </c>
      <c r="H28" s="242">
        <v>0</v>
      </c>
      <c r="I28" s="242">
        <v>56786421.799999997</v>
      </c>
      <c r="J28" s="242">
        <v>0</v>
      </c>
      <c r="K28" s="242">
        <v>0</v>
      </c>
      <c r="L28" s="243">
        <v>56786421.799999997</v>
      </c>
    </row>
    <row r="29" spans="1:12" ht="15.75" thickBot="1">
      <c r="A29" s="222"/>
      <c r="B29" s="223"/>
      <c r="C29" s="223" t="s">
        <v>271</v>
      </c>
      <c r="D29" s="223"/>
      <c r="E29" s="223"/>
      <c r="F29" s="224"/>
      <c r="G29" s="225">
        <v>1192514857.8</v>
      </c>
      <c r="H29" s="225">
        <v>68965232.140000001</v>
      </c>
      <c r="I29" s="225">
        <v>1261480089.9400001</v>
      </c>
      <c r="J29" s="225">
        <v>714754822.17999995</v>
      </c>
      <c r="K29" s="225">
        <v>714741546.17999995</v>
      </c>
      <c r="L29" s="387">
        <v>477773311.61999995</v>
      </c>
    </row>
    <row r="30" spans="1:12" ht="15.75" thickBot="1">
      <c r="A30" s="226"/>
      <c r="B30" s="226"/>
      <c r="C30" s="226"/>
      <c r="D30" s="226"/>
      <c r="E30" s="226"/>
      <c r="F30" s="226"/>
      <c r="G30" s="226"/>
      <c r="H30" s="226"/>
      <c r="I30" s="226"/>
      <c r="J30" s="389" t="s">
        <v>272</v>
      </c>
      <c r="K30" s="390"/>
      <c r="L30" s="388">
        <v>121568936.2</v>
      </c>
    </row>
    <row r="31" spans="1:12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1:12">
      <c r="A32" s="391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</row>
    <row r="33" spans="1:12">
      <c r="A33" s="391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</row>
    <row r="34" spans="1:12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12">
      <c r="A35" s="155"/>
      <c r="B35" s="155"/>
      <c r="C35" s="155"/>
      <c r="D35" s="155"/>
      <c r="E35" s="155"/>
      <c r="F35" s="155"/>
      <c r="G35" s="262"/>
      <c r="H35" s="262"/>
      <c r="I35" s="262"/>
      <c r="J35" s="262"/>
      <c r="K35" s="262"/>
      <c r="L35" s="262"/>
    </row>
    <row r="36" spans="1:12" ht="15.75">
      <c r="A36" s="234" t="s">
        <v>66</v>
      </c>
      <c r="B36" s="155"/>
      <c r="C36" s="155"/>
      <c r="D36" s="155"/>
      <c r="E36" s="155"/>
      <c r="F36" s="155"/>
      <c r="G36" s="234" t="s">
        <v>288</v>
      </c>
      <c r="H36" s="155"/>
      <c r="I36" s="155"/>
      <c r="J36" s="235" t="s">
        <v>186</v>
      </c>
      <c r="K36" s="155"/>
      <c r="L36" s="155"/>
    </row>
    <row r="37" spans="1:12">
      <c r="A37" s="236"/>
      <c r="B37" s="155"/>
      <c r="C37" s="155"/>
      <c r="D37" s="155"/>
      <c r="E37" s="155"/>
      <c r="F37" s="155"/>
      <c r="G37" s="263"/>
      <c r="H37" s="155"/>
      <c r="I37" s="155"/>
      <c r="J37" s="264"/>
      <c r="K37" s="155"/>
      <c r="L37" s="155"/>
    </row>
    <row r="38" spans="1:12">
      <c r="A38" s="236"/>
      <c r="B38" s="155"/>
      <c r="C38" s="155"/>
      <c r="D38" s="155"/>
      <c r="E38" s="155"/>
      <c r="F38" s="155"/>
      <c r="G38" s="263"/>
      <c r="H38" s="155"/>
      <c r="I38" s="155"/>
      <c r="J38" s="264"/>
      <c r="K38" s="155"/>
      <c r="L38" s="155"/>
    </row>
    <row r="39" spans="1:12">
      <c r="A39" s="263"/>
      <c r="B39" s="155"/>
      <c r="C39" s="155"/>
      <c r="D39" s="155"/>
      <c r="E39" s="155"/>
      <c r="F39" s="155"/>
      <c r="G39" s="263"/>
      <c r="H39" s="155"/>
      <c r="I39" s="155"/>
      <c r="J39" s="264"/>
      <c r="K39" s="155"/>
      <c r="L39" s="155"/>
    </row>
    <row r="40" spans="1:12">
      <c r="A40" s="263"/>
      <c r="B40" s="155"/>
      <c r="C40" s="155"/>
      <c r="D40" s="155"/>
      <c r="E40" s="155"/>
      <c r="F40" s="155"/>
      <c r="G40" s="263"/>
      <c r="H40" s="155"/>
      <c r="I40" s="155"/>
      <c r="J40" s="264"/>
      <c r="K40" s="155"/>
      <c r="L40" s="155"/>
    </row>
    <row r="41" spans="1:12">
      <c r="A41" s="236" t="s">
        <v>68</v>
      </c>
      <c r="B41" s="155"/>
      <c r="C41" s="155"/>
      <c r="D41" s="155"/>
      <c r="E41" s="155"/>
      <c r="F41" s="155"/>
      <c r="G41" s="237" t="s">
        <v>289</v>
      </c>
      <c r="H41" s="155"/>
      <c r="I41" s="155"/>
      <c r="J41" s="238" t="s">
        <v>290</v>
      </c>
      <c r="K41" s="155"/>
      <c r="L41" s="155"/>
    </row>
    <row r="42" spans="1:12" ht="15.75">
      <c r="A42" s="239" t="s">
        <v>71</v>
      </c>
      <c r="B42" s="155"/>
      <c r="C42" s="155"/>
      <c r="D42" s="155"/>
      <c r="E42" s="155"/>
      <c r="F42" s="155"/>
      <c r="G42" s="235" t="s">
        <v>291</v>
      </c>
      <c r="H42" s="155"/>
      <c r="I42" s="155"/>
      <c r="J42" s="234" t="s">
        <v>292</v>
      </c>
      <c r="K42" s="155"/>
      <c r="L42" s="155"/>
    </row>
    <row r="43" spans="1:12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</row>
    <row r="44" spans="1:12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</row>
    <row r="45" spans="1:12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</row>
    <row r="46" spans="1:12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</row>
  </sheetData>
  <mergeCells count="10">
    <mergeCell ref="L29:L30"/>
    <mergeCell ref="J30:K30"/>
    <mergeCell ref="A32:L33"/>
    <mergeCell ref="A1:L1"/>
    <mergeCell ref="A2:L2"/>
    <mergeCell ref="A3:L3"/>
    <mergeCell ref="A4:L4"/>
    <mergeCell ref="A5:E7"/>
    <mergeCell ref="F5:F7"/>
    <mergeCell ref="G5:K5"/>
  </mergeCells>
  <pageMargins left="0.28999999999999998" right="0.2" top="0.31" bottom="0.32" header="0.31496062992125984" footer="0.31496062992125984"/>
  <pageSetup scale="8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2"/>
  <sheetViews>
    <sheetView topLeftCell="D150" workbookViewId="0">
      <selection activeCell="A97" sqref="A97:I158"/>
    </sheetView>
  </sheetViews>
  <sheetFormatPr baseColWidth="10" defaultRowHeight="15"/>
  <cols>
    <col min="1" max="1" width="8" customWidth="1"/>
    <col min="2" max="2" width="64.85546875" customWidth="1"/>
    <col min="3" max="3" width="0" hidden="1" customWidth="1"/>
    <col min="4" max="4" width="21" customWidth="1"/>
    <col min="5" max="5" width="20.140625" customWidth="1"/>
    <col min="6" max="6" width="18.85546875" customWidth="1"/>
    <col min="7" max="7" width="18.5703125" customWidth="1"/>
    <col min="8" max="8" width="18.140625" customWidth="1"/>
    <col min="9" max="9" width="19.5703125" customWidth="1"/>
    <col min="10" max="10" width="18.5703125" customWidth="1"/>
  </cols>
  <sheetData>
    <row r="1" spans="1:10" ht="18.75">
      <c r="A1" s="347" t="s">
        <v>248</v>
      </c>
      <c r="B1" s="357"/>
      <c r="C1" s="357"/>
      <c r="D1" s="357"/>
      <c r="E1" s="357"/>
      <c r="F1" s="357"/>
      <c r="G1" s="357"/>
      <c r="H1" s="357"/>
      <c r="I1" s="357"/>
      <c r="J1" s="358"/>
    </row>
    <row r="2" spans="1:10" ht="15.75">
      <c r="A2" s="351" t="s">
        <v>293</v>
      </c>
      <c r="B2" s="352"/>
      <c r="C2" s="352"/>
      <c r="D2" s="352"/>
      <c r="E2" s="352"/>
      <c r="F2" s="352"/>
      <c r="G2" s="352"/>
      <c r="H2" s="352"/>
      <c r="I2" s="352"/>
      <c r="J2" s="360"/>
    </row>
    <row r="3" spans="1:10">
      <c r="A3" s="392" t="s">
        <v>294</v>
      </c>
      <c r="B3" s="393"/>
      <c r="C3" s="393"/>
      <c r="D3" s="393"/>
      <c r="E3" s="393"/>
      <c r="F3" s="393"/>
      <c r="G3" s="393"/>
      <c r="H3" s="393"/>
      <c r="I3" s="393"/>
      <c r="J3" s="394"/>
    </row>
    <row r="4" spans="1:10">
      <c r="A4" s="392" t="s">
        <v>6</v>
      </c>
      <c r="B4" s="393"/>
      <c r="C4" s="393"/>
      <c r="D4" s="393"/>
      <c r="E4" s="393"/>
      <c r="F4" s="393"/>
      <c r="G4" s="393"/>
      <c r="H4" s="393"/>
      <c r="I4" s="393"/>
      <c r="J4" s="394"/>
    </row>
    <row r="5" spans="1:10" ht="15.75" thickBot="1">
      <c r="A5" s="422"/>
      <c r="B5" s="423"/>
      <c r="C5" s="423"/>
      <c r="D5" s="423"/>
      <c r="E5" s="423"/>
      <c r="F5" s="423"/>
      <c r="G5" s="423"/>
      <c r="H5" s="423"/>
      <c r="I5" s="423"/>
      <c r="J5" s="424"/>
    </row>
    <row r="6" spans="1:10" ht="15.75" thickBot="1">
      <c r="A6" s="398" t="s">
        <v>136</v>
      </c>
      <c r="B6" s="399"/>
      <c r="C6" s="404" t="s">
        <v>295</v>
      </c>
      <c r="D6" s="407" t="s">
        <v>296</v>
      </c>
      <c r="E6" s="408"/>
      <c r="F6" s="408"/>
      <c r="G6" s="408"/>
      <c r="H6" s="408"/>
      <c r="I6" s="409"/>
      <c r="J6" s="425" t="s">
        <v>297</v>
      </c>
    </row>
    <row r="7" spans="1:10" ht="30.75" thickBot="1">
      <c r="A7" s="400"/>
      <c r="B7" s="401"/>
      <c r="C7" s="405"/>
      <c r="D7" s="269" t="s">
        <v>298</v>
      </c>
      <c r="E7" s="270" t="s">
        <v>299</v>
      </c>
      <c r="F7" s="269" t="s">
        <v>255</v>
      </c>
      <c r="G7" s="269" t="s">
        <v>256</v>
      </c>
      <c r="H7" s="271" t="s">
        <v>300</v>
      </c>
      <c r="I7" s="269" t="s">
        <v>301</v>
      </c>
      <c r="J7" s="426"/>
    </row>
    <row r="8" spans="1:10" ht="15.75" thickBot="1">
      <c r="A8" s="402"/>
      <c r="B8" s="403"/>
      <c r="C8" s="406"/>
      <c r="D8" s="215">
        <v>1</v>
      </c>
      <c r="E8" s="217">
        <v>2</v>
      </c>
      <c r="F8" s="215" t="s">
        <v>302</v>
      </c>
      <c r="G8" s="215">
        <v>4</v>
      </c>
      <c r="H8" s="217">
        <v>5</v>
      </c>
      <c r="I8" s="215">
        <v>6</v>
      </c>
      <c r="J8" s="272" t="s">
        <v>303</v>
      </c>
    </row>
    <row r="9" spans="1:10">
      <c r="A9" s="273" t="s">
        <v>97</v>
      </c>
      <c r="B9" s="37"/>
      <c r="C9" s="274">
        <v>1000</v>
      </c>
      <c r="D9" s="275">
        <v>499264792.25</v>
      </c>
      <c r="E9" s="275">
        <v>24047611.73</v>
      </c>
      <c r="F9" s="275">
        <v>523312403.98000002</v>
      </c>
      <c r="G9" s="275">
        <v>253379999.72</v>
      </c>
      <c r="H9" s="275">
        <v>251435659.91</v>
      </c>
      <c r="I9" s="275">
        <v>246476092.66</v>
      </c>
      <c r="J9" s="276">
        <v>269932404.25999999</v>
      </c>
    </row>
    <row r="10" spans="1:10">
      <c r="A10" s="88"/>
      <c r="B10" s="17" t="s">
        <v>304</v>
      </c>
      <c r="C10" s="227">
        <v>1100</v>
      </c>
      <c r="D10" s="228">
        <v>319146364</v>
      </c>
      <c r="E10" s="228">
        <v>3726922.95</v>
      </c>
      <c r="F10" s="228">
        <v>322873286.94999999</v>
      </c>
      <c r="G10" s="228">
        <v>166979710.69999999</v>
      </c>
      <c r="H10" s="228">
        <v>166979710.69999999</v>
      </c>
      <c r="I10" s="228">
        <v>166231447.69999999</v>
      </c>
      <c r="J10" s="229">
        <v>155893576.25</v>
      </c>
    </row>
    <row r="11" spans="1:10">
      <c r="A11" s="88"/>
      <c r="B11" s="17" t="s">
        <v>305</v>
      </c>
      <c r="C11" s="227">
        <v>1200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8">
        <v>0</v>
      </c>
      <c r="J11" s="229">
        <v>0</v>
      </c>
    </row>
    <row r="12" spans="1:10">
      <c r="A12" s="88"/>
      <c r="B12" s="17" t="s">
        <v>202</v>
      </c>
      <c r="C12" s="227">
        <v>1300</v>
      </c>
      <c r="D12" s="228">
        <v>64240008</v>
      </c>
      <c r="E12" s="228">
        <v>-2037154.73</v>
      </c>
      <c r="F12" s="228">
        <v>62202853.270000003</v>
      </c>
      <c r="G12" s="228">
        <v>8277777.0999999996</v>
      </c>
      <c r="H12" s="228">
        <v>8277777.0999999996</v>
      </c>
      <c r="I12" s="228">
        <v>8065180.0999999996</v>
      </c>
      <c r="J12" s="229">
        <v>53925076.170000002</v>
      </c>
    </row>
    <row r="13" spans="1:10">
      <c r="A13" s="88"/>
      <c r="B13" s="17" t="s">
        <v>203</v>
      </c>
      <c r="C13" s="227">
        <v>1400</v>
      </c>
      <c r="D13" s="228">
        <v>14860000</v>
      </c>
      <c r="E13" s="228">
        <v>-3000000</v>
      </c>
      <c r="F13" s="228">
        <v>11860000</v>
      </c>
      <c r="G13" s="228">
        <v>5767000.6799999997</v>
      </c>
      <c r="H13" s="228">
        <v>5767000.6799999997</v>
      </c>
      <c r="I13" s="228">
        <v>5767000.6799999997</v>
      </c>
      <c r="J13" s="229">
        <v>6092999.3200000003</v>
      </c>
    </row>
    <row r="14" spans="1:10">
      <c r="A14" s="88"/>
      <c r="B14" s="17" t="s">
        <v>204</v>
      </c>
      <c r="C14" s="227">
        <v>1500</v>
      </c>
      <c r="D14" s="228">
        <v>100730825.25</v>
      </c>
      <c r="E14" s="228">
        <v>13959920.51</v>
      </c>
      <c r="F14" s="228">
        <v>114690745.76000001</v>
      </c>
      <c r="G14" s="228">
        <v>60957588.240000002</v>
      </c>
      <c r="H14" s="228">
        <v>59013248.43</v>
      </c>
      <c r="I14" s="228">
        <v>55014541.18</v>
      </c>
      <c r="J14" s="229">
        <v>53733157.520000003</v>
      </c>
    </row>
    <row r="15" spans="1:10">
      <c r="A15" s="88"/>
      <c r="B15" s="17" t="s">
        <v>306</v>
      </c>
      <c r="C15" s="227">
        <v>1600</v>
      </c>
      <c r="D15" s="228">
        <v>287595</v>
      </c>
      <c r="E15" s="228">
        <v>11397923</v>
      </c>
      <c r="F15" s="228">
        <v>11685518</v>
      </c>
      <c r="G15" s="228">
        <v>11397923</v>
      </c>
      <c r="H15" s="228">
        <v>11397923</v>
      </c>
      <c r="I15" s="228">
        <v>11397923</v>
      </c>
      <c r="J15" s="229">
        <v>287595</v>
      </c>
    </row>
    <row r="16" spans="1:10">
      <c r="A16" s="88"/>
      <c r="B16" s="17" t="s">
        <v>205</v>
      </c>
      <c r="C16" s="227">
        <v>1700</v>
      </c>
      <c r="D16" s="228">
        <v>0</v>
      </c>
      <c r="E16" s="228">
        <v>0</v>
      </c>
      <c r="F16" s="228">
        <v>0</v>
      </c>
      <c r="G16" s="228">
        <v>0</v>
      </c>
      <c r="H16" s="228">
        <v>0</v>
      </c>
      <c r="I16" s="228">
        <v>0</v>
      </c>
      <c r="J16" s="229">
        <v>0</v>
      </c>
    </row>
    <row r="17" spans="1:10">
      <c r="A17" s="273" t="s">
        <v>98</v>
      </c>
      <c r="B17" s="37"/>
      <c r="C17" s="274">
        <v>2000</v>
      </c>
      <c r="D17" s="275">
        <v>133205817.55</v>
      </c>
      <c r="E17" s="275">
        <v>13547955.390000001</v>
      </c>
      <c r="F17" s="275">
        <v>146753772.94</v>
      </c>
      <c r="G17" s="275">
        <v>76276540.560000002</v>
      </c>
      <c r="H17" s="275">
        <v>75045542.900000006</v>
      </c>
      <c r="I17" s="275">
        <v>66152633.369999997</v>
      </c>
      <c r="J17" s="276">
        <v>70477232.379999995</v>
      </c>
    </row>
    <row r="18" spans="1:10">
      <c r="A18" s="88"/>
      <c r="B18" s="17" t="s">
        <v>206</v>
      </c>
      <c r="C18" s="227">
        <v>2100</v>
      </c>
      <c r="D18" s="228">
        <v>6291669</v>
      </c>
      <c r="E18" s="228">
        <v>990240.57</v>
      </c>
      <c r="F18" s="228">
        <v>7281909.5700000003</v>
      </c>
      <c r="G18" s="228">
        <v>2808588.7</v>
      </c>
      <c r="H18" s="228">
        <v>2612921.04</v>
      </c>
      <c r="I18" s="228">
        <v>2213007.98</v>
      </c>
      <c r="J18" s="229">
        <v>4473320.87</v>
      </c>
    </row>
    <row r="19" spans="1:10">
      <c r="A19" s="88"/>
      <c r="B19" s="17" t="s">
        <v>207</v>
      </c>
      <c r="C19" s="227">
        <v>2200</v>
      </c>
      <c r="D19" s="228">
        <v>715128</v>
      </c>
      <c r="E19" s="228">
        <v>-28062.44</v>
      </c>
      <c r="F19" s="228">
        <v>687065.56</v>
      </c>
      <c r="G19" s="228">
        <v>226312.85</v>
      </c>
      <c r="H19" s="228">
        <v>221881.65</v>
      </c>
      <c r="I19" s="228">
        <v>217863.41</v>
      </c>
      <c r="J19" s="229">
        <v>460752.71000000008</v>
      </c>
    </row>
    <row r="20" spans="1:10">
      <c r="A20" s="88"/>
      <c r="B20" s="17" t="s">
        <v>208</v>
      </c>
      <c r="C20" s="227">
        <v>2300</v>
      </c>
      <c r="D20" s="228">
        <v>0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  <c r="J20" s="229">
        <v>0</v>
      </c>
    </row>
    <row r="21" spans="1:10">
      <c r="A21" s="88"/>
      <c r="B21" s="17" t="s">
        <v>209</v>
      </c>
      <c r="C21" s="227">
        <v>2400</v>
      </c>
      <c r="D21" s="228">
        <v>25952400</v>
      </c>
      <c r="E21" s="228">
        <v>14740729.390000001</v>
      </c>
      <c r="F21" s="228">
        <v>40693129.390000001</v>
      </c>
      <c r="G21" s="228">
        <v>26071059.079999998</v>
      </c>
      <c r="H21" s="228">
        <v>25385997.190000001</v>
      </c>
      <c r="I21" s="228">
        <v>20855098.510000002</v>
      </c>
      <c r="J21" s="229">
        <v>14622070.310000002</v>
      </c>
    </row>
    <row r="22" spans="1:10">
      <c r="A22" s="88"/>
      <c r="B22" s="17" t="s">
        <v>210</v>
      </c>
      <c r="C22" s="227">
        <v>2500</v>
      </c>
      <c r="D22" s="228">
        <v>0</v>
      </c>
      <c r="E22" s="228">
        <v>6359.23</v>
      </c>
      <c r="F22" s="228">
        <v>6359.23</v>
      </c>
      <c r="G22" s="228">
        <v>5358.89</v>
      </c>
      <c r="H22" s="228">
        <v>5358.89</v>
      </c>
      <c r="I22" s="228">
        <v>5358.89</v>
      </c>
      <c r="J22" s="229">
        <v>1000.3399999999992</v>
      </c>
    </row>
    <row r="23" spans="1:10">
      <c r="A23" s="88"/>
      <c r="B23" s="17" t="s">
        <v>307</v>
      </c>
      <c r="C23" s="227">
        <v>2600</v>
      </c>
      <c r="D23" s="228">
        <v>72084000</v>
      </c>
      <c r="E23" s="228">
        <v>-3171521.8</v>
      </c>
      <c r="F23" s="228">
        <v>68912478.200000003</v>
      </c>
      <c r="G23" s="228">
        <v>36124515.799999997</v>
      </c>
      <c r="H23" s="228">
        <v>36063891.880000003</v>
      </c>
      <c r="I23" s="228">
        <v>33369185.329999998</v>
      </c>
      <c r="J23" s="229">
        <v>32787962.400000006</v>
      </c>
    </row>
    <row r="24" spans="1:10">
      <c r="A24" s="88"/>
      <c r="B24" s="17" t="s">
        <v>211</v>
      </c>
      <c r="C24" s="227">
        <v>2700</v>
      </c>
      <c r="D24" s="228">
        <v>9539653</v>
      </c>
      <c r="E24" s="228">
        <v>1469064.78</v>
      </c>
      <c r="F24" s="228">
        <v>11008717.779999999</v>
      </c>
      <c r="G24" s="228">
        <v>1760736.87</v>
      </c>
      <c r="H24" s="228">
        <v>1757751.03</v>
      </c>
      <c r="I24" s="228">
        <v>1071031.03</v>
      </c>
      <c r="J24" s="229">
        <v>9247980.9100000001</v>
      </c>
    </row>
    <row r="25" spans="1:10">
      <c r="A25" s="88"/>
      <c r="B25" s="17" t="s">
        <v>212</v>
      </c>
      <c r="C25" s="227">
        <v>2800</v>
      </c>
      <c r="D25" s="228">
        <v>0</v>
      </c>
      <c r="E25" s="228">
        <v>5979656.1600000001</v>
      </c>
      <c r="F25" s="228">
        <v>5979656.1600000001</v>
      </c>
      <c r="G25" s="228">
        <v>5979656.1600000001</v>
      </c>
      <c r="H25" s="228">
        <v>5979656.1600000001</v>
      </c>
      <c r="I25" s="228">
        <v>5979656.1600000001</v>
      </c>
      <c r="J25" s="229">
        <v>0</v>
      </c>
    </row>
    <row r="26" spans="1:10">
      <c r="A26" s="88"/>
      <c r="B26" s="17" t="s">
        <v>213</v>
      </c>
      <c r="C26" s="227">
        <v>2900</v>
      </c>
      <c r="D26" s="228">
        <v>18622967.550000001</v>
      </c>
      <c r="E26" s="228">
        <v>-6438510.5</v>
      </c>
      <c r="F26" s="228">
        <v>12184457.050000001</v>
      </c>
      <c r="G26" s="228">
        <v>3300312.21</v>
      </c>
      <c r="H26" s="228">
        <v>3018085.06</v>
      </c>
      <c r="I26" s="228">
        <v>2441432.06</v>
      </c>
      <c r="J26" s="229">
        <v>8884144.8399999999</v>
      </c>
    </row>
    <row r="27" spans="1:10">
      <c r="A27" s="273" t="s">
        <v>99</v>
      </c>
      <c r="B27" s="37"/>
      <c r="C27" s="274">
        <v>3000</v>
      </c>
      <c r="D27" s="275">
        <v>344098414.69</v>
      </c>
      <c r="E27" s="275">
        <v>21475557.210000001</v>
      </c>
      <c r="F27" s="275">
        <v>365573971.89999998</v>
      </c>
      <c r="G27" s="275">
        <v>184083086.83000001</v>
      </c>
      <c r="H27" s="275">
        <v>182774846.37</v>
      </c>
      <c r="I27" s="275">
        <v>170780463.46000001</v>
      </c>
      <c r="J27" s="276">
        <v>181490885.06999996</v>
      </c>
    </row>
    <row r="28" spans="1:10">
      <c r="A28" s="88"/>
      <c r="B28" s="17" t="s">
        <v>214</v>
      </c>
      <c r="C28" s="227">
        <v>3100</v>
      </c>
      <c r="D28" s="228">
        <v>94675560</v>
      </c>
      <c r="E28" s="228">
        <v>4251649.38</v>
      </c>
      <c r="F28" s="228">
        <v>98927209.379999995</v>
      </c>
      <c r="G28" s="228">
        <v>51843516.5</v>
      </c>
      <c r="H28" s="228">
        <v>51843516.5</v>
      </c>
      <c r="I28" s="228">
        <v>50187091.210000001</v>
      </c>
      <c r="J28" s="229">
        <v>47083692.879999995</v>
      </c>
    </row>
    <row r="29" spans="1:10">
      <c r="A29" s="88"/>
      <c r="B29" s="17" t="s">
        <v>215</v>
      </c>
      <c r="C29" s="227">
        <v>3200</v>
      </c>
      <c r="D29" s="228">
        <v>18570486</v>
      </c>
      <c r="E29" s="228">
        <v>309729.36</v>
      </c>
      <c r="F29" s="228">
        <v>18880215.359999999</v>
      </c>
      <c r="G29" s="228">
        <v>13487106.640000001</v>
      </c>
      <c r="H29" s="228">
        <v>13487106.640000001</v>
      </c>
      <c r="I29" s="228">
        <v>13475506.640000001</v>
      </c>
      <c r="J29" s="229">
        <v>5393108.7199999988</v>
      </c>
    </row>
    <row r="30" spans="1:10">
      <c r="A30" s="88"/>
      <c r="B30" s="17" t="s">
        <v>308</v>
      </c>
      <c r="C30" s="227">
        <v>3300</v>
      </c>
      <c r="D30" s="228">
        <v>16605568</v>
      </c>
      <c r="E30" s="228">
        <v>1684984.44</v>
      </c>
      <c r="F30" s="228">
        <v>18290552.440000001</v>
      </c>
      <c r="G30" s="228">
        <v>9949868.3499999996</v>
      </c>
      <c r="H30" s="228">
        <v>9949868.3499999996</v>
      </c>
      <c r="I30" s="228">
        <v>9406530.6300000008</v>
      </c>
      <c r="J30" s="229">
        <v>8340684.0900000017</v>
      </c>
    </row>
    <row r="31" spans="1:10">
      <c r="A31" s="88"/>
      <c r="B31" s="17" t="s">
        <v>216</v>
      </c>
      <c r="C31" s="227">
        <v>3400</v>
      </c>
      <c r="D31" s="228">
        <v>9631437.5</v>
      </c>
      <c r="E31" s="228">
        <v>-114133.84</v>
      </c>
      <c r="F31" s="228">
        <v>9517303.6600000001</v>
      </c>
      <c r="G31" s="228">
        <v>8351244.9199999999</v>
      </c>
      <c r="H31" s="228">
        <v>8351244.9199999999</v>
      </c>
      <c r="I31" s="228">
        <v>8297086.3700000001</v>
      </c>
      <c r="J31" s="229">
        <v>1166058.7400000002</v>
      </c>
    </row>
    <row r="32" spans="1:10">
      <c r="A32" s="88"/>
      <c r="B32" s="17" t="s">
        <v>217</v>
      </c>
      <c r="C32" s="227">
        <v>3500</v>
      </c>
      <c r="D32" s="228">
        <v>150187313.19</v>
      </c>
      <c r="E32" s="228">
        <v>10282296.17</v>
      </c>
      <c r="F32" s="228">
        <v>160469609.35999998</v>
      </c>
      <c r="G32" s="228">
        <v>75028398.900000006</v>
      </c>
      <c r="H32" s="228">
        <v>74098409.560000002</v>
      </c>
      <c r="I32" s="228">
        <v>66548206.909999996</v>
      </c>
      <c r="J32" s="229">
        <v>85441210.459999979</v>
      </c>
    </row>
    <row r="33" spans="1:10">
      <c r="A33" s="88"/>
      <c r="B33" s="17" t="s">
        <v>218</v>
      </c>
      <c r="C33" s="227">
        <v>3600</v>
      </c>
      <c r="D33" s="228">
        <v>10080000</v>
      </c>
      <c r="E33" s="228">
        <v>24367.68</v>
      </c>
      <c r="F33" s="228">
        <v>10104367.68</v>
      </c>
      <c r="G33" s="228">
        <v>5287326.88</v>
      </c>
      <c r="H33" s="228">
        <v>5287326.88</v>
      </c>
      <c r="I33" s="228">
        <v>3625168.1</v>
      </c>
      <c r="J33" s="229">
        <v>4817040.8</v>
      </c>
    </row>
    <row r="34" spans="1:10">
      <c r="A34" s="88"/>
      <c r="B34" s="17" t="s">
        <v>219</v>
      </c>
      <c r="C34" s="227">
        <v>3700</v>
      </c>
      <c r="D34" s="228">
        <v>915400</v>
      </c>
      <c r="E34" s="228">
        <v>290901.2</v>
      </c>
      <c r="F34" s="228">
        <v>1206301.2</v>
      </c>
      <c r="G34" s="228">
        <v>724076.03</v>
      </c>
      <c r="H34" s="228">
        <v>724076.03</v>
      </c>
      <c r="I34" s="228">
        <v>724076.03</v>
      </c>
      <c r="J34" s="229">
        <v>482225.16999999993</v>
      </c>
    </row>
    <row r="35" spans="1:10">
      <c r="A35" s="88"/>
      <c r="B35" s="17" t="s">
        <v>220</v>
      </c>
      <c r="C35" s="227">
        <v>3800</v>
      </c>
      <c r="D35" s="228">
        <v>30471310</v>
      </c>
      <c r="E35" s="228">
        <v>3481904.02</v>
      </c>
      <c r="F35" s="228">
        <v>33953214.020000003</v>
      </c>
      <c r="G35" s="228">
        <v>10772087.390000001</v>
      </c>
      <c r="H35" s="228">
        <v>10393836.27</v>
      </c>
      <c r="I35" s="228">
        <v>9899086.3499999996</v>
      </c>
      <c r="J35" s="229">
        <v>23181126.630000003</v>
      </c>
    </row>
    <row r="36" spans="1:10">
      <c r="A36" s="88"/>
      <c r="B36" s="17" t="s">
        <v>221</v>
      </c>
      <c r="C36" s="227">
        <v>3900</v>
      </c>
      <c r="D36" s="228">
        <v>12961340</v>
      </c>
      <c r="E36" s="228">
        <v>1263858.8</v>
      </c>
      <c r="F36" s="228">
        <v>14225198.800000001</v>
      </c>
      <c r="G36" s="228">
        <v>8639461.2200000007</v>
      </c>
      <c r="H36" s="228">
        <v>8639461.2200000007</v>
      </c>
      <c r="I36" s="228">
        <v>8617711.2200000007</v>
      </c>
      <c r="J36" s="229">
        <v>5585737.5800000001</v>
      </c>
    </row>
    <row r="37" spans="1:10">
      <c r="A37" s="273" t="s">
        <v>87</v>
      </c>
      <c r="B37" s="37"/>
      <c r="C37" s="274">
        <v>4000</v>
      </c>
      <c r="D37" s="275">
        <v>53592400</v>
      </c>
      <c r="E37" s="275">
        <v>1369912.73</v>
      </c>
      <c r="F37" s="275">
        <v>54962312.729999997</v>
      </c>
      <c r="G37" s="275">
        <v>22692336.640000001</v>
      </c>
      <c r="H37" s="275">
        <v>21515303.559999999</v>
      </c>
      <c r="I37" s="275">
        <v>20309356.829999998</v>
      </c>
      <c r="J37" s="276">
        <v>32269976.089999996</v>
      </c>
    </row>
    <row r="38" spans="1:10">
      <c r="A38" s="88"/>
      <c r="B38" s="17" t="s">
        <v>100</v>
      </c>
      <c r="C38" s="227">
        <v>4100</v>
      </c>
      <c r="D38" s="228">
        <v>0</v>
      </c>
      <c r="E38" s="228">
        <v>0</v>
      </c>
      <c r="F38" s="228">
        <v>0</v>
      </c>
      <c r="G38" s="228">
        <v>0</v>
      </c>
      <c r="H38" s="228">
        <v>0</v>
      </c>
      <c r="I38" s="228">
        <v>0</v>
      </c>
      <c r="J38" s="229">
        <v>0</v>
      </c>
    </row>
    <row r="39" spans="1:10" s="53" customFormat="1" ht="30">
      <c r="A39" s="88"/>
      <c r="B39" s="81" t="s">
        <v>101</v>
      </c>
      <c r="C39" s="277" t="s">
        <v>309</v>
      </c>
      <c r="D39" s="228">
        <v>0</v>
      </c>
      <c r="E39" s="228">
        <v>0</v>
      </c>
      <c r="F39" s="228">
        <v>0</v>
      </c>
      <c r="G39" s="228">
        <v>0</v>
      </c>
      <c r="H39" s="228">
        <v>0</v>
      </c>
      <c r="I39" s="228">
        <v>0</v>
      </c>
      <c r="J39" s="229">
        <v>0</v>
      </c>
    </row>
    <row r="40" spans="1:10" s="53" customFormat="1" ht="30">
      <c r="A40" s="88"/>
      <c r="B40" s="81" t="s">
        <v>102</v>
      </c>
      <c r="C40" s="277" t="s">
        <v>309</v>
      </c>
      <c r="D40" s="228">
        <v>0</v>
      </c>
      <c r="E40" s="228">
        <v>0</v>
      </c>
      <c r="F40" s="228">
        <v>0</v>
      </c>
      <c r="G40" s="228">
        <v>0</v>
      </c>
      <c r="H40" s="228">
        <v>0</v>
      </c>
      <c r="I40" s="228">
        <v>0</v>
      </c>
      <c r="J40" s="229">
        <v>0</v>
      </c>
    </row>
    <row r="41" spans="1:10">
      <c r="A41" s="88"/>
      <c r="B41" s="17" t="s">
        <v>103</v>
      </c>
      <c r="C41" s="227">
        <v>4400</v>
      </c>
      <c r="D41" s="228">
        <v>52080400</v>
      </c>
      <c r="E41" s="228">
        <v>1305589.93</v>
      </c>
      <c r="F41" s="228">
        <v>53385989.93</v>
      </c>
      <c r="G41" s="228">
        <v>21874736.640000001</v>
      </c>
      <c r="H41" s="228">
        <v>20697703.559999999</v>
      </c>
      <c r="I41" s="228">
        <v>19491756.829999998</v>
      </c>
      <c r="J41" s="229">
        <v>31511253.289999999</v>
      </c>
    </row>
    <row r="42" spans="1:10">
      <c r="A42" s="88"/>
      <c r="B42" s="17" t="s">
        <v>104</v>
      </c>
      <c r="C42" s="227">
        <v>4500</v>
      </c>
      <c r="D42" s="228">
        <v>0</v>
      </c>
      <c r="E42" s="228">
        <v>0</v>
      </c>
      <c r="F42" s="228">
        <v>0</v>
      </c>
      <c r="G42" s="228">
        <v>0</v>
      </c>
      <c r="H42" s="228">
        <v>0</v>
      </c>
      <c r="I42" s="228">
        <v>0</v>
      </c>
      <c r="J42" s="229">
        <v>0</v>
      </c>
    </row>
    <row r="43" spans="1:10">
      <c r="A43" s="88"/>
      <c r="B43" s="17" t="s">
        <v>310</v>
      </c>
      <c r="C43" s="227">
        <v>4600</v>
      </c>
      <c r="D43" s="228">
        <v>0</v>
      </c>
      <c r="E43" s="228">
        <v>0</v>
      </c>
      <c r="F43" s="228">
        <v>0</v>
      </c>
      <c r="G43" s="228">
        <v>0</v>
      </c>
      <c r="H43" s="228">
        <v>0</v>
      </c>
      <c r="I43" s="228">
        <v>0</v>
      </c>
      <c r="J43" s="229">
        <v>0</v>
      </c>
    </row>
    <row r="44" spans="1:10">
      <c r="A44" s="88"/>
      <c r="B44" s="17" t="s">
        <v>106</v>
      </c>
      <c r="C44" s="227">
        <v>4700</v>
      </c>
      <c r="D44" s="228">
        <v>0</v>
      </c>
      <c r="E44" s="228">
        <v>0</v>
      </c>
      <c r="F44" s="228">
        <v>0</v>
      </c>
      <c r="G44" s="228">
        <v>0</v>
      </c>
      <c r="H44" s="228">
        <v>0</v>
      </c>
      <c r="I44" s="228">
        <v>0</v>
      </c>
      <c r="J44" s="229">
        <v>0</v>
      </c>
    </row>
    <row r="45" spans="1:10">
      <c r="A45" s="88"/>
      <c r="B45" s="17" t="s">
        <v>107</v>
      </c>
      <c r="C45" s="227">
        <v>4800</v>
      </c>
      <c r="D45" s="228">
        <v>1512000</v>
      </c>
      <c r="E45" s="228">
        <v>64322.8</v>
      </c>
      <c r="F45" s="228">
        <v>1576322.8</v>
      </c>
      <c r="G45" s="228">
        <v>817600</v>
      </c>
      <c r="H45" s="228">
        <v>817600</v>
      </c>
      <c r="I45" s="228">
        <v>817600</v>
      </c>
      <c r="J45" s="229">
        <v>758722.8</v>
      </c>
    </row>
    <row r="46" spans="1:10">
      <c r="A46" s="88"/>
      <c r="B46" s="17" t="s">
        <v>108</v>
      </c>
      <c r="C46" s="227">
        <v>4900</v>
      </c>
      <c r="D46" s="228">
        <v>0</v>
      </c>
      <c r="E46" s="228">
        <v>0</v>
      </c>
      <c r="F46" s="228">
        <v>0</v>
      </c>
      <c r="G46" s="228">
        <v>0</v>
      </c>
      <c r="H46" s="228">
        <v>0</v>
      </c>
      <c r="I46" s="228">
        <v>0</v>
      </c>
      <c r="J46" s="229">
        <v>0</v>
      </c>
    </row>
    <row r="47" spans="1:10">
      <c r="A47" s="88"/>
      <c r="B47" s="17"/>
      <c r="C47" s="227"/>
      <c r="D47" s="228"/>
      <c r="E47" s="228"/>
      <c r="F47" s="228"/>
      <c r="G47" s="228"/>
      <c r="H47" s="228"/>
      <c r="I47" s="228"/>
      <c r="J47" s="229"/>
    </row>
    <row r="48" spans="1:10">
      <c r="A48" s="88"/>
      <c r="B48" s="17"/>
      <c r="C48" s="227"/>
      <c r="D48" s="228"/>
      <c r="E48" s="228"/>
      <c r="F48" s="228"/>
      <c r="G48" s="228"/>
      <c r="H48" s="228"/>
      <c r="I48" s="228"/>
      <c r="J48" s="229"/>
    </row>
    <row r="49" spans="1:10">
      <c r="A49" s="88"/>
      <c r="B49" s="17"/>
      <c r="C49" s="227"/>
      <c r="D49" s="228"/>
      <c r="E49" s="228"/>
      <c r="F49" s="228"/>
      <c r="G49" s="228"/>
      <c r="H49" s="228"/>
      <c r="I49" s="228"/>
      <c r="J49" s="229"/>
    </row>
    <row r="50" spans="1:10">
      <c r="A50" s="88"/>
      <c r="B50" s="17"/>
      <c r="C50" s="227"/>
      <c r="D50" s="228"/>
      <c r="E50" s="228"/>
      <c r="F50" s="228"/>
      <c r="G50" s="228"/>
      <c r="H50" s="228"/>
      <c r="I50" s="228"/>
      <c r="J50" s="229"/>
    </row>
    <row r="51" spans="1:10">
      <c r="A51" s="88"/>
      <c r="B51" s="17"/>
      <c r="C51" s="227"/>
      <c r="D51" s="228"/>
      <c r="E51" s="228"/>
      <c r="F51" s="228"/>
      <c r="G51" s="228"/>
      <c r="H51" s="228"/>
      <c r="I51" s="228"/>
      <c r="J51" s="229"/>
    </row>
    <row r="52" spans="1:10">
      <c r="A52" s="88"/>
      <c r="B52" s="17"/>
      <c r="C52" s="227"/>
      <c r="D52" s="228"/>
      <c r="E52" s="228"/>
      <c r="F52" s="228"/>
      <c r="G52" s="228"/>
      <c r="H52" s="228"/>
      <c r="I52" s="228"/>
      <c r="J52" s="229"/>
    </row>
    <row r="53" spans="1:10" ht="15.75" thickBot="1">
      <c r="A53" s="88"/>
      <c r="B53" s="17"/>
      <c r="C53" s="227"/>
      <c r="D53" s="228"/>
      <c r="E53" s="228"/>
      <c r="F53" s="228"/>
      <c r="G53" s="228"/>
      <c r="H53" s="228"/>
      <c r="I53" s="228"/>
      <c r="J53" s="229"/>
    </row>
    <row r="54" spans="1:10" ht="18.75">
      <c r="A54" s="347" t="s">
        <v>248</v>
      </c>
      <c r="B54" s="357"/>
      <c r="C54" s="357"/>
      <c r="D54" s="357"/>
      <c r="E54" s="357"/>
      <c r="F54" s="357"/>
      <c r="G54" s="357"/>
      <c r="H54" s="357"/>
      <c r="I54" s="357"/>
      <c r="J54" s="358"/>
    </row>
    <row r="55" spans="1:10" ht="15.75">
      <c r="A55" s="351" t="s">
        <v>293</v>
      </c>
      <c r="B55" s="352"/>
      <c r="C55" s="352"/>
      <c r="D55" s="352"/>
      <c r="E55" s="352"/>
      <c r="F55" s="352"/>
      <c r="G55" s="352"/>
      <c r="H55" s="352"/>
      <c r="I55" s="352"/>
      <c r="J55" s="360"/>
    </row>
    <row r="56" spans="1:10">
      <c r="A56" s="392" t="s">
        <v>294</v>
      </c>
      <c r="B56" s="393"/>
      <c r="C56" s="393"/>
      <c r="D56" s="393"/>
      <c r="E56" s="393"/>
      <c r="F56" s="393"/>
      <c r="G56" s="393"/>
      <c r="H56" s="393"/>
      <c r="I56" s="393"/>
      <c r="J56" s="394"/>
    </row>
    <row r="57" spans="1:10">
      <c r="A57" s="392" t="s">
        <v>311</v>
      </c>
      <c r="B57" s="393"/>
      <c r="C57" s="393"/>
      <c r="D57" s="393"/>
      <c r="E57" s="393"/>
      <c r="F57" s="393"/>
      <c r="G57" s="393"/>
      <c r="H57" s="393"/>
      <c r="I57" s="393"/>
      <c r="J57" s="394"/>
    </row>
    <row r="58" spans="1:10" ht="15.75" thickBot="1">
      <c r="A58" s="422" t="s">
        <v>312</v>
      </c>
      <c r="B58" s="423"/>
      <c r="C58" s="423"/>
      <c r="D58" s="423"/>
      <c r="E58" s="423"/>
      <c r="F58" s="423"/>
      <c r="G58" s="423"/>
      <c r="H58" s="423"/>
      <c r="I58" s="423"/>
      <c r="J58" s="424"/>
    </row>
    <row r="59" spans="1:10" ht="15.75" thickBot="1">
      <c r="A59" s="398" t="s">
        <v>136</v>
      </c>
      <c r="B59" s="399"/>
      <c r="C59" s="404" t="s">
        <v>295</v>
      </c>
      <c r="D59" s="407" t="s">
        <v>296</v>
      </c>
      <c r="E59" s="408"/>
      <c r="F59" s="408"/>
      <c r="G59" s="408"/>
      <c r="H59" s="408"/>
      <c r="I59" s="409"/>
      <c r="J59" s="425" t="s">
        <v>297</v>
      </c>
    </row>
    <row r="60" spans="1:10" ht="30.75" thickBot="1">
      <c r="A60" s="400"/>
      <c r="B60" s="401"/>
      <c r="C60" s="405"/>
      <c r="D60" s="269" t="s">
        <v>298</v>
      </c>
      <c r="E60" s="270" t="s">
        <v>299</v>
      </c>
      <c r="F60" s="269" t="s">
        <v>255</v>
      </c>
      <c r="G60" s="269" t="s">
        <v>256</v>
      </c>
      <c r="H60" s="271" t="s">
        <v>300</v>
      </c>
      <c r="I60" s="269" t="s">
        <v>301</v>
      </c>
      <c r="J60" s="426"/>
    </row>
    <row r="61" spans="1:10" ht="15.75" thickBot="1">
      <c r="A61" s="402"/>
      <c r="B61" s="403"/>
      <c r="C61" s="406"/>
      <c r="D61" s="215">
        <v>1</v>
      </c>
      <c r="E61" s="217">
        <v>2</v>
      </c>
      <c r="F61" s="215" t="s">
        <v>302</v>
      </c>
      <c r="G61" s="215">
        <v>4</v>
      </c>
      <c r="H61" s="217">
        <v>5</v>
      </c>
      <c r="I61" s="215">
        <v>6</v>
      </c>
      <c r="J61" s="272" t="s">
        <v>303</v>
      </c>
    </row>
    <row r="62" spans="1:10">
      <c r="A62" s="273" t="s">
        <v>313</v>
      </c>
      <c r="B62" s="37"/>
      <c r="C62" s="274">
        <v>5000</v>
      </c>
      <c r="D62" s="275">
        <v>5371360</v>
      </c>
      <c r="E62" s="275">
        <v>8298049.6100000003</v>
      </c>
      <c r="F62" s="275">
        <v>13669409.609999999</v>
      </c>
      <c r="G62" s="275">
        <v>11573224.66</v>
      </c>
      <c r="H62" s="275">
        <v>10786620.539999999</v>
      </c>
      <c r="I62" s="275">
        <v>9862285.8000000007</v>
      </c>
      <c r="J62" s="276">
        <v>2096184.9499999993</v>
      </c>
    </row>
    <row r="63" spans="1:10">
      <c r="A63" s="88"/>
      <c r="B63" s="17" t="s">
        <v>314</v>
      </c>
      <c r="C63" s="227">
        <v>5100</v>
      </c>
      <c r="D63" s="228">
        <v>2106511</v>
      </c>
      <c r="E63" s="228">
        <v>384113.19</v>
      </c>
      <c r="F63" s="228">
        <v>2490624.19</v>
      </c>
      <c r="G63" s="228">
        <v>1823105.75</v>
      </c>
      <c r="H63" s="228">
        <v>1762785.75</v>
      </c>
      <c r="I63" s="228">
        <v>1722010.25</v>
      </c>
      <c r="J63" s="229">
        <v>667518.43999999994</v>
      </c>
    </row>
    <row r="64" spans="1:10">
      <c r="A64" s="88"/>
      <c r="B64" s="17" t="s">
        <v>315</v>
      </c>
      <c r="C64" s="227">
        <v>5200</v>
      </c>
      <c r="D64" s="228">
        <v>0</v>
      </c>
      <c r="E64" s="228">
        <v>118552</v>
      </c>
      <c r="F64" s="228">
        <v>118552</v>
      </c>
      <c r="G64" s="228">
        <v>102254</v>
      </c>
      <c r="H64" s="228">
        <v>97846</v>
      </c>
      <c r="I64" s="228">
        <v>97846</v>
      </c>
      <c r="J64" s="229">
        <v>16298</v>
      </c>
    </row>
    <row r="65" spans="1:10">
      <c r="A65" s="88"/>
      <c r="B65" s="17" t="s">
        <v>316</v>
      </c>
      <c r="C65" s="227">
        <v>5300</v>
      </c>
      <c r="D65" s="228">
        <v>0</v>
      </c>
      <c r="E65" s="228">
        <v>0</v>
      </c>
      <c r="F65" s="228">
        <v>0</v>
      </c>
      <c r="G65" s="228">
        <v>0</v>
      </c>
      <c r="H65" s="228">
        <v>0</v>
      </c>
      <c r="I65" s="228">
        <v>0</v>
      </c>
      <c r="J65" s="229">
        <v>0</v>
      </c>
    </row>
    <row r="66" spans="1:10">
      <c r="A66" s="88"/>
      <c r="B66" s="17" t="s">
        <v>317</v>
      </c>
      <c r="C66" s="227">
        <v>5400</v>
      </c>
      <c r="D66" s="228">
        <v>2544849</v>
      </c>
      <c r="E66" s="228">
        <v>5768361.6799999997</v>
      </c>
      <c r="F66" s="228">
        <v>8313210.6799999997</v>
      </c>
      <c r="G66" s="228">
        <v>7088599.9699999997</v>
      </c>
      <c r="H66" s="228">
        <v>7088599.9699999997</v>
      </c>
      <c r="I66" s="228">
        <v>6769599.9699999997</v>
      </c>
      <c r="J66" s="229">
        <v>1224610.71</v>
      </c>
    </row>
    <row r="67" spans="1:10">
      <c r="A67" s="88"/>
      <c r="B67" s="17" t="s">
        <v>318</v>
      </c>
      <c r="C67" s="227">
        <v>5500</v>
      </c>
      <c r="D67" s="228">
        <v>0</v>
      </c>
      <c r="E67" s="228">
        <v>1124611.74</v>
      </c>
      <c r="F67" s="228">
        <v>1124611.74</v>
      </c>
      <c r="G67" s="228">
        <v>1124611.74</v>
      </c>
      <c r="H67" s="228">
        <v>1124611.74</v>
      </c>
      <c r="I67" s="228">
        <v>1124611.74</v>
      </c>
      <c r="J67" s="229">
        <v>0</v>
      </c>
    </row>
    <row r="68" spans="1:10">
      <c r="A68" s="88"/>
      <c r="B68" s="17" t="s">
        <v>319</v>
      </c>
      <c r="C68" s="227">
        <v>5600</v>
      </c>
      <c r="D68" s="228">
        <v>720000</v>
      </c>
      <c r="E68" s="228">
        <v>902411</v>
      </c>
      <c r="F68" s="228">
        <v>1622411</v>
      </c>
      <c r="G68" s="228">
        <v>1434653.2</v>
      </c>
      <c r="H68" s="228">
        <v>712777.08</v>
      </c>
      <c r="I68" s="228">
        <v>148217.84</v>
      </c>
      <c r="J68" s="229">
        <v>187757.80000000005</v>
      </c>
    </row>
    <row r="69" spans="1:10">
      <c r="A69" s="88"/>
      <c r="B69" s="17" t="s">
        <v>320</v>
      </c>
      <c r="C69" s="227">
        <v>5700</v>
      </c>
      <c r="D69" s="228">
        <v>0</v>
      </c>
      <c r="E69" s="228">
        <v>0</v>
      </c>
      <c r="F69" s="228">
        <v>0</v>
      </c>
      <c r="G69" s="228">
        <v>0</v>
      </c>
      <c r="H69" s="228">
        <v>0</v>
      </c>
      <c r="I69" s="228">
        <v>0</v>
      </c>
      <c r="J69" s="229">
        <v>0</v>
      </c>
    </row>
    <row r="70" spans="1:10">
      <c r="A70" s="88"/>
      <c r="B70" s="17" t="s">
        <v>321</v>
      </c>
      <c r="C70" s="227">
        <v>5800</v>
      </c>
      <c r="D70" s="228">
        <v>0</v>
      </c>
      <c r="E70" s="228">
        <v>0</v>
      </c>
      <c r="F70" s="228">
        <v>0</v>
      </c>
      <c r="G70" s="228">
        <v>0</v>
      </c>
      <c r="H70" s="228">
        <v>0</v>
      </c>
      <c r="I70" s="228">
        <v>0</v>
      </c>
      <c r="J70" s="229">
        <v>0</v>
      </c>
    </row>
    <row r="71" spans="1:10">
      <c r="A71" s="88"/>
      <c r="B71" s="17" t="s">
        <v>39</v>
      </c>
      <c r="C71" s="227">
        <v>5900</v>
      </c>
      <c r="D71" s="228">
        <v>0</v>
      </c>
      <c r="E71" s="228">
        <v>0</v>
      </c>
      <c r="F71" s="228">
        <v>0</v>
      </c>
      <c r="G71" s="228">
        <v>0</v>
      </c>
      <c r="H71" s="228">
        <v>0</v>
      </c>
      <c r="I71" s="228">
        <v>0</v>
      </c>
      <c r="J71" s="229">
        <v>0</v>
      </c>
    </row>
    <row r="72" spans="1:10">
      <c r="A72" s="273" t="s">
        <v>124</v>
      </c>
      <c r="B72" s="37"/>
      <c r="C72" s="274">
        <v>6000</v>
      </c>
      <c r="D72" s="275">
        <v>290376368.49000001</v>
      </c>
      <c r="E72" s="275">
        <v>25497128.640000001</v>
      </c>
      <c r="F72" s="275">
        <v>315873497.13</v>
      </c>
      <c r="G72" s="275">
        <v>128553477.39</v>
      </c>
      <c r="H72" s="275">
        <v>106516094.06999999</v>
      </c>
      <c r="I72" s="275">
        <v>106998664.48</v>
      </c>
      <c r="J72" s="276">
        <v>187320019.74000001</v>
      </c>
    </row>
    <row r="73" spans="1:10">
      <c r="A73" s="88"/>
      <c r="B73" s="17" t="s">
        <v>322</v>
      </c>
      <c r="C73" s="227">
        <v>6100</v>
      </c>
      <c r="D73" s="228">
        <v>277981969.20999998</v>
      </c>
      <c r="E73" s="228">
        <v>24188012.010000002</v>
      </c>
      <c r="F73" s="228">
        <v>302169981.21999997</v>
      </c>
      <c r="G73" s="228">
        <v>119807422.95</v>
      </c>
      <c r="H73" s="228">
        <v>100358689.5</v>
      </c>
      <c r="I73" s="228">
        <v>100848248.53</v>
      </c>
      <c r="J73" s="229">
        <v>182362558.26999998</v>
      </c>
    </row>
    <row r="74" spans="1:10">
      <c r="A74" s="88"/>
      <c r="B74" s="17" t="s">
        <v>323</v>
      </c>
      <c r="C74" s="227">
        <v>6200</v>
      </c>
      <c r="D74" s="228">
        <v>12394399.279999999</v>
      </c>
      <c r="E74" s="228">
        <v>1309116.6299999999</v>
      </c>
      <c r="F74" s="228">
        <v>13703515.91</v>
      </c>
      <c r="G74" s="228">
        <v>8746054.4399999995</v>
      </c>
      <c r="H74" s="228">
        <v>6157404.5700000003</v>
      </c>
      <c r="I74" s="228">
        <v>6150415.9500000002</v>
      </c>
      <c r="J74" s="229">
        <v>4957461.4700000007</v>
      </c>
    </row>
    <row r="75" spans="1:10">
      <c r="A75" s="88"/>
      <c r="B75" s="17" t="s">
        <v>324</v>
      </c>
      <c r="C75" s="227">
        <v>6300</v>
      </c>
      <c r="D75" s="228">
        <v>0</v>
      </c>
      <c r="E75" s="228">
        <v>0</v>
      </c>
      <c r="F75" s="228">
        <v>0</v>
      </c>
      <c r="G75" s="228">
        <v>0</v>
      </c>
      <c r="H75" s="228">
        <v>0</v>
      </c>
      <c r="I75" s="228">
        <v>0</v>
      </c>
      <c r="J75" s="229">
        <v>0</v>
      </c>
    </row>
    <row r="76" spans="1:10">
      <c r="A76" s="273" t="s">
        <v>325</v>
      </c>
      <c r="B76" s="37"/>
      <c r="C76" s="274">
        <v>7000</v>
      </c>
      <c r="D76" s="275">
        <v>0</v>
      </c>
      <c r="E76" s="275">
        <v>0</v>
      </c>
      <c r="F76" s="275">
        <v>0</v>
      </c>
      <c r="G76" s="275">
        <v>0</v>
      </c>
      <c r="H76" s="275">
        <v>0</v>
      </c>
      <c r="I76" s="275">
        <v>0</v>
      </c>
      <c r="J76" s="276">
        <v>0</v>
      </c>
    </row>
    <row r="77" spans="1:10">
      <c r="A77" s="88"/>
      <c r="B77" s="17" t="s">
        <v>326</v>
      </c>
      <c r="C77" s="227">
        <v>7100</v>
      </c>
      <c r="D77" s="228">
        <v>0</v>
      </c>
      <c r="E77" s="228">
        <v>0</v>
      </c>
      <c r="F77" s="228">
        <v>0</v>
      </c>
      <c r="G77" s="228">
        <v>0</v>
      </c>
      <c r="H77" s="228">
        <v>0</v>
      </c>
      <c r="I77" s="228">
        <v>0</v>
      </c>
      <c r="J77" s="229">
        <v>0</v>
      </c>
    </row>
    <row r="78" spans="1:10">
      <c r="A78" s="88"/>
      <c r="B78" s="17" t="s">
        <v>327</v>
      </c>
      <c r="C78" s="227">
        <v>7200</v>
      </c>
      <c r="D78" s="228">
        <v>0</v>
      </c>
      <c r="E78" s="228">
        <v>0</v>
      </c>
      <c r="F78" s="228">
        <v>0</v>
      </c>
      <c r="G78" s="228">
        <v>0</v>
      </c>
      <c r="H78" s="228">
        <v>0</v>
      </c>
      <c r="I78" s="228">
        <v>0</v>
      </c>
      <c r="J78" s="229">
        <v>0</v>
      </c>
    </row>
    <row r="79" spans="1:10">
      <c r="A79" s="88"/>
      <c r="B79" s="17" t="s">
        <v>328</v>
      </c>
      <c r="C79" s="227">
        <v>7300</v>
      </c>
      <c r="D79" s="228">
        <v>0</v>
      </c>
      <c r="E79" s="228">
        <v>0</v>
      </c>
      <c r="F79" s="228">
        <v>0</v>
      </c>
      <c r="G79" s="228">
        <v>0</v>
      </c>
      <c r="H79" s="228">
        <v>0</v>
      </c>
      <c r="I79" s="228">
        <v>0</v>
      </c>
      <c r="J79" s="229">
        <v>0</v>
      </c>
    </row>
    <row r="80" spans="1:10">
      <c r="A80" s="88"/>
      <c r="B80" s="17" t="s">
        <v>329</v>
      </c>
      <c r="C80" s="227">
        <v>7400</v>
      </c>
      <c r="D80" s="228">
        <v>0</v>
      </c>
      <c r="E80" s="228">
        <v>0</v>
      </c>
      <c r="F80" s="228">
        <v>0</v>
      </c>
      <c r="G80" s="228">
        <v>0</v>
      </c>
      <c r="H80" s="228">
        <v>0</v>
      </c>
      <c r="I80" s="228">
        <v>0</v>
      </c>
      <c r="J80" s="229">
        <v>0</v>
      </c>
    </row>
    <row r="81" spans="1:10">
      <c r="A81" s="88"/>
      <c r="B81" s="17" t="s">
        <v>330</v>
      </c>
      <c r="C81" s="227">
        <v>7500</v>
      </c>
      <c r="D81" s="228">
        <v>0</v>
      </c>
      <c r="E81" s="228">
        <v>0</v>
      </c>
      <c r="F81" s="228">
        <v>0</v>
      </c>
      <c r="G81" s="228">
        <v>0</v>
      </c>
      <c r="H81" s="228">
        <v>0</v>
      </c>
      <c r="I81" s="228">
        <v>0</v>
      </c>
      <c r="J81" s="229">
        <v>0</v>
      </c>
    </row>
    <row r="82" spans="1:10">
      <c r="A82" s="88"/>
      <c r="B82" s="17" t="s">
        <v>331</v>
      </c>
      <c r="C82" s="227">
        <v>7600</v>
      </c>
      <c r="D82" s="228">
        <v>0</v>
      </c>
      <c r="E82" s="228">
        <v>0</v>
      </c>
      <c r="F82" s="228">
        <v>0</v>
      </c>
      <c r="G82" s="228">
        <v>0</v>
      </c>
      <c r="H82" s="228">
        <v>0</v>
      </c>
      <c r="I82" s="228">
        <v>0</v>
      </c>
      <c r="J82" s="229">
        <v>0</v>
      </c>
    </row>
    <row r="83" spans="1:10">
      <c r="A83" s="88"/>
      <c r="B83" s="17" t="s">
        <v>332</v>
      </c>
      <c r="C83" s="227">
        <v>7900</v>
      </c>
      <c r="D83" s="228">
        <v>0</v>
      </c>
      <c r="E83" s="228">
        <v>0</v>
      </c>
      <c r="F83" s="228">
        <v>0</v>
      </c>
      <c r="G83" s="228">
        <v>0</v>
      </c>
      <c r="H83" s="228">
        <v>0</v>
      </c>
      <c r="I83" s="228">
        <v>0</v>
      </c>
      <c r="J83" s="229">
        <v>0</v>
      </c>
    </row>
    <row r="84" spans="1:10">
      <c r="A84" s="273" t="s">
        <v>86</v>
      </c>
      <c r="B84" s="37"/>
      <c r="C84" s="274">
        <v>8000</v>
      </c>
      <c r="D84" s="275">
        <v>6351240</v>
      </c>
      <c r="E84" s="275">
        <v>5733452.5</v>
      </c>
      <c r="F84" s="275">
        <v>12084692.5</v>
      </c>
      <c r="G84" s="275">
        <v>6850736.9900000002</v>
      </c>
      <c r="H84" s="275">
        <v>6850736.9900000002</v>
      </c>
      <c r="I84" s="275">
        <v>6850736.9900000002</v>
      </c>
      <c r="J84" s="276">
        <v>5233955.51</v>
      </c>
    </row>
    <row r="85" spans="1:10">
      <c r="A85" s="88"/>
      <c r="B85" s="17" t="s">
        <v>109</v>
      </c>
      <c r="C85" s="227">
        <v>8100</v>
      </c>
      <c r="D85" s="228">
        <v>0</v>
      </c>
      <c r="E85" s="228">
        <v>0</v>
      </c>
      <c r="F85" s="228">
        <v>0</v>
      </c>
      <c r="G85" s="228">
        <v>0</v>
      </c>
      <c r="H85" s="228">
        <v>0</v>
      </c>
      <c r="I85" s="228">
        <v>0</v>
      </c>
      <c r="J85" s="229">
        <v>0</v>
      </c>
    </row>
    <row r="86" spans="1:10">
      <c r="A86" s="88"/>
      <c r="B86" s="17" t="s">
        <v>51</v>
      </c>
      <c r="C86" s="227">
        <v>8300</v>
      </c>
      <c r="D86" s="228">
        <v>0</v>
      </c>
      <c r="E86" s="228">
        <v>0</v>
      </c>
      <c r="F86" s="228">
        <v>0</v>
      </c>
      <c r="G86" s="228">
        <v>0</v>
      </c>
      <c r="H86" s="228">
        <v>0</v>
      </c>
      <c r="I86" s="228">
        <v>0</v>
      </c>
      <c r="J86" s="229">
        <v>0</v>
      </c>
    </row>
    <row r="87" spans="1:10">
      <c r="A87" s="88"/>
      <c r="B87" s="17" t="s">
        <v>110</v>
      </c>
      <c r="C87" s="227">
        <v>8500</v>
      </c>
      <c r="D87" s="228">
        <v>6351240</v>
      </c>
      <c r="E87" s="228">
        <v>5733452.5</v>
      </c>
      <c r="F87" s="228">
        <v>12084692.5</v>
      </c>
      <c r="G87" s="228">
        <v>6850736.9900000002</v>
      </c>
      <c r="H87" s="228">
        <v>6850736.9900000002</v>
      </c>
      <c r="I87" s="228">
        <v>6850736.9900000002</v>
      </c>
      <c r="J87" s="229">
        <v>5233955.51</v>
      </c>
    </row>
    <row r="88" spans="1:10">
      <c r="A88" s="273" t="s">
        <v>333</v>
      </c>
      <c r="B88" s="37"/>
      <c r="C88" s="274">
        <v>9000</v>
      </c>
      <c r="D88" s="275">
        <v>99548779.810000002</v>
      </c>
      <c r="E88" s="275">
        <v>69331048.069999993</v>
      </c>
      <c r="F88" s="275">
        <v>168879827.88</v>
      </c>
      <c r="G88" s="275">
        <v>125150879.84</v>
      </c>
      <c r="H88" s="275">
        <v>125150879.84</v>
      </c>
      <c r="I88" s="275">
        <v>121753336.84999999</v>
      </c>
      <c r="J88" s="276">
        <v>43728948.039999992</v>
      </c>
    </row>
    <row r="89" spans="1:10">
      <c r="A89" s="88"/>
      <c r="B89" s="17" t="s">
        <v>334</v>
      </c>
      <c r="C89" s="227">
        <v>9100</v>
      </c>
      <c r="D89" s="228">
        <v>87079873.819999993</v>
      </c>
      <c r="E89" s="228">
        <v>2832050.22</v>
      </c>
      <c r="F89" s="228">
        <v>89911924.039999992</v>
      </c>
      <c r="G89" s="228">
        <v>52283120.229999997</v>
      </c>
      <c r="H89" s="228">
        <v>52283120.229999997</v>
      </c>
      <c r="I89" s="228">
        <v>52283120.229999997</v>
      </c>
      <c r="J89" s="229">
        <v>37628803.809999995</v>
      </c>
    </row>
    <row r="90" spans="1:10">
      <c r="A90" s="88"/>
      <c r="B90" s="17" t="s">
        <v>112</v>
      </c>
      <c r="C90" s="227">
        <v>9200</v>
      </c>
      <c r="D90" s="228">
        <v>12468905.99</v>
      </c>
      <c r="E90" s="228">
        <v>-1098378.52</v>
      </c>
      <c r="F90" s="228">
        <v>11370527.470000001</v>
      </c>
      <c r="G90" s="228">
        <v>5290683.24</v>
      </c>
      <c r="H90" s="228">
        <v>5290683.24</v>
      </c>
      <c r="I90" s="228">
        <v>5290683.24</v>
      </c>
      <c r="J90" s="229">
        <v>6079844.2300000004</v>
      </c>
    </row>
    <row r="91" spans="1:10">
      <c r="A91" s="88"/>
      <c r="B91" s="17" t="s">
        <v>113</v>
      </c>
      <c r="C91" s="227">
        <v>9300</v>
      </c>
      <c r="D91" s="228">
        <v>0</v>
      </c>
      <c r="E91" s="228">
        <v>4245.76</v>
      </c>
      <c r="F91" s="228">
        <v>4245.76</v>
      </c>
      <c r="G91" s="228">
        <v>4245.76</v>
      </c>
      <c r="H91" s="228">
        <v>4245.76</v>
      </c>
      <c r="I91" s="228">
        <v>4245.76</v>
      </c>
      <c r="J91" s="229">
        <v>0</v>
      </c>
    </row>
    <row r="92" spans="1:10">
      <c r="A92" s="88"/>
      <c r="B92" s="17" t="s">
        <v>114</v>
      </c>
      <c r="C92" s="227">
        <v>9400</v>
      </c>
      <c r="D92" s="228">
        <v>0</v>
      </c>
      <c r="E92" s="228">
        <v>0</v>
      </c>
      <c r="F92" s="228">
        <v>0</v>
      </c>
      <c r="G92" s="228">
        <v>0</v>
      </c>
      <c r="H92" s="228">
        <v>0</v>
      </c>
      <c r="I92" s="228">
        <v>0</v>
      </c>
      <c r="J92" s="229">
        <v>0</v>
      </c>
    </row>
    <row r="93" spans="1:10">
      <c r="A93" s="88"/>
      <c r="B93" s="17" t="s">
        <v>115</v>
      </c>
      <c r="C93" s="227">
        <v>9500</v>
      </c>
      <c r="D93" s="228">
        <v>0</v>
      </c>
      <c r="E93" s="228">
        <v>0</v>
      </c>
      <c r="F93" s="228">
        <v>0</v>
      </c>
      <c r="G93" s="228">
        <v>0</v>
      </c>
      <c r="H93" s="228">
        <v>0</v>
      </c>
      <c r="I93" s="228">
        <v>0</v>
      </c>
      <c r="J93" s="229">
        <v>0</v>
      </c>
    </row>
    <row r="94" spans="1:10">
      <c r="A94" s="88"/>
      <c r="B94" s="17" t="s">
        <v>116</v>
      </c>
      <c r="C94" s="227">
        <v>9600</v>
      </c>
      <c r="D94" s="228">
        <v>0</v>
      </c>
      <c r="E94" s="228">
        <v>0</v>
      </c>
      <c r="F94" s="228">
        <v>0</v>
      </c>
      <c r="G94" s="228">
        <v>0</v>
      </c>
      <c r="H94" s="228">
        <v>0</v>
      </c>
      <c r="I94" s="228">
        <v>0</v>
      </c>
      <c r="J94" s="229">
        <v>0</v>
      </c>
    </row>
    <row r="95" spans="1:10" ht="15.75" thickBot="1">
      <c r="A95" s="88"/>
      <c r="B95" s="17" t="s">
        <v>335</v>
      </c>
      <c r="C95" s="227">
        <v>9900</v>
      </c>
      <c r="D95" s="228">
        <v>0</v>
      </c>
      <c r="E95" s="228">
        <v>67593130.609999999</v>
      </c>
      <c r="F95" s="228">
        <v>67593130.609999999</v>
      </c>
      <c r="G95" s="228">
        <v>67572830.609999999</v>
      </c>
      <c r="H95" s="228">
        <v>67572830.609999999</v>
      </c>
      <c r="I95" s="228">
        <v>64175287.619999997</v>
      </c>
      <c r="J95" s="229">
        <v>20300</v>
      </c>
    </row>
    <row r="96" spans="1:10" ht="15.75" thickBot="1">
      <c r="A96" s="222"/>
      <c r="B96" s="223" t="s">
        <v>336</v>
      </c>
      <c r="C96" s="224"/>
      <c r="D96" s="225">
        <v>1431809172.79</v>
      </c>
      <c r="E96" s="225">
        <v>169300715.88</v>
      </c>
      <c r="F96" s="225">
        <v>1601109888.6700001</v>
      </c>
      <c r="G96" s="225">
        <v>808560282.63</v>
      </c>
      <c r="H96" s="225">
        <v>780075684.17999995</v>
      </c>
      <c r="I96" s="225">
        <v>749183570.44000006</v>
      </c>
      <c r="J96" s="225">
        <v>792549606.03999996</v>
      </c>
    </row>
    <row r="98" spans="2:8" ht="15.75">
      <c r="B98" s="210" t="s">
        <v>66</v>
      </c>
      <c r="E98" s="211" t="s">
        <v>183</v>
      </c>
      <c r="F98" s="245"/>
      <c r="H98" s="212" t="s">
        <v>337</v>
      </c>
    </row>
    <row r="99" spans="2:8">
      <c r="B99" s="265"/>
      <c r="E99" s="246"/>
      <c r="G99" s="247"/>
      <c r="H99" s="247"/>
    </row>
    <row r="100" spans="2:8">
      <c r="B100" s="266"/>
      <c r="E100" s="246"/>
      <c r="G100" s="247"/>
      <c r="H100" s="247"/>
    </row>
    <row r="101" spans="2:8">
      <c r="B101" s="265" t="s">
        <v>338</v>
      </c>
      <c r="E101" s="267" t="s">
        <v>339</v>
      </c>
      <c r="H101" s="213" t="s">
        <v>340</v>
      </c>
    </row>
    <row r="102" spans="2:8" ht="15.75">
      <c r="B102" s="268" t="s">
        <v>71</v>
      </c>
      <c r="E102" s="212" t="s">
        <v>341</v>
      </c>
      <c r="H102" s="211" t="s">
        <v>342</v>
      </c>
    </row>
  </sheetData>
  <mergeCells count="18">
    <mergeCell ref="A55:J55"/>
    <mergeCell ref="A56:J56"/>
    <mergeCell ref="A6:B8"/>
    <mergeCell ref="C6:C8"/>
    <mergeCell ref="D6:I6"/>
    <mergeCell ref="J6:J7"/>
    <mergeCell ref="A54:J54"/>
    <mergeCell ref="A1:J1"/>
    <mergeCell ref="A2:J2"/>
    <mergeCell ref="A3:J3"/>
    <mergeCell ref="A4:J4"/>
    <mergeCell ref="A5:J5"/>
    <mergeCell ref="A57:J57"/>
    <mergeCell ref="A58:J58"/>
    <mergeCell ref="A59:B61"/>
    <mergeCell ref="C59:C61"/>
    <mergeCell ref="D59:I59"/>
    <mergeCell ref="J59:J60"/>
  </mergeCells>
  <pageMargins left="0.4" right="0.31496062992125984" top="0.74803149606299213" bottom="0.6" header="0.31496062992125984" footer="0.31496062992125984"/>
  <pageSetup scale="6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topLeftCell="A11" workbookViewId="0">
      <selection activeCell="B28" sqref="B28"/>
    </sheetView>
  </sheetViews>
  <sheetFormatPr baseColWidth="10" defaultRowHeight="15"/>
  <cols>
    <col min="1" max="1" width="8" customWidth="1"/>
    <col min="2" max="2" width="64.85546875" customWidth="1"/>
    <col min="3" max="3" width="0" hidden="1" customWidth="1"/>
    <col min="4" max="4" width="19.42578125" customWidth="1"/>
    <col min="5" max="5" width="17.85546875" customWidth="1"/>
    <col min="6" max="6" width="18.42578125" customWidth="1"/>
    <col min="7" max="8" width="17.140625" customWidth="1"/>
    <col min="9" max="9" width="18.140625" customWidth="1"/>
    <col min="10" max="10" width="18.5703125" customWidth="1"/>
  </cols>
  <sheetData>
    <row r="1" spans="1:10" ht="21.75" customHeight="1">
      <c r="A1" s="347" t="s">
        <v>248</v>
      </c>
      <c r="B1" s="357"/>
      <c r="C1" s="357"/>
      <c r="D1" s="357"/>
      <c r="E1" s="357"/>
      <c r="F1" s="357"/>
      <c r="G1" s="357"/>
      <c r="H1" s="357"/>
      <c r="I1" s="357"/>
      <c r="J1" s="358"/>
    </row>
    <row r="2" spans="1:10" ht="21" customHeight="1">
      <c r="A2" s="351" t="s">
        <v>293</v>
      </c>
      <c r="B2" s="352"/>
      <c r="C2" s="352"/>
      <c r="D2" s="352"/>
      <c r="E2" s="352"/>
      <c r="F2" s="352"/>
      <c r="G2" s="352"/>
      <c r="H2" s="352"/>
      <c r="I2" s="352"/>
      <c r="J2" s="360"/>
    </row>
    <row r="3" spans="1:10">
      <c r="A3" s="392" t="s">
        <v>343</v>
      </c>
      <c r="B3" s="393"/>
      <c r="C3" s="393"/>
      <c r="D3" s="393"/>
      <c r="E3" s="393"/>
      <c r="F3" s="393"/>
      <c r="G3" s="393"/>
      <c r="H3" s="393"/>
      <c r="I3" s="393"/>
      <c r="J3" s="394"/>
    </row>
    <row r="4" spans="1:10" ht="15.75" thickBot="1">
      <c r="A4" s="392" t="s">
        <v>6</v>
      </c>
      <c r="B4" s="393"/>
      <c r="C4" s="393"/>
      <c r="D4" s="393"/>
      <c r="E4" s="393"/>
      <c r="F4" s="393"/>
      <c r="G4" s="393"/>
      <c r="H4" s="393"/>
      <c r="I4" s="393"/>
      <c r="J4" s="394"/>
    </row>
    <row r="5" spans="1:10" ht="15.75" thickBot="1">
      <c r="A5" s="398" t="s">
        <v>136</v>
      </c>
      <c r="B5" s="399"/>
      <c r="C5" s="404" t="s">
        <v>295</v>
      </c>
      <c r="D5" s="407" t="s">
        <v>296</v>
      </c>
      <c r="E5" s="408"/>
      <c r="F5" s="408"/>
      <c r="G5" s="408"/>
      <c r="H5" s="408"/>
      <c r="I5" s="409"/>
      <c r="J5" s="425" t="s">
        <v>297</v>
      </c>
    </row>
    <row r="6" spans="1:10" ht="30.75" thickBot="1">
      <c r="A6" s="400"/>
      <c r="B6" s="401"/>
      <c r="C6" s="405"/>
      <c r="D6" s="269" t="s">
        <v>298</v>
      </c>
      <c r="E6" s="270" t="s">
        <v>299</v>
      </c>
      <c r="F6" s="269" t="s">
        <v>255</v>
      </c>
      <c r="G6" s="269" t="s">
        <v>256</v>
      </c>
      <c r="H6" s="271" t="s">
        <v>300</v>
      </c>
      <c r="I6" s="269" t="s">
        <v>301</v>
      </c>
      <c r="J6" s="426"/>
    </row>
    <row r="7" spans="1:10" ht="15.75" thickBot="1">
      <c r="A7" s="402"/>
      <c r="B7" s="403"/>
      <c r="C7" s="406"/>
      <c r="D7" s="215">
        <v>1</v>
      </c>
      <c r="E7" s="217">
        <v>2</v>
      </c>
      <c r="F7" s="215" t="s">
        <v>302</v>
      </c>
      <c r="G7" s="215">
        <v>4</v>
      </c>
      <c r="H7" s="217">
        <v>5</v>
      </c>
      <c r="I7" s="215">
        <v>6</v>
      </c>
      <c r="J7" s="272" t="s">
        <v>303</v>
      </c>
    </row>
    <row r="8" spans="1:10">
      <c r="A8" s="273"/>
      <c r="B8" s="37"/>
      <c r="C8" s="274"/>
      <c r="D8" s="275"/>
      <c r="E8" s="275"/>
      <c r="F8" s="275"/>
      <c r="G8" s="275"/>
      <c r="H8" s="275"/>
      <c r="I8" s="275"/>
      <c r="J8" s="276"/>
    </row>
    <row r="9" spans="1:10">
      <c r="A9" s="88"/>
      <c r="B9" s="278" t="s">
        <v>344</v>
      </c>
      <c r="C9" s="227">
        <v>1100</v>
      </c>
      <c r="D9" s="228">
        <v>1048981570.48</v>
      </c>
      <c r="E9" s="228">
        <v>127050034.91000099</v>
      </c>
      <c r="F9" s="228">
        <v>1176031605.3900011</v>
      </c>
      <c r="G9" s="228">
        <v>611651698.36000001</v>
      </c>
      <c r="H9" s="228">
        <v>605991087.35000002</v>
      </c>
      <c r="I9" s="228">
        <v>575540737.94000006</v>
      </c>
      <c r="J9" s="229">
        <v>564379907.03000104</v>
      </c>
    </row>
    <row r="10" spans="1:10">
      <c r="A10" s="273"/>
      <c r="B10" s="37"/>
      <c r="C10" s="274"/>
      <c r="D10" s="275"/>
      <c r="E10" s="275"/>
      <c r="F10" s="275"/>
      <c r="G10" s="275"/>
      <c r="H10" s="275"/>
      <c r="I10" s="275"/>
      <c r="J10" s="276"/>
    </row>
    <row r="11" spans="1:10">
      <c r="A11" s="88"/>
      <c r="B11" s="278" t="s">
        <v>345</v>
      </c>
      <c r="C11" s="227">
        <v>2100</v>
      </c>
      <c r="D11" s="228">
        <v>295747728.49000001</v>
      </c>
      <c r="E11" s="228">
        <v>39418630.750000097</v>
      </c>
      <c r="F11" s="228">
        <v>335166359.24000013</v>
      </c>
      <c r="G11" s="228">
        <v>144625464.03999999</v>
      </c>
      <c r="H11" s="228">
        <v>121801476.59999999</v>
      </c>
      <c r="I11" s="228">
        <v>121359712.27</v>
      </c>
      <c r="J11" s="229">
        <v>190540895.20000014</v>
      </c>
    </row>
    <row r="12" spans="1:10">
      <c r="A12" s="273"/>
      <c r="B12" s="37"/>
      <c r="C12" s="274"/>
      <c r="D12" s="275"/>
      <c r="E12" s="275"/>
      <c r="F12" s="275"/>
      <c r="G12" s="275"/>
      <c r="H12" s="275"/>
      <c r="I12" s="275"/>
      <c r="J12" s="276"/>
    </row>
    <row r="13" spans="1:10" ht="15" customHeight="1">
      <c r="A13" s="88"/>
      <c r="B13" s="278" t="s">
        <v>346</v>
      </c>
      <c r="C13" s="227">
        <v>4100</v>
      </c>
      <c r="D13" s="228">
        <v>87079873.819999993</v>
      </c>
      <c r="E13" s="228">
        <v>2832050.22000003</v>
      </c>
      <c r="F13" s="228">
        <v>89911924.040000021</v>
      </c>
      <c r="G13" s="228">
        <v>52283120.229999997</v>
      </c>
      <c r="H13" s="228">
        <v>52283120.229999997</v>
      </c>
      <c r="I13" s="228">
        <v>52283120.229999997</v>
      </c>
      <c r="J13" s="229">
        <v>37628803.810000025</v>
      </c>
    </row>
    <row r="14" spans="1:10" ht="15" customHeight="1" thickBot="1">
      <c r="A14" s="88"/>
      <c r="B14" s="278"/>
      <c r="C14" s="227"/>
      <c r="D14" s="228"/>
      <c r="E14" s="228"/>
      <c r="F14" s="228"/>
      <c r="G14" s="228"/>
      <c r="H14" s="228"/>
      <c r="I14" s="228"/>
      <c r="J14" s="229"/>
    </row>
    <row r="15" spans="1:10" ht="15.75" thickBot="1">
      <c r="A15" s="222"/>
      <c r="B15" s="223" t="s">
        <v>336</v>
      </c>
      <c r="C15" s="224"/>
      <c r="D15" s="225">
        <v>1431809172.79</v>
      </c>
      <c r="E15" s="225">
        <v>169300715.88000113</v>
      </c>
      <c r="F15" s="225">
        <v>1601109888.670001</v>
      </c>
      <c r="G15" s="225">
        <v>808560282.63</v>
      </c>
      <c r="H15" s="225">
        <v>780075684.18000007</v>
      </c>
      <c r="I15" s="225">
        <v>749183570.44000006</v>
      </c>
      <c r="J15" s="225">
        <v>792549606.04000127</v>
      </c>
    </row>
    <row r="16" spans="1:10">
      <c r="A16" s="155"/>
      <c r="B16" s="155"/>
      <c r="C16" s="155"/>
      <c r="D16" s="279"/>
      <c r="E16" s="279"/>
      <c r="F16" s="279"/>
      <c r="G16" s="279"/>
      <c r="H16" s="279"/>
      <c r="I16" s="279"/>
      <c r="J16" s="279"/>
    </row>
    <row r="17" spans="1:10" ht="15.75">
      <c r="A17" s="155"/>
      <c r="B17" s="233" t="s">
        <v>66</v>
      </c>
      <c r="C17" s="155"/>
      <c r="D17" s="155"/>
      <c r="E17" s="234" t="s">
        <v>347</v>
      </c>
      <c r="F17" s="262"/>
      <c r="G17" s="155"/>
      <c r="H17" s="235" t="s">
        <v>337</v>
      </c>
      <c r="I17" s="155"/>
      <c r="J17" s="155"/>
    </row>
    <row r="18" spans="1:10">
      <c r="A18" s="155"/>
      <c r="B18" s="280"/>
      <c r="C18" s="155"/>
      <c r="D18" s="155"/>
      <c r="E18" s="263"/>
      <c r="F18" s="155"/>
      <c r="G18" s="155"/>
      <c r="H18" s="264"/>
      <c r="I18" s="155"/>
      <c r="J18" s="155"/>
    </row>
    <row r="19" spans="1:10">
      <c r="A19" s="155"/>
      <c r="B19" s="281"/>
      <c r="C19" s="155"/>
      <c r="D19" s="155"/>
      <c r="E19" s="263"/>
      <c r="F19" s="155"/>
      <c r="G19" s="155"/>
      <c r="H19" s="264"/>
      <c r="I19" s="155"/>
      <c r="J19" s="155"/>
    </row>
    <row r="20" spans="1:10">
      <c r="A20" s="155"/>
      <c r="B20" s="280" t="s">
        <v>338</v>
      </c>
      <c r="C20" s="155"/>
      <c r="D20" s="155"/>
      <c r="E20" s="237" t="s">
        <v>348</v>
      </c>
      <c r="F20" s="155"/>
      <c r="G20" s="155"/>
      <c r="H20" s="238" t="s">
        <v>340</v>
      </c>
      <c r="I20" s="155"/>
      <c r="J20" s="155"/>
    </row>
    <row r="21" spans="1:10" ht="15.75">
      <c r="A21" s="155"/>
      <c r="B21" s="282" t="s">
        <v>71</v>
      </c>
      <c r="C21" s="155"/>
      <c r="D21" s="155"/>
      <c r="E21" s="235" t="s">
        <v>349</v>
      </c>
      <c r="F21" s="155"/>
      <c r="G21" s="155"/>
      <c r="H21" s="234" t="s">
        <v>342</v>
      </c>
      <c r="I21" s="155"/>
      <c r="J21" s="155"/>
    </row>
    <row r="22" spans="1:10">
      <c r="A22" s="155"/>
      <c r="B22" s="155"/>
      <c r="C22" s="155"/>
      <c r="D22" s="155"/>
      <c r="E22" s="155"/>
      <c r="F22" s="155"/>
      <c r="G22" s="155"/>
      <c r="H22" s="155"/>
      <c r="I22" s="155"/>
      <c r="J22" s="155"/>
    </row>
    <row r="23" spans="1:10">
      <c r="A23" s="155"/>
      <c r="B23" s="155"/>
      <c r="C23" s="155"/>
      <c r="D23" s="155"/>
      <c r="E23" s="155"/>
      <c r="F23" s="155"/>
      <c r="G23" s="155"/>
      <c r="H23" s="155"/>
      <c r="I23" s="155"/>
      <c r="J23" s="155"/>
    </row>
    <row r="24" spans="1:10">
      <c r="A24" s="155"/>
      <c r="B24" s="155"/>
      <c r="C24" s="155"/>
      <c r="D24" s="155"/>
      <c r="E24" s="155"/>
      <c r="F24" s="155"/>
      <c r="G24" s="155"/>
      <c r="H24" s="155"/>
      <c r="I24" s="155"/>
      <c r="J24" s="155"/>
    </row>
    <row r="25" spans="1:10">
      <c r="A25" s="155"/>
      <c r="B25" s="155"/>
      <c r="C25" s="155"/>
      <c r="D25" s="155"/>
      <c r="E25" s="155"/>
      <c r="F25" s="155"/>
      <c r="G25" s="155"/>
      <c r="H25" s="155"/>
      <c r="I25" s="155"/>
      <c r="J25" s="155"/>
    </row>
  </sheetData>
  <mergeCells count="8">
    <mergeCell ref="A1:J1"/>
    <mergeCell ref="A2:J2"/>
    <mergeCell ref="A3:J3"/>
    <mergeCell ref="A4:J4"/>
    <mergeCell ref="A5:B7"/>
    <mergeCell ref="C5:C7"/>
    <mergeCell ref="D5:I5"/>
    <mergeCell ref="J5:J6"/>
  </mergeCells>
  <pageMargins left="0.32" right="0.19685039370078741" top="0.74803149606299213" bottom="0.74803149606299213" header="0.31496062992125984" footer="0.31496062992125984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Edo Sit Fin</vt:lpstr>
      <vt:lpstr>Edo de Act</vt:lpstr>
      <vt:lpstr>A Activo</vt:lpstr>
      <vt:lpstr>A Deuda y  O Pas</vt:lpstr>
      <vt:lpstr>Flujo de Efvo</vt:lpstr>
      <vt:lpstr>Ing Rub</vt:lpstr>
      <vt:lpstr>Ing F Fin</vt:lpstr>
      <vt:lpstr>Egr CC</vt:lpstr>
      <vt:lpstr>Egr TG</vt:lpstr>
      <vt:lpstr>Egr CA</vt:lpstr>
      <vt:lpstr>Deuda A</vt:lpstr>
      <vt:lpstr>Deuda I</vt:lpstr>
      <vt:lpstr>Deuda S</vt:lpstr>
      <vt:lpstr>'Ing F Fin'!Área_de_impresión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prsgeelizondo</dc:creator>
  <cp:lastModifiedBy>apodaca</cp:lastModifiedBy>
  <cp:lastPrinted>2015-07-27T18:25:23Z</cp:lastPrinted>
  <dcterms:created xsi:type="dcterms:W3CDTF">2015-07-27T17:35:59Z</dcterms:created>
  <dcterms:modified xsi:type="dcterms:W3CDTF">2015-07-28T19:42:09Z</dcterms:modified>
</cp:coreProperties>
</file>