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690" windowHeight="5985" tabRatio="790" activeTab="0"/>
  </bookViews>
  <sheets>
    <sheet name="Presupuesto Ingresos" sheetId="1" r:id="rId1"/>
    <sheet name="Ingresos Reales" sheetId="2" r:id="rId2"/>
    <sheet name="Analisis Ingr." sheetId="3" r:id="rId3"/>
    <sheet name="Impuestos" sheetId="4" r:id="rId4"/>
    <sheet name="Derechos" sheetId="5" r:id="rId5"/>
    <sheet name="Contribuciones" sheetId="6" r:id="rId6"/>
    <sheet name="Productos" sheetId="7" r:id="rId7"/>
    <sheet name="Aprovechamientos" sheetId="8" r:id="rId8"/>
    <sheet name="Participaciones" sheetId="9" r:id="rId9"/>
    <sheet name="FISM" sheetId="10" r:id="rId10"/>
    <sheet name="FFM" sheetId="11" r:id="rId11"/>
    <sheet name="F. Desc." sheetId="12" r:id="rId12"/>
    <sheet name="Otras Aport." sheetId="13" r:id="rId13"/>
    <sheet name="Vecinos" sheetId="14" r:id="rId14"/>
    <sheet name="Financiamientos" sheetId="15" r:id="rId15"/>
    <sheet name="Otros" sheetId="16" r:id="rId16"/>
    <sheet name="Presupuesto Egresos" sheetId="17" r:id="rId17"/>
    <sheet name="Egresos Reales" sheetId="18" r:id="rId18"/>
    <sheet name="Análisis Egresos" sheetId="19" r:id="rId19"/>
    <sheet name="Admón Púb." sheetId="20" r:id="rId20"/>
    <sheet name="Serv. Com." sheetId="21" r:id="rId21"/>
    <sheet name="Des. Soc" sheetId="22" r:id="rId22"/>
    <sheet name="Mtto." sheetId="23" r:id="rId23"/>
    <sheet name="Adquisiciones" sheetId="24" r:id="rId24"/>
    <sheet name="Des. Urb" sheetId="25" r:id="rId25"/>
    <sheet name="FISM Egresos" sheetId="26" r:id="rId26"/>
    <sheet name="FAFM Egresos " sheetId="27" r:id="rId27"/>
    <sheet name="Obligaciones Financieras" sheetId="28" r:id="rId28"/>
    <sheet name="Otros Egresos" sheetId="29" r:id="rId29"/>
    <sheet name="Ing y Egr" sheetId="30" r:id="rId30"/>
    <sheet name="Hoja1" sheetId="31" r:id="rId31"/>
  </sheets>
  <definedNames>
    <definedName name="_xlnm.Print_Area" localSheetId="18">'Análisis Egresos'!$A$1:$I$28</definedName>
    <definedName name="_xlnm.Print_Area" localSheetId="2">'Analisis Ingr.'!$A$1:$I$35</definedName>
    <definedName name="_xlnm.Print_Titles" localSheetId="17">'Egresos Reales'!$1:$5</definedName>
    <definedName name="_xlnm.Print_Titles" localSheetId="29">'Ing y Egr'!$1:$6</definedName>
    <definedName name="_xlnm.Print_Titles" localSheetId="1">'Ingresos Reales'!$1:$5</definedName>
    <definedName name="_xlnm.Print_Titles" localSheetId="28">'Otros Egresos'!$1:$8</definedName>
    <definedName name="_xlnm.Print_Titles" localSheetId="16">'Presupuesto Egresos'!$1:$5</definedName>
    <definedName name="_xlnm.Print_Titles" localSheetId="0">'Presupuesto Ingresos'!$1:$6</definedName>
  </definedNames>
  <calcPr fullCalcOnLoad="1"/>
</workbook>
</file>

<file path=xl/sharedStrings.xml><?xml version="1.0" encoding="utf-8"?>
<sst xmlns="http://schemas.openxmlformats.org/spreadsheetml/2006/main" count="1264" uniqueCount="459">
  <si>
    <t>CONCEPTO</t>
  </si>
  <si>
    <t>F.I.S.M.</t>
  </si>
  <si>
    <t>FORTAMUN</t>
  </si>
  <si>
    <t>Otros</t>
  </si>
  <si>
    <t>TOTAL</t>
  </si>
  <si>
    <t>ANALISIS PRESUPUESTARIO DE INGRESOS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</si>
  <si>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</si>
  <si>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</si>
  <si>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</si>
  <si>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</si>
  <si>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</si>
  <si>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</si>
  <si>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</si>
  <si>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</si>
  <si>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</si>
  <si>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DICIEMBRE</t>
  </si>
  <si>
    <t>SEPT.</t>
  </si>
  <si>
    <t>NOV.</t>
  </si>
  <si>
    <t>IMPUESTOS</t>
  </si>
  <si>
    <t>DERECHOS</t>
  </si>
  <si>
    <t>PRODUCTOS</t>
  </si>
  <si>
    <t>APROVECHAMIENTOS</t>
  </si>
  <si>
    <t>PARTICIPACIONES</t>
  </si>
  <si>
    <t>FINANCIAMIENTO</t>
  </si>
  <si>
    <t>FONDO PARA EL FORTALECIMIENTO MUNICIPAL</t>
  </si>
  <si>
    <t>CONTRIBUCION DE VECINOS</t>
  </si>
  <si>
    <t>OTROS</t>
  </si>
  <si>
    <t>Predial</t>
  </si>
  <si>
    <t>Diversos</t>
  </si>
  <si>
    <t>Intereses</t>
  </si>
  <si>
    <t>Multas</t>
  </si>
  <si>
    <t>Donativos</t>
  </si>
  <si>
    <t>Subsidios</t>
  </si>
  <si>
    <t>Indemnizaciones</t>
  </si>
  <si>
    <t>Tenencia</t>
  </si>
  <si>
    <t>Enajenación de Bienes Muebles e Inmuebles</t>
  </si>
  <si>
    <t>Fondo General de Participaciones</t>
  </si>
  <si>
    <t>Fondo Nacional de Fomento Municipal</t>
  </si>
  <si>
    <t xml:space="preserve">T O T A L </t>
  </si>
  <si>
    <t>INGRESOS</t>
  </si>
  <si>
    <t>PRESUPUESTO</t>
  </si>
  <si>
    <t>VARIACION</t>
  </si>
  <si>
    <t>CUADRO ANALITICO DE RECAUDACION DE IMPUESTOS</t>
  </si>
  <si>
    <t>CUADRO ANALITICO DE RECAUDACION DE PRODUCTOS</t>
  </si>
  <si>
    <t>Enajenación de Bienes Mueb. e Inmuebles</t>
  </si>
  <si>
    <t>Arren. o Explotación de Bienes Mueb.o Inm.</t>
  </si>
  <si>
    <t>CUADRO ANALITICO DE RECAUDACION DE APROVECHAMIENTOS</t>
  </si>
  <si>
    <t>CUADRO ANALITICO DE RECAUDACION DE PARTICIPACIONES</t>
  </si>
  <si>
    <t>CUADRO ANALITICO DE RECAUDACION DE OTROS</t>
  </si>
  <si>
    <t>SERVICIOS COMUNITARIOS</t>
  </si>
  <si>
    <t>DESARROLLO SOCIAL</t>
  </si>
  <si>
    <t>ADQUISICIONES</t>
  </si>
  <si>
    <t>Administración de la Función Pública</t>
  </si>
  <si>
    <t>Gastos Administrativos</t>
  </si>
  <si>
    <t>Gastos de la Función</t>
  </si>
  <si>
    <t>Mantenimiento de Vías Públicas</t>
  </si>
  <si>
    <t>Parques, Jardines y Plazas</t>
  </si>
  <si>
    <t>Asistencia Social</t>
  </si>
  <si>
    <t>Fomento al Deporte</t>
  </si>
  <si>
    <t>Aportaciones a Centros Asistenciales</t>
  </si>
  <si>
    <t>Equipo de Transporte</t>
  </si>
  <si>
    <t>Equipo de Oficina</t>
  </si>
  <si>
    <t>Edificios Públicos</t>
  </si>
  <si>
    <t>Bienes Muebles</t>
  </si>
  <si>
    <t>Bienes Inmuebles</t>
  </si>
  <si>
    <t>Obras Públicas Directas</t>
  </si>
  <si>
    <t>CUADRO ANALITICO DE SERVICIOS COMUNITARIOS</t>
  </si>
  <si>
    <t>Alumbrado Público</t>
  </si>
  <si>
    <t>CUADRO ANALITICO DE DESARROLLO SOCIAL</t>
  </si>
  <si>
    <t>CUADRO ANALITICO DE ADQUISICIONES</t>
  </si>
  <si>
    <t>CUADRO ANALITICO DEL FONDO DE INFRAESTRUCTURA SOCIAL MUNICIPAL</t>
  </si>
  <si>
    <t>SALDO INICIAL</t>
  </si>
  <si>
    <t>SEPTIEMBRE</t>
  </si>
  <si>
    <t>NOVIEMBRE</t>
  </si>
  <si>
    <t>ACUMULADO</t>
  </si>
  <si>
    <t>PREDIAL</t>
  </si>
  <si>
    <t>JUEGOS PERMITIDOS</t>
  </si>
  <si>
    <t>AUM. VALOR Y MEJ. ESP. PROP.</t>
  </si>
  <si>
    <t>TOTAL IMPUESTOS</t>
  </si>
  <si>
    <t>DIVERSOS</t>
  </si>
  <si>
    <t>TOTAL DERECHOS</t>
  </si>
  <si>
    <t>INTERESES</t>
  </si>
  <si>
    <t>TOTAL PRODUCTOS</t>
  </si>
  <si>
    <t>MULTAS</t>
  </si>
  <si>
    <t>DONATIVOS</t>
  </si>
  <si>
    <t>TOTAL APROVECHAMIENTOS</t>
  </si>
  <si>
    <t>FONDO GENERAL PARTICIPACIONES</t>
  </si>
  <si>
    <t>FONDO NACIONAL FOMENTO MUNICIPAL</t>
  </si>
  <si>
    <t>CONTROL VEHICULAR</t>
  </si>
  <si>
    <t>TOTAL PARTICIPACIONES</t>
  </si>
  <si>
    <t>TOTAL CONTRIBUCION VECINOS</t>
  </si>
  <si>
    <t>TOTAL OTROS</t>
  </si>
  <si>
    <t>FINANCIAMIENTOS</t>
  </si>
  <si>
    <t>TOTAL FINANCIAMIENTOS</t>
  </si>
  <si>
    <t>TOTAL INGRESOS</t>
  </si>
  <si>
    <t>DISPONIBLE</t>
  </si>
  <si>
    <t>ADMINISTRACION PUBLICA</t>
  </si>
  <si>
    <t>GASTOS ADMINISTRATIVOS</t>
  </si>
  <si>
    <t>ALUMBRADO PUBLICO</t>
  </si>
  <si>
    <t>LIMPIA MUNICIPAL</t>
  </si>
  <si>
    <t>MANTENIMIENTO VIAS PUBLICAS</t>
  </si>
  <si>
    <t>PARQUES, JARDINES Y PLAZAS</t>
  </si>
  <si>
    <t>PANTEONES MUNICIPALES</t>
  </si>
  <si>
    <t>TOTAL SERVICIOS COMUNITARIOS</t>
  </si>
  <si>
    <t>EDUCACION</t>
  </si>
  <si>
    <t>ASISTENCIA SOCIAL</t>
  </si>
  <si>
    <t>TOTAL DESARROLLO SOCIAL</t>
  </si>
  <si>
    <t>EQUIPO DE TRANSPORTE</t>
  </si>
  <si>
    <t>EQUIPO DE COMPUTO</t>
  </si>
  <si>
    <t>EDIFICIOS PUBLICOS</t>
  </si>
  <si>
    <t>EQUIPO DE OFICINA</t>
  </si>
  <si>
    <t>EQUIPO PESADO</t>
  </si>
  <si>
    <t>TOTAL MTTO. CONSERV. ACTIVOS</t>
  </si>
  <si>
    <t>BIENES MUEBLES</t>
  </si>
  <si>
    <t>BIENES INMUEBLES</t>
  </si>
  <si>
    <t>TOTAL ADQUISICIONES</t>
  </si>
  <si>
    <t>DESARROLLO URBANO Y ECOLOGIA</t>
  </si>
  <si>
    <t>OBRAS PUBLICAS DIRECTAS</t>
  </si>
  <si>
    <t>TOTAL DESARROLLO URB. Y ECOLOG</t>
  </si>
  <si>
    <t>FONDO DE FORTALECIMIENTO MUNICIPAL</t>
  </si>
  <si>
    <t>GASTOS FINANCIEROS</t>
  </si>
  <si>
    <t>PAGO DE OBLIGACIONES</t>
  </si>
  <si>
    <t>TOTAL GASTOS FINANCIEROS</t>
  </si>
  <si>
    <t>TOTAL EGRESOS</t>
  </si>
  <si>
    <t>Aum. de Valor y Mej. Específica de la Propiedad</t>
  </si>
  <si>
    <t>Recargos y Accesorios</t>
  </si>
  <si>
    <t>Impuesto sobre Automóviles Nuevos</t>
  </si>
  <si>
    <t>Limpia Municipal</t>
  </si>
  <si>
    <t>Panteones Municipales</t>
  </si>
  <si>
    <t>Educación</t>
  </si>
  <si>
    <t>Equipo de Cómputo</t>
  </si>
  <si>
    <t>FONDO DE INFRAESTRUCTURA SOCIAL MPAL.</t>
  </si>
  <si>
    <t>Progr. Rehabilitación y Mtto. de Escuelas</t>
  </si>
  <si>
    <t>Bancos</t>
  </si>
  <si>
    <t>Banobras</t>
  </si>
  <si>
    <t>Control Vehícular</t>
  </si>
  <si>
    <t>Impuesto Esp. sobre Producción y Servicios</t>
  </si>
  <si>
    <t>Equipo Pesado</t>
  </si>
  <si>
    <t>Rehabilitación y Mantenimiento Escuelas</t>
  </si>
  <si>
    <t>OTRAS APORTACIONES</t>
  </si>
  <si>
    <t>Adquisición de Inmuebles</t>
  </si>
  <si>
    <t>Diversiones y Espectáculos Públicos</t>
  </si>
  <si>
    <t>Juegos Permitidos</t>
  </si>
  <si>
    <t>Aum. de Valor y Mej. Específica de la Prop.</t>
  </si>
  <si>
    <t>Cooperación para Obras Públicas</t>
  </si>
  <si>
    <t>Servicios Públicos</t>
  </si>
  <si>
    <t>Construcciones y Urbanizaciones</t>
  </si>
  <si>
    <t>Certi., Aut., Const. y Registros</t>
  </si>
  <si>
    <t>Inscripción y Refrendo</t>
  </si>
  <si>
    <t>Revisión, Inspección y Servicios</t>
  </si>
  <si>
    <t>Limpieza de Lotes Baldíos</t>
  </si>
  <si>
    <t>Limpia y Rec. de Des. Indus. y Com.</t>
  </si>
  <si>
    <t>Ocupación de la Vía Pública</t>
  </si>
  <si>
    <t>Créditos a favor del Municipio</t>
  </si>
  <si>
    <t>Establecimientos o Emp. que dep. del Mpio.</t>
  </si>
  <si>
    <t>Venta de Bienes Mostrencos</t>
  </si>
  <si>
    <t>Depósito de Escombros y Desechos Veg.</t>
  </si>
  <si>
    <t>Vta. de Impresos, Formatos y Papel Esp.</t>
  </si>
  <si>
    <t>Eventos Municipales</t>
  </si>
  <si>
    <t>Cauciones cuya pérdida se dec. fav. Mpio.</t>
  </si>
  <si>
    <t>MTTO. Y CONSERVACION ACTIVOS</t>
  </si>
  <si>
    <t>Establecimientos o Emp. que dependan del Municipio</t>
  </si>
  <si>
    <t>Venta de Obj. recogidos por Dep. de la Admón. Mpal.</t>
  </si>
  <si>
    <t>Depósito de Escombros y Desechos Vegetales</t>
  </si>
  <si>
    <t>Venta de Impresos, Formatos y Papel Especial</t>
  </si>
  <si>
    <t>Cauciones cuya pérdida se declare en favor del Municipio.</t>
  </si>
  <si>
    <t>Impuesto Especial sobre Producción y Servicios</t>
  </si>
  <si>
    <t>Programa de Rehabilitación y Mantenimiento de Escuelas</t>
  </si>
  <si>
    <t>CUADRO ANALITICO DE RECAUDACION DEL FONDO PARA EL  FORTALECIMIENTO MUNICIPAL</t>
  </si>
  <si>
    <t>CUADRO ANALITICO DEL FONDO PARA EL FORTALECIMIENTO MUNICIPAL</t>
  </si>
  <si>
    <t>SALDO FINAL</t>
  </si>
  <si>
    <t>Vta. de Obj. Rec. Dptos. Admón.. Mpal.</t>
  </si>
  <si>
    <t>FONDO DE INFRAESTRUCTURA SOCIAL MUNICIPAL</t>
  </si>
  <si>
    <t>CUADRO ANALITICO DE RECAUDACION DEL FONDO DE INFRAESTRUCTURA SOCIAL MUNICIPAL</t>
  </si>
  <si>
    <t>PRESUPUESTO DE INGRESOS</t>
  </si>
  <si>
    <t>INGRESOS REALES</t>
  </si>
  <si>
    <t>PRESUPUESTO DE EGRESOS</t>
  </si>
  <si>
    <t>EGRESOS REALES</t>
  </si>
  <si>
    <t>CUADRO ANALITICO DE RECAUDACION DE FONDOS DESCENTRALIZADOS</t>
  </si>
  <si>
    <t>CUADRO ANALITICO DE RECAUDACION DE OTRAS APORTACIONES</t>
  </si>
  <si>
    <t>Arrendamiento o Explotación de Bienes Muebles e Inmuebles</t>
  </si>
  <si>
    <t>FONDOS DESCENTRALIZADOS</t>
  </si>
  <si>
    <t>TOTAL OTRAS APORTACIONES</t>
  </si>
  <si>
    <t>TOTAL OTROS FONDOS</t>
  </si>
  <si>
    <t>CUADRO ANALITICO DE FINANCIAMIENTO</t>
  </si>
  <si>
    <t>PROGR. REHABILIT. Y MTTO. ESCUELAS</t>
  </si>
  <si>
    <t>TOTAL DE CONTRIB. NVOS. FRACC.</t>
  </si>
  <si>
    <t>CONTRIBUCIONES NUEVOS FRACC.</t>
  </si>
  <si>
    <t>BANCOS</t>
  </si>
  <si>
    <t>BANOBRAS</t>
  </si>
  <si>
    <t>RECARGOS Y ACCESORIOS</t>
  </si>
  <si>
    <t>CREDITOS A FAVOR DEL MUNICIPIO</t>
  </si>
  <si>
    <t>VENTA DE BIENES MOSTRENCOS</t>
  </si>
  <si>
    <t>VTA. OBJ. RECOG. POR DEP. DE LA ADMON. MPAL.</t>
  </si>
  <si>
    <t>DEPOSITO  ESCOMBROS Y DESECHOS VEGETALES</t>
  </si>
  <si>
    <t>VENTA  IMPRESOS, FORMATOS Y PAPEL ESPECIAL</t>
  </si>
  <si>
    <t>EVENTOS MUNICIPALES</t>
  </si>
  <si>
    <t>SUBSIDIOS</t>
  </si>
  <si>
    <t>INDEMNIZACIONES</t>
  </si>
  <si>
    <t>TENENCIA</t>
  </si>
  <si>
    <t>IMPUESTO SOBRE AUTOMOVILES NUEVOS</t>
  </si>
  <si>
    <t xml:space="preserve"> FONDOS DESCENTRALIZADOS</t>
  </si>
  <si>
    <t>ADMINISTRACION DE LA FUNCION PUBLICA</t>
  </si>
  <si>
    <t>GASTOS DE LA FUNCION</t>
  </si>
  <si>
    <t>TOTAL ADMINISTRACION PUBLICA</t>
  </si>
  <si>
    <t>FOMENTO AL DEPORTE</t>
  </si>
  <si>
    <t>APORTACIONES A CENTROS ASISTENCIALES</t>
  </si>
  <si>
    <t>Limpia y Recolección de Desechos Industriales y Comerciales</t>
  </si>
  <si>
    <t>Expedición de Licencias</t>
  </si>
  <si>
    <t>Certificaciones., Autorizaciones, Constancias y Registros</t>
  </si>
  <si>
    <t>ADQUISICION DE INMUEBLES</t>
  </si>
  <si>
    <t>DIVERSIONES Y ESPECTACULOS PUBLICOS</t>
  </si>
  <si>
    <t>COOPERACION PARA OBRAS PUBLICAS</t>
  </si>
  <si>
    <t>SERVICIOS PUBLICOS</t>
  </si>
  <si>
    <t>CONSTRUCCIONES Y URBANIZACIONES</t>
  </si>
  <si>
    <t>CERTIF. AUT. CONST. Y REGISTROS</t>
  </si>
  <si>
    <t>INSCRIPCIONES Y REFRENDO</t>
  </si>
  <si>
    <t>REVISION, INSPECCION Y SERVICIOS</t>
  </si>
  <si>
    <t>EXPEDICION DE LICENCIAS</t>
  </si>
  <si>
    <t>LIMPIEZA DE LOTES BALDIOS</t>
  </si>
  <si>
    <t>LIMPIA Y RECOLECCION DES.  INDUS. Y COM.</t>
  </si>
  <si>
    <t>OCUPACION DE LA VIA PUBLICA</t>
  </si>
  <si>
    <t>CUADRO ANALITICO DE CONTRIBUCIONES NUEVOS FRACCIONAMIENTOS</t>
  </si>
  <si>
    <t>CONTRIBUCIONES POR  NUEVOS FRACCIONAMIENTOS, EDIFICACIONES, PARCELACIONES, RELOTIFICACIONES Y  SUBDIVICIONES PREVISTAS EN LA L.O.T.A.H.D.U.E.</t>
  </si>
  <si>
    <t>Construcción de Nuevas Edificaciones</t>
  </si>
  <si>
    <t>Relotificaciones o Subdivisiones</t>
  </si>
  <si>
    <t>Aportación Federal</t>
  </si>
  <si>
    <t>FRACCIONAMIENTOS FUNERARIOS O CEMENTERIOS</t>
  </si>
  <si>
    <t>RELOTIFICACIONES O SUBDIVISIONES</t>
  </si>
  <si>
    <t>Consumo de Combustible</t>
  </si>
  <si>
    <t>OBLIGACIONES FINANCIERAS</t>
  </si>
  <si>
    <t>CONTRIBUCIONES POR NUEVOS FRACCIONAMIENTOS, EDIFICACIONES, PARCELACIONES, RELOTIFICACIONES Y SUBDIVISIONES PREVISTAS EN LA L.O.T.A.H.D.U.E.</t>
  </si>
  <si>
    <t>CONSTRUCCION DE NUEVAS EDIFICACIONES</t>
  </si>
  <si>
    <t>ARRENDAMIENTO O EXPLOTACION DE BIENES MUEB. E INMUEB.</t>
  </si>
  <si>
    <t>ENAJENACION DE BIENES MUEBLES O INMUEBLES</t>
  </si>
  <si>
    <t>ESTABLECIMIENTOS O EMPRESAS QUE DEPENDEN DEL MPIO.</t>
  </si>
  <si>
    <t>CAUCIONES CUYA PERDIDA SE DECLARE A FAVOR DEL  MPIO.</t>
  </si>
  <si>
    <t>IMPUESTO ESPECIAL SOBRE PRODUCCION Y SERVICIOS</t>
  </si>
  <si>
    <t>APORTACION FEDERAL</t>
  </si>
  <si>
    <t>TOTAL DE FONDO DE INFRAESTRUCTURA</t>
  </si>
  <si>
    <t>TOTAL DE FONDO DE FORTALECIMIENTO</t>
  </si>
  <si>
    <t>FONDO DESCENTRALIZADOS</t>
  </si>
  <si>
    <t>TOTAL DE FONDOS DESCENTRALIZADOS</t>
  </si>
  <si>
    <t>MANTENIMIENTO CONSERVACION DE ACTIVOS</t>
  </si>
  <si>
    <t>FONDO DE INFRAESTRUCTURA MUNICIPAL</t>
  </si>
  <si>
    <t>TOTAL FONDO DE INFRAESTRUCTURA</t>
  </si>
  <si>
    <t>TOTAL FONDO DE FORTALECIMIENTO</t>
  </si>
  <si>
    <t>CUADRO ANALITICO OBLIGACIONES FINANCIERAS</t>
  </si>
  <si>
    <t>ANALISIS PRESUPUESTARIO DE EGRESOS</t>
  </si>
  <si>
    <t>Fraccionamientos Funerarios o Cementerios</t>
  </si>
  <si>
    <t>CUADRO ANALITICO DE RECAUDACION DE CONTRIBUCION DE VECINOS</t>
  </si>
  <si>
    <t>MANTENIMIENTO Y CONSERVACION DE ACTIVOS</t>
  </si>
  <si>
    <t>CUADRO ANALITICO DE ADMINISTRACION PUBLICA</t>
  </si>
  <si>
    <t>CUADRO ANALITICO DE MANTENIMIENTO Y CONSERVACION DE ACTIVOS</t>
  </si>
  <si>
    <t>CUADRO ANALITICO DE DESARROLLO URBANO Y ECOLOGIA</t>
  </si>
  <si>
    <t>ESTADO DE ORIGEN Y APLICACION DE RECURSOS</t>
  </si>
  <si>
    <t>CONSUMO DE COMBUSTIBLE</t>
  </si>
  <si>
    <t>Préstamos de Gobierno</t>
  </si>
  <si>
    <t>PRESTAMOS DE GOBIERNO</t>
  </si>
  <si>
    <t>CUADRO ANALITICO DE OTROS (APLICACION DE OTRAS APORTACIONES)</t>
  </si>
  <si>
    <t>CUADRO ANALITICO DE RECAUDACION DE DERECHOS</t>
  </si>
  <si>
    <t>OTROS (APLICACION DE OTRAS APORTACIONES)</t>
  </si>
  <si>
    <t>Otros Egresos</t>
  </si>
  <si>
    <t>Eventos Especiales</t>
  </si>
  <si>
    <t>Sueldos</t>
  </si>
  <si>
    <t>Amortización Participaciones</t>
  </si>
  <si>
    <t>Amortización de Participaciones</t>
  </si>
  <si>
    <t>SUELDOS</t>
  </si>
  <si>
    <t>AMORTIZACION PARTICIPACIONES</t>
  </si>
  <si>
    <t>MUNICIPIO DE APODACA, N.L.</t>
  </si>
  <si>
    <t>CONTRIBUCIONES POR  NUEVOS FRACCIONAMIENTOS, EDIFICACIONES, PARCELACIONES, RELOTIFICACIONES Y  SUBDIVISIONES PREVISTAS EN LA L.O.T.A.H.D.U.E.</t>
  </si>
  <si>
    <t>Gobierno del Estado</t>
  </si>
  <si>
    <t>Fondo de Fiscalización</t>
  </si>
  <si>
    <t>FONDO DE FISCALIZACION</t>
  </si>
  <si>
    <t>Subsemun</t>
  </si>
  <si>
    <t>SUBSEMUN</t>
  </si>
  <si>
    <t>Gasolina y Diesel</t>
  </si>
  <si>
    <t>GASOLINA Y DIESEL</t>
  </si>
  <si>
    <t xml:space="preserve">SEPTIEMBRE </t>
  </si>
  <si>
    <t>CONADE</t>
  </si>
  <si>
    <t>Obras Públicas por Contrato</t>
  </si>
  <si>
    <t>OBRAS PUBLICAS POR CONTRATO</t>
  </si>
  <si>
    <t>Obras 2008</t>
  </si>
  <si>
    <t>Obras 2009</t>
  </si>
  <si>
    <t>OBRAS 2008</t>
  </si>
  <si>
    <t>OBRAS 2009</t>
  </si>
  <si>
    <t>Sueldos (Recursos Propios)</t>
  </si>
  <si>
    <t>SUELDOS (RECURSOS PROPIOS)</t>
  </si>
  <si>
    <t>Intereses, Comisiones y Otros</t>
  </si>
  <si>
    <t>Pago de Obligaciones (Prestamos Bancarios)</t>
  </si>
  <si>
    <t>Pago de Obligaciones (Préstamos Bancarios)</t>
  </si>
  <si>
    <t>INTERESES, COMISIONES Y OTROS</t>
  </si>
  <si>
    <t>Subsemun Aportación Municipal</t>
  </si>
  <si>
    <t>Aportación SUBSEMUN</t>
  </si>
  <si>
    <t xml:space="preserve">Aportación SUBSEMUN </t>
  </si>
  <si>
    <t>APORTACION SUBSEMUN 2009</t>
  </si>
  <si>
    <t>SUBSEMUN APORTACION MUNICIPAL</t>
  </si>
  <si>
    <t>Fondo Metropolitano 2009</t>
  </si>
  <si>
    <t>DICIEMBRE MODIF</t>
  </si>
  <si>
    <t>Arrendamiento Puro</t>
  </si>
  <si>
    <t>ARRENDAMIENTO PURO</t>
  </si>
  <si>
    <t>Inst. Nac de las Mujeres</t>
  </si>
  <si>
    <t>INST NACIONAL DE LAS MUJERES</t>
  </si>
  <si>
    <t>Programa Habitat</t>
  </si>
  <si>
    <t>PROGRAMA HABITAT</t>
  </si>
  <si>
    <t>FOPAM</t>
  </si>
  <si>
    <t>Programa Apazu</t>
  </si>
  <si>
    <t>PROGRAMA APAZU</t>
  </si>
  <si>
    <t>Intereses forta 2011</t>
  </si>
  <si>
    <t>Adquisiciones 2011</t>
  </si>
  <si>
    <t>ADQUISICIONES 2011</t>
  </si>
  <si>
    <t>INTERESES FORTA 2011</t>
  </si>
  <si>
    <t>Inst. Nac de la Juventud</t>
  </si>
  <si>
    <t>INST NACIONAL DE LA JUVENTUD</t>
  </si>
  <si>
    <t>Intereses infra 2012</t>
  </si>
  <si>
    <t>Intereses forta 2012</t>
  </si>
  <si>
    <t>INTERESES INFRA 2012</t>
  </si>
  <si>
    <t>INTERESES FORTA 2012</t>
  </si>
  <si>
    <t>Fondo Metropolitano 2012</t>
  </si>
  <si>
    <t>Gastos Financieros 2012</t>
  </si>
  <si>
    <t>Obras 2012</t>
  </si>
  <si>
    <t>FOPAM- FOPEDEP</t>
  </si>
  <si>
    <t>FOPAM-FOPEDEP</t>
  </si>
  <si>
    <t>FIDEM</t>
  </si>
  <si>
    <t xml:space="preserve">Gobierno del Estado </t>
  </si>
  <si>
    <t xml:space="preserve">GOBIERNO DEL ESTADO </t>
  </si>
  <si>
    <t>FONDO METROPOLITANO 2012</t>
  </si>
  <si>
    <t>Uniformes y Gastos de Función 2012</t>
  </si>
  <si>
    <t>Mantenimiento de Vehiculos 2012</t>
  </si>
  <si>
    <t>Adquisiciones 2012</t>
  </si>
  <si>
    <t>Mantenimiento de Vehículos 2012</t>
  </si>
  <si>
    <t xml:space="preserve">CNA 2012                                     </t>
  </si>
  <si>
    <t>FOPAM 2012</t>
  </si>
  <si>
    <t xml:space="preserve">FOPAM 2012                                        </t>
  </si>
  <si>
    <t>Subsemun 2012</t>
  </si>
  <si>
    <t>CNA 2012</t>
  </si>
  <si>
    <t>GASTOS FINANCIEROS 2012</t>
  </si>
  <si>
    <t>OBRAS 2012</t>
  </si>
  <si>
    <t>UNIFORMES Y GASTOS DE FUNCION 2012</t>
  </si>
  <si>
    <t>MANTENIMIENTO DE VEHICULOS 2012</t>
  </si>
  <si>
    <t>ADQUISICIONES 2012</t>
  </si>
  <si>
    <t>Intereses infra 2013</t>
  </si>
  <si>
    <t>Intereses forta 2013</t>
  </si>
  <si>
    <t>INTERESES INFRA 2013</t>
  </si>
  <si>
    <t>INTERESES FORTA 2013</t>
  </si>
  <si>
    <t>Obras 2013</t>
  </si>
  <si>
    <t>OBRAS 2013</t>
  </si>
  <si>
    <t>Uniformes y Gastos de Función 2013</t>
  </si>
  <si>
    <t>Bomberos 2013</t>
  </si>
  <si>
    <t>Mantenimiento de Vehiculos 2013</t>
  </si>
  <si>
    <t>Adquisiciones 2013</t>
  </si>
  <si>
    <t>Gastos Financieros 2013</t>
  </si>
  <si>
    <t>Pago de Financiamiento 2013</t>
  </si>
  <si>
    <t>Electricidad 2013</t>
  </si>
  <si>
    <t>Mantenimiento de Vehículos 2013</t>
  </si>
  <si>
    <t>UNIFORMES Y GASTOS DE FUNCION 2013</t>
  </si>
  <si>
    <t>BOMBEROS 2013</t>
  </si>
  <si>
    <t>MANTENIMIENTO DE VEHICULOS 2013</t>
  </si>
  <si>
    <t>ADQUISICIONES 2013</t>
  </si>
  <si>
    <t>GASTOS FINANCIEROS 2013</t>
  </si>
  <si>
    <t>PAGO DE FINANCIAMIENTO 2013</t>
  </si>
  <si>
    <t>ELECTRICIDAD 2013</t>
  </si>
  <si>
    <t>Subsemun 2013</t>
  </si>
  <si>
    <t xml:space="preserve">FID 2145 FDO TRANSI ENERG Y AP                    </t>
  </si>
  <si>
    <t>Gastos Indirectos 2013</t>
  </si>
  <si>
    <t>GASTOS INDIRECTOS 2013</t>
  </si>
  <si>
    <t xml:space="preserve">PROY. DE DESARROLLO REGIONAL                      </t>
  </si>
  <si>
    <t xml:space="preserve">PROGRAMA REGIONAL (FM)                            </t>
  </si>
  <si>
    <t>Programa Hábitat 2013</t>
  </si>
  <si>
    <t>Espacios Públicos</t>
  </si>
  <si>
    <t xml:space="preserve">OTRAS APORTACIONES -LIMPIA                        </t>
  </si>
  <si>
    <t>Vivienda Digna 2013</t>
  </si>
  <si>
    <t>Programas de Desarrollo 2013</t>
  </si>
  <si>
    <t>Inscripciones y Refrendo "Anuencias"</t>
  </si>
  <si>
    <t>Espacios Publicos 2013</t>
  </si>
  <si>
    <t>FOPEDEP 2013</t>
  </si>
  <si>
    <t>Espacios Públicos 2013</t>
  </si>
  <si>
    <t>CONADE 2013</t>
  </si>
  <si>
    <t>CNA 2013</t>
  </si>
  <si>
    <t>TRANSICION ENERGETICA 2013</t>
  </si>
  <si>
    <t>PROGRAMA REGIONAL 2013</t>
  </si>
  <si>
    <t>DESARROLLO REGIONAL 2013</t>
  </si>
  <si>
    <t>REC. EXTRAORD. DES. REGIONAL</t>
  </si>
  <si>
    <t>FONDOS DESCENTRALIZADOS Y FOND DESC P/SEG PUBLICA</t>
  </si>
  <si>
    <t>PROGRAMA COMUNIDAD SALUDABLE</t>
  </si>
  <si>
    <t>CONTRIBUCION DE VECINOS VIVIENDA DIGNA 2013</t>
  </si>
  <si>
    <t>Fondos Descentralizados para Adq. De Equipo de Seg. Pública</t>
  </si>
  <si>
    <t>Fondos Descentralizados Y Fond Desc p/Seg Pública</t>
  </si>
  <si>
    <t>EJERCICIO FISCAL 2014</t>
  </si>
  <si>
    <t>Intereses infra 2014</t>
  </si>
  <si>
    <t>Intereses forta 2014</t>
  </si>
  <si>
    <t>DEL 1 DE ENERO AL 31 DE DICIEMBRE DE 2014</t>
  </si>
  <si>
    <t>INTERESES INFRA 2014</t>
  </si>
  <si>
    <t>INTERESES FORTA 2014</t>
  </si>
  <si>
    <t>Obras 2014</t>
  </si>
  <si>
    <t>Programas de Desarrollo 2014</t>
  </si>
  <si>
    <t>Gastos Indirectos 2014</t>
  </si>
  <si>
    <t>Pago de Financiamiento 2014</t>
  </si>
  <si>
    <t>Pago Financiamiento 2014</t>
  </si>
  <si>
    <t>OBRAS 2014</t>
  </si>
  <si>
    <t>GASTOS INDIRECTOS 2014</t>
  </si>
  <si>
    <t>PAGO DE FINANCIAMIENTO 2014</t>
  </si>
  <si>
    <t>PROGRAMAS DE DESARROLLO 2013</t>
  </si>
  <si>
    <t>PROGRAMAS DE DESARROLLO 2014</t>
  </si>
  <si>
    <t>Bomberos 2014</t>
  </si>
  <si>
    <t>Uniformes y Gastos de Función 2014</t>
  </si>
  <si>
    <t>Mantenimiento de Vehiculos 2014</t>
  </si>
  <si>
    <t>Electricidad 2014</t>
  </si>
  <si>
    <t>Mantenimiento de Vehículos 2014</t>
  </si>
  <si>
    <t>UNIFORMES Y GASTOS DE FUNCION 2014</t>
  </si>
  <si>
    <t>BOMBEROS 2014</t>
  </si>
  <si>
    <t>MANTENIMIENTO DE VEHICULOS 2014</t>
  </si>
  <si>
    <t>ELECTRICIDAD 2014</t>
  </si>
  <si>
    <t>Mantenimiento Equipo de Comunicación 2013</t>
  </si>
  <si>
    <t>MANTENIMIENTO EQUIPO DE COMUNICACIÓN 2013</t>
  </si>
  <si>
    <t>Fondo Metropolitano 2014</t>
  </si>
  <si>
    <t xml:space="preserve">Proy. de Desarrollo Regional                     </t>
  </si>
  <si>
    <t xml:space="preserve">FID 2145 Fdo Transi Energetica y Ap                    </t>
  </si>
  <si>
    <t xml:space="preserve">Otras Aportaciones -Limpia                        </t>
  </si>
  <si>
    <t>Programa Comunidad Saludable</t>
  </si>
  <si>
    <t>FONDO METROPOLITANO 2014</t>
  </si>
  <si>
    <t>Gastos Financieros 2014</t>
  </si>
  <si>
    <t>Subsemun 2014</t>
  </si>
  <si>
    <t>Espacios Publicos 2014</t>
  </si>
  <si>
    <t>CONADE 2014</t>
  </si>
  <si>
    <t>Programa Hábitat 2014</t>
  </si>
  <si>
    <t>CNA 2014</t>
  </si>
  <si>
    <t>Transición Energética 2013</t>
  </si>
  <si>
    <t>Programa Regional 2013</t>
  </si>
  <si>
    <t>Desarrollo Regional 2013</t>
  </si>
  <si>
    <t>Rec. Extraordinarios Desarrollo Regional</t>
  </si>
  <si>
    <t>FOPEDEP 2014</t>
  </si>
  <si>
    <t>Espacios Públicos 2014</t>
  </si>
  <si>
    <t>Fondo Metropolitano 2011</t>
  </si>
  <si>
    <t xml:space="preserve">Programa Regional </t>
  </si>
  <si>
    <t xml:space="preserve">Programa Regional        </t>
  </si>
  <si>
    <t>Fondo de Contingencias Económicas</t>
  </si>
  <si>
    <t>FONDO DE CONTINGENCIAS ECONOMICAS</t>
  </si>
  <si>
    <t>Atlas de Riesgo</t>
  </si>
  <si>
    <t>Fondo de Contingencias</t>
  </si>
  <si>
    <t>ATLAS DE RIESGO</t>
  </si>
  <si>
    <t>FONDO DE CONTINGENCIAS</t>
  </si>
  <si>
    <t xml:space="preserve">Prev. Riesgos Asent Humanos Atlas              </t>
  </si>
  <si>
    <t xml:space="preserve">PREV. RIESGOS ASENT HUM ATLAS                     </t>
  </si>
  <si>
    <t>Programa Regional 2014</t>
  </si>
  <si>
    <t>PROGRAMA REGIONAL 2014</t>
  </si>
  <si>
    <t>Desarrollo Regional 2014</t>
  </si>
  <si>
    <t>DESARROLLO REGIONAL 2014</t>
  </si>
  <si>
    <t>Programa Empleo Temporal</t>
  </si>
  <si>
    <t>PROGRAMA EMPLEO  TEMPORAL</t>
  </si>
  <si>
    <t>PROGRAMA EMPLEO TEMPORAL</t>
  </si>
  <si>
    <t>Red Punto Mover México</t>
  </si>
  <si>
    <t xml:space="preserve">RED DE PUNTOS PARA MOVER A MEX                    </t>
  </si>
  <si>
    <t>Vivienda Digna 2013 y 2014</t>
  </si>
  <si>
    <t>VIVIENDA DIGNA 2013 y 2014</t>
  </si>
  <si>
    <t>INFORME CUARTO TRIMESTRE 2014</t>
  </si>
  <si>
    <t>INFORME CUARTO TRIMESTRE</t>
  </si>
  <si>
    <t>ACUMULADO DEL EJERCICIO</t>
  </si>
  <si>
    <t xml:space="preserve">Contribución de Vecinos Vivienda Digna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</si>
</sst>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Font="1" applyBorder="1" applyAlignment="1">
      <alignment/>
    </xf>
    <xf numFmtId="0" fontId="2" fillId="0" borderId="23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" fontId="0" fillId="0" borderId="14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2" fillId="0" borderId="2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6" fillId="0" borderId="14" xfId="0" applyFont="1" applyFill="1" applyBorder="1" applyAlignment="1">
      <alignment horizontal="center"/>
    </xf>
    <xf numFmtId="1" fontId="8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left"/>
    </xf>
    <xf numFmtId="1" fontId="8" fillId="0" borderId="14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6" fillId="0" borderId="15" xfId="0" applyFont="1" applyBorder="1" applyAlignment="1">
      <alignment horizontal="right"/>
    </xf>
    <xf numFmtId="4" fontId="6" fillId="0" borderId="15" xfId="0" applyNumberFormat="1" applyFont="1" applyBorder="1" applyAlignment="1">
      <alignment/>
    </xf>
    <xf numFmtId="1" fontId="6" fillId="0" borderId="15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0" fillId="0" borderId="14" xfId="0" applyBorder="1" applyAlignment="1">
      <alignment horizontal="justify"/>
    </xf>
    <xf numFmtId="4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10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justify"/>
    </xf>
    <xf numFmtId="0" fontId="0" fillId="0" borderId="14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1" fontId="8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6" fillId="0" borderId="17" xfId="0" applyFont="1" applyBorder="1" applyAlignment="1">
      <alignment horizontal="right"/>
    </xf>
    <xf numFmtId="4" fontId="6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1" fontId="6" fillId="0" borderId="17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4" fontId="6" fillId="0" borderId="21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3" fillId="0" borderId="21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1" fontId="6" fillId="0" borderId="21" xfId="0" applyNumberFormat="1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4" xfId="53" applyNumberFormat="1" applyFont="1" applyBorder="1" applyAlignment="1">
      <alignment/>
    </xf>
    <xf numFmtId="4" fontId="0" fillId="0" borderId="14" xfId="53" applyNumberFormat="1" applyFont="1" applyBorder="1" applyAlignment="1">
      <alignment vertical="top"/>
    </xf>
    <xf numFmtId="4" fontId="2" fillId="0" borderId="12" xfId="53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8" xfId="0" applyFont="1" applyFill="1" applyBorder="1" applyAlignment="1">
      <alignment/>
    </xf>
    <xf numFmtId="4" fontId="2" fillId="0" borderId="0" xfId="0" applyNumberFormat="1" applyFont="1" applyAlignment="1">
      <alignment/>
    </xf>
    <xf numFmtId="17" fontId="2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center"/>
    </xf>
    <xf numFmtId="4" fontId="0" fillId="0" borderId="29" xfId="0" applyNumberFormat="1" applyFont="1" applyBorder="1" applyAlignment="1">
      <alignment/>
    </xf>
    <xf numFmtId="4" fontId="0" fillId="0" borderId="22" xfId="53" applyNumberFormat="1" applyFont="1" applyBorder="1" applyAlignment="1">
      <alignment/>
    </xf>
    <xf numFmtId="1" fontId="0" fillId="0" borderId="18" xfId="0" applyNumberFormat="1" applyFont="1" applyBorder="1" applyAlignment="1" applyProtection="1">
      <alignment/>
      <protection locked="0"/>
    </xf>
    <xf numFmtId="4" fontId="0" fillId="0" borderId="30" xfId="0" applyNumberFormat="1" applyFont="1" applyBorder="1" applyAlignment="1">
      <alignment/>
    </xf>
    <xf numFmtId="4" fontId="0" fillId="0" borderId="0" xfId="53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0" fillId="0" borderId="19" xfId="53" applyNumberFormat="1" applyFont="1" applyBorder="1" applyAlignment="1">
      <alignment/>
    </xf>
    <xf numFmtId="4" fontId="0" fillId="0" borderId="21" xfId="53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14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31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1" fontId="6" fillId="0" borderId="14" xfId="0" applyNumberFormat="1" applyFont="1" applyFill="1" applyBorder="1" applyAlignment="1">
      <alignment horizontal="right"/>
    </xf>
    <xf numFmtId="1" fontId="0" fillId="0" borderId="20" xfId="0" applyNumberFormat="1" applyFont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4" fontId="0" fillId="0" borderId="18" xfId="0" applyNumberFormat="1" applyFont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1" fontId="0" fillId="0" borderId="14" xfId="0" applyNumberFormat="1" applyFont="1" applyFill="1" applyBorder="1" applyAlignment="1" applyProtection="1">
      <alignment/>
      <protection locked="0"/>
    </xf>
    <xf numFmtId="1" fontId="2" fillId="0" borderId="14" xfId="0" applyNumberFormat="1" applyFont="1" applyFill="1" applyBorder="1" applyAlignment="1" applyProtection="1">
      <alignment vertical="center"/>
      <protection locked="0"/>
    </xf>
    <xf numFmtId="4" fontId="2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0" fillId="0" borderId="32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/>
    </xf>
    <xf numFmtId="1" fontId="4" fillId="0" borderId="0" xfId="0" applyNumberFormat="1" applyFont="1" applyFill="1" applyAlignment="1" applyProtection="1" quotePrefix="1">
      <alignment horizontal="left"/>
      <protection locked="0"/>
    </xf>
    <xf numFmtId="1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 quotePrefix="1">
      <alignment horizontal="left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4" fontId="0" fillId="0" borderId="33" xfId="0" applyNumberFormat="1" applyFont="1" applyBorder="1" applyAlignment="1">
      <alignment/>
    </xf>
    <xf numFmtId="4" fontId="0" fillId="0" borderId="0" xfId="53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4" xfId="0" applyFont="1" applyFill="1" applyBorder="1" applyAlignment="1">
      <alignment horizontal="justify" vertical="justify"/>
    </xf>
    <xf numFmtId="0" fontId="0" fillId="0" borderId="14" xfId="0" applyFont="1" applyFill="1" applyBorder="1" applyAlignment="1">
      <alignment horizontal="justify" vertical="justify"/>
    </xf>
    <xf numFmtId="0" fontId="0" fillId="0" borderId="17" xfId="0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" fontId="2" fillId="0" borderId="12" xfId="53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39" fontId="2" fillId="0" borderId="0" xfId="0" applyNumberFormat="1" applyFont="1" applyFill="1" applyAlignment="1">
      <alignment horizontal="center"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9" fontId="2" fillId="0" borderId="23" xfId="0" applyNumberFormat="1" applyFont="1" applyFill="1" applyBorder="1" applyAlignment="1">
      <alignment horizontal="center"/>
    </xf>
    <xf numFmtId="39" fontId="2" fillId="0" borderId="13" xfId="0" applyNumberFormat="1" applyFont="1" applyFill="1" applyBorder="1" applyAlignment="1">
      <alignment/>
    </xf>
    <xf numFmtId="39" fontId="2" fillId="0" borderId="16" xfId="0" applyNumberFormat="1" applyFont="1" applyFill="1" applyBorder="1" applyAlignment="1">
      <alignment/>
    </xf>
    <xf numFmtId="39" fontId="2" fillId="0" borderId="17" xfId="0" applyNumberFormat="1" applyFont="1" applyFill="1" applyBorder="1" applyAlignment="1">
      <alignment/>
    </xf>
    <xf numFmtId="39" fontId="2" fillId="0" borderId="30" xfId="0" applyNumberFormat="1" applyFont="1" applyFill="1" applyBorder="1" applyAlignment="1">
      <alignment/>
    </xf>
    <xf numFmtId="39" fontId="0" fillId="0" borderId="14" xfId="0" applyNumberFormat="1" applyFill="1" applyBorder="1" applyAlignment="1">
      <alignment/>
    </xf>
    <xf numFmtId="39" fontId="0" fillId="0" borderId="18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19" xfId="0" applyNumberFormat="1" applyFill="1" applyBorder="1" applyAlignment="1">
      <alignment/>
    </xf>
    <xf numFmtId="39" fontId="2" fillId="0" borderId="14" xfId="0" applyNumberFormat="1" applyFont="1" applyFill="1" applyBorder="1" applyAlignment="1">
      <alignment/>
    </xf>
    <xf numFmtId="39" fontId="2" fillId="0" borderId="18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19" xfId="0" applyNumberFormat="1" applyFont="1" applyFill="1" applyBorder="1" applyAlignment="1">
      <alignment/>
    </xf>
    <xf numFmtId="39" fontId="0" fillId="0" borderId="15" xfId="0" applyNumberFormat="1" applyFill="1" applyBorder="1" applyAlignment="1">
      <alignment/>
    </xf>
    <xf numFmtId="39" fontId="0" fillId="0" borderId="32" xfId="0" applyNumberFormat="1" applyFill="1" applyBorder="1" applyAlignment="1">
      <alignment/>
    </xf>
    <xf numFmtId="39" fontId="0" fillId="0" borderId="13" xfId="0" applyNumberFormat="1" applyFill="1" applyBorder="1" applyAlignment="1">
      <alignment/>
    </xf>
    <xf numFmtId="39" fontId="0" fillId="0" borderId="17" xfId="0" applyNumberFormat="1" applyFill="1" applyBorder="1" applyAlignment="1">
      <alignment/>
    </xf>
    <xf numFmtId="39" fontId="0" fillId="0" borderId="30" xfId="0" applyNumberFormat="1" applyFill="1" applyBorder="1" applyAlignment="1">
      <alignment/>
    </xf>
    <xf numFmtId="39" fontId="0" fillId="0" borderId="14" xfId="0" applyNumberFormat="1" applyFont="1" applyFill="1" applyBorder="1" applyAlignment="1">
      <alignment/>
    </xf>
    <xf numFmtId="39" fontId="0" fillId="0" borderId="19" xfId="0" applyNumberFormat="1" applyFont="1" applyFill="1" applyBorder="1" applyAlignment="1">
      <alignment/>
    </xf>
    <xf numFmtId="39" fontId="2" fillId="0" borderId="12" xfId="0" applyNumberFormat="1" applyFont="1" applyFill="1" applyBorder="1" applyAlignment="1">
      <alignment/>
    </xf>
    <xf numFmtId="39" fontId="4" fillId="0" borderId="0" xfId="0" applyNumberFormat="1" applyFont="1" applyFill="1" applyAlignment="1" applyProtection="1">
      <alignment horizontal="justify" vertical="center"/>
      <protection locked="0"/>
    </xf>
    <xf numFmtId="39" fontId="4" fillId="0" borderId="0" xfId="0" applyNumberFormat="1" applyFont="1" applyFill="1" applyAlignment="1">
      <alignment/>
    </xf>
    <xf numFmtId="39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0" fontId="2" fillId="0" borderId="34" xfId="0" applyFont="1" applyBorder="1" applyAlignment="1">
      <alignment horizontal="center"/>
    </xf>
    <xf numFmtId="4" fontId="0" fillId="0" borderId="14" xfId="53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4" fontId="2" fillId="0" borderId="34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1" fontId="0" fillId="0" borderId="18" xfId="0" applyNumberFormat="1" applyFont="1" applyBorder="1" applyAlignment="1" applyProtection="1">
      <alignment/>
      <protection locked="0"/>
    </xf>
    <xf numFmtId="39" fontId="0" fillId="0" borderId="14" xfId="0" applyNumberFormat="1" applyFont="1" applyFill="1" applyBorder="1" applyAlignment="1">
      <alignment/>
    </xf>
    <xf numFmtId="4" fontId="0" fillId="0" borderId="15" xfId="53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0" fillId="0" borderId="14" xfId="0" applyNumberFormat="1" applyFont="1" applyFill="1" applyBorder="1" applyAlignment="1" applyProtection="1">
      <alignment/>
      <protection locked="0"/>
    </xf>
    <xf numFmtId="4" fontId="1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" fontId="0" fillId="0" borderId="32" xfId="0" applyNumberFormat="1" applyFont="1" applyFill="1" applyBorder="1" applyAlignment="1" applyProtection="1">
      <alignment/>
      <protection locked="0"/>
    </xf>
    <xf numFmtId="4" fontId="0" fillId="0" borderId="32" xfId="0" applyNumberFormat="1" applyFont="1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10" fillId="0" borderId="3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10" fillId="0" borderId="19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1" fontId="0" fillId="0" borderId="0" xfId="0" applyNumberFormat="1" applyFont="1" applyFill="1" applyAlignment="1" applyProtection="1" quotePrefix="1">
      <alignment horizontal="left"/>
      <protection locked="0"/>
    </xf>
    <xf numFmtId="1" fontId="0" fillId="0" borderId="0" xfId="0" applyNumberFormat="1" applyFont="1" applyFill="1" applyAlignment="1" applyProtection="1">
      <alignment horizontal="justify" vertical="center"/>
      <protection locked="0"/>
    </xf>
    <xf numFmtId="1" fontId="0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 quotePrefix="1">
      <alignment horizontal="lef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35" xfId="0" applyBorder="1" applyAlignment="1">
      <alignment/>
    </xf>
    <xf numFmtId="1" fontId="0" fillId="0" borderId="26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/>
    </xf>
    <xf numFmtId="0" fontId="7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0" xfId="0" applyFont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 applyProtection="1">
      <alignment horizontal="justify" vertical="center"/>
      <protection locked="0"/>
    </xf>
    <xf numFmtId="4" fontId="0" fillId="0" borderId="0" xfId="0" applyNumberFormat="1" applyFont="1" applyFill="1" applyAlignment="1" applyProtection="1">
      <alignment horizontal="right" vertical="center"/>
      <protection locked="0"/>
    </xf>
    <xf numFmtId="4" fontId="0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39" fontId="2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9" fontId="0" fillId="0" borderId="16" xfId="0" applyNumberFormat="1" applyFill="1" applyBorder="1" applyAlignment="1">
      <alignment/>
    </xf>
    <xf numFmtId="39" fontId="0" fillId="0" borderId="15" xfId="0" applyNumberFormat="1" applyFont="1" applyFill="1" applyBorder="1" applyAlignment="1">
      <alignment/>
    </xf>
    <xf numFmtId="39" fontId="0" fillId="0" borderId="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2" fillId="0" borderId="36" xfId="0" applyFont="1" applyBorder="1" applyAlignment="1">
      <alignment horizontal="center"/>
    </xf>
    <xf numFmtId="39" fontId="0" fillId="0" borderId="18" xfId="0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Font="1" applyBorder="1" applyAlignment="1" applyProtection="1">
      <alignment/>
      <protection locked="0"/>
    </xf>
    <xf numFmtId="4" fontId="0" fillId="0" borderId="19" xfId="0" applyNumberFormat="1" applyFont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>
      <alignment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20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8" xfId="0" applyNumberForma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952500</xdr:colOff>
      <xdr:row>8</xdr:row>
      <xdr:rowOff>9525</xdr:rowOff>
    </xdr:from>
    <xdr:to>
      <xdr:col>9</xdr:col>
      <xdr:colOff>0</xdr:colOff>
      <xdr:row>18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0467975" y="1381125"/>
          <a:ext cx="381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62</xdr:row>
      <xdr:rowOff>0</xdr:rowOff>
    </xdr:from>
    <xdr:to>
      <xdr:col>9</xdr:col>
      <xdr:colOff>0</xdr:colOff>
      <xdr:row>62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6200775" y="10115550"/>
          <a:ext cx="3581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7"/>
  <sheetViews>
    <sheetView showGridLines="0" tabSelected="1" zoomScalePageLayoutView="0" workbookViewId="0" topLeftCell="A1">
      <selection activeCell="Z34" sqref="Z31:Z34"/>
    </sheetView>
  </sheetViews>
  <sheetFormatPr defaultColWidth="16.00390625" defaultRowHeight="12.75"/>
  <cols>
    <col min="1" max="1" width="57.57421875" style="121" customWidth="1"/>
    <col min="2" max="2" width="14.57421875" style="0" bestFit="1" customWidth="1"/>
    <col min="3" max="4" width="13.57421875" style="0" bestFit="1" customWidth="1"/>
    <col min="5" max="5" width="13.57421875" style="33" bestFit="1" customWidth="1"/>
    <col min="6" max="6" width="13.57421875" style="33" customWidth="1"/>
    <col min="7" max="9" width="14.57421875" style="33" customWidth="1"/>
    <col min="10" max="10" width="14.57421875" style="33" bestFit="1" customWidth="1"/>
    <col min="11" max="12" width="13.57421875" style="33" bestFit="1" customWidth="1"/>
    <col min="13" max="13" width="14.57421875" style="33" bestFit="1" customWidth="1"/>
    <col min="14" max="14" width="16.28125" style="0" bestFit="1" customWidth="1"/>
  </cols>
  <sheetData>
    <row r="1" spans="1:14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174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3.5" thickBot="1">
      <c r="A4" s="127"/>
      <c r="B4" s="95"/>
      <c r="C4" s="95"/>
      <c r="D4" s="95"/>
      <c r="E4" s="97"/>
      <c r="F4" s="97"/>
      <c r="G4" s="97"/>
      <c r="H4" s="97"/>
      <c r="I4" s="97"/>
      <c r="J4" s="97"/>
      <c r="K4" s="97"/>
      <c r="L4" s="97"/>
      <c r="M4" s="97"/>
      <c r="N4" s="95"/>
    </row>
    <row r="5" spans="1:69" ht="13.5" thickBot="1">
      <c r="A5" s="133" t="s">
        <v>0</v>
      </c>
      <c r="B5" s="22" t="s">
        <v>6</v>
      </c>
      <c r="C5" s="22" t="s">
        <v>7</v>
      </c>
      <c r="D5" s="22" t="s">
        <v>8</v>
      </c>
      <c r="E5" s="98" t="s">
        <v>9</v>
      </c>
      <c r="F5" s="98" t="s">
        <v>10</v>
      </c>
      <c r="G5" s="98" t="s">
        <v>11</v>
      </c>
      <c r="H5" s="98" t="s">
        <v>12</v>
      </c>
      <c r="I5" s="98" t="s">
        <v>13</v>
      </c>
      <c r="J5" s="98" t="s">
        <v>72</v>
      </c>
      <c r="K5" s="98" t="s">
        <v>14</v>
      </c>
      <c r="L5" s="98" t="s">
        <v>73</v>
      </c>
      <c r="M5" s="98" t="s">
        <v>15</v>
      </c>
      <c r="N5" s="22" t="s">
        <v>74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2:69" ht="12.75">
      <c r="B6" s="1"/>
      <c r="C6" s="1"/>
      <c r="D6" s="1"/>
      <c r="E6" s="117"/>
      <c r="F6" s="117"/>
      <c r="G6" s="117"/>
      <c r="H6" s="117"/>
      <c r="I6" s="117"/>
      <c r="J6" s="117"/>
      <c r="K6" s="117"/>
      <c r="L6" s="117"/>
      <c r="M6" s="11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12.75">
      <c r="A7" s="134" t="s">
        <v>18</v>
      </c>
      <c r="B7" s="23">
        <f>SUM(B8:B11)</f>
        <v>79100483.6</v>
      </c>
      <c r="C7" s="77">
        <f aca="true" t="shared" si="0" ref="C7:N7">SUM(C8:C11)</f>
        <v>26603258.32</v>
      </c>
      <c r="D7" s="23">
        <f t="shared" si="0"/>
        <v>13653843.84</v>
      </c>
      <c r="E7" s="77">
        <f t="shared" si="0"/>
        <v>13364519.44</v>
      </c>
      <c r="F7" s="23">
        <f t="shared" si="0"/>
        <v>13357552.48</v>
      </c>
      <c r="G7" s="77">
        <f t="shared" si="0"/>
        <v>12603863.6</v>
      </c>
      <c r="H7" s="23">
        <f t="shared" si="0"/>
        <v>12200000</v>
      </c>
      <c r="I7" s="77">
        <f t="shared" si="0"/>
        <v>12206704.88</v>
      </c>
      <c r="J7" s="23">
        <f t="shared" si="0"/>
        <v>12225577.76</v>
      </c>
      <c r="K7" s="77">
        <f t="shared" si="0"/>
        <v>12202245.36</v>
      </c>
      <c r="L7" s="23">
        <f t="shared" si="0"/>
        <v>11537843.68</v>
      </c>
      <c r="M7" s="109">
        <f t="shared" si="0"/>
        <v>9624166.08</v>
      </c>
      <c r="N7" s="23">
        <f t="shared" si="0"/>
        <v>228680059.04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2.75">
      <c r="A8" s="130" t="s">
        <v>27</v>
      </c>
      <c r="B8" s="26">
        <v>70000000</v>
      </c>
      <c r="C8" s="117">
        <v>17500000</v>
      </c>
      <c r="D8" s="26">
        <v>4550000</v>
      </c>
      <c r="E8" s="117">
        <v>4250000</v>
      </c>
      <c r="F8" s="26">
        <v>4250000</v>
      </c>
      <c r="G8" s="114">
        <v>3500000</v>
      </c>
      <c r="H8" s="26">
        <v>3100000</v>
      </c>
      <c r="I8" s="114">
        <v>3100000</v>
      </c>
      <c r="J8" s="26">
        <v>3100000</v>
      </c>
      <c r="K8" s="114">
        <v>3100000</v>
      </c>
      <c r="L8" s="26">
        <v>2430000</v>
      </c>
      <c r="M8" s="117">
        <v>2337150</v>
      </c>
      <c r="N8" s="26">
        <f aca="true" t="shared" si="1" ref="N8:N13">SUM(B8:M8)</f>
        <v>121217150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12.75">
      <c r="A9" s="130" t="s">
        <v>140</v>
      </c>
      <c r="B9" s="26">
        <v>9100000</v>
      </c>
      <c r="C9" s="131">
        <v>9100000</v>
      </c>
      <c r="D9" s="26">
        <v>9100000</v>
      </c>
      <c r="E9" s="114">
        <v>9100000</v>
      </c>
      <c r="F9" s="26">
        <v>9100000</v>
      </c>
      <c r="G9" s="114">
        <v>9100000</v>
      </c>
      <c r="H9" s="26">
        <v>9100000</v>
      </c>
      <c r="I9" s="114">
        <v>9100000</v>
      </c>
      <c r="J9" s="26">
        <v>9100000</v>
      </c>
      <c r="K9" s="114">
        <v>9100000</v>
      </c>
      <c r="L9" s="26">
        <v>9100000</v>
      </c>
      <c r="M9" s="118">
        <v>7280000</v>
      </c>
      <c r="N9" s="26">
        <f t="shared" si="1"/>
        <v>107380000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2.75">
      <c r="A10" s="130" t="s">
        <v>141</v>
      </c>
      <c r="B10" s="26">
        <v>483.6</v>
      </c>
      <c r="C10" s="131">
        <v>3258.32</v>
      </c>
      <c r="D10" s="26">
        <v>3843.84</v>
      </c>
      <c r="E10" s="114">
        <v>14519.44</v>
      </c>
      <c r="F10" s="26">
        <v>7552.48</v>
      </c>
      <c r="G10" s="114">
        <v>3863.6</v>
      </c>
      <c r="H10" s="26">
        <v>0</v>
      </c>
      <c r="I10" s="114">
        <v>6704.88</v>
      </c>
      <c r="J10" s="26">
        <v>25577.76</v>
      </c>
      <c r="K10" s="114">
        <v>2245.36</v>
      </c>
      <c r="L10" s="26">
        <v>7843.68</v>
      </c>
      <c r="M10" s="118">
        <v>7016.08</v>
      </c>
      <c r="N10" s="26">
        <f t="shared" si="1"/>
        <v>82909.04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2.75">
      <c r="A11" s="130" t="s">
        <v>142</v>
      </c>
      <c r="B11" s="26"/>
      <c r="C11" s="117"/>
      <c r="D11" s="26"/>
      <c r="E11" s="117"/>
      <c r="F11" s="26"/>
      <c r="G11" s="117"/>
      <c r="H11" s="26"/>
      <c r="I11" s="117"/>
      <c r="J11" s="26"/>
      <c r="K11" s="114"/>
      <c r="L11" s="26"/>
      <c r="M11" s="117"/>
      <c r="N11" s="26">
        <f t="shared" si="1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2.75">
      <c r="A12" s="130" t="s">
        <v>124</v>
      </c>
      <c r="B12" s="26"/>
      <c r="C12" s="114"/>
      <c r="D12" s="26"/>
      <c r="E12" s="114"/>
      <c r="F12" s="26"/>
      <c r="G12" s="114"/>
      <c r="H12" s="26"/>
      <c r="I12" s="114"/>
      <c r="J12" s="26"/>
      <c r="K12" s="114"/>
      <c r="L12" s="26"/>
      <c r="M12" s="118"/>
      <c r="N12" s="26">
        <f t="shared" si="1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12.75">
      <c r="A13" s="130" t="s">
        <v>125</v>
      </c>
      <c r="B13" s="26"/>
      <c r="C13" s="114"/>
      <c r="D13" s="26"/>
      <c r="E13" s="114"/>
      <c r="F13" s="26"/>
      <c r="G13" s="114"/>
      <c r="H13" s="26"/>
      <c r="I13" s="114"/>
      <c r="J13" s="26"/>
      <c r="K13" s="114"/>
      <c r="L13" s="26"/>
      <c r="M13" s="118"/>
      <c r="N13" s="26">
        <f t="shared" si="1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12.75">
      <c r="A14" s="130"/>
      <c r="B14" s="26"/>
      <c r="C14" s="114"/>
      <c r="D14" s="26"/>
      <c r="E14" s="114"/>
      <c r="F14" s="26"/>
      <c r="G14" s="114"/>
      <c r="H14" s="26"/>
      <c r="I14" s="114"/>
      <c r="J14" s="26"/>
      <c r="K14" s="114"/>
      <c r="L14" s="26"/>
      <c r="M14" s="118"/>
      <c r="N14" s="2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2.75">
      <c r="A15" s="142" t="s">
        <v>19</v>
      </c>
      <c r="B15" s="24">
        <f aca="true" t="shared" si="2" ref="B15:M15">SUM(B17:B27)</f>
        <v>4470465.86</v>
      </c>
      <c r="C15" s="80">
        <f t="shared" si="2"/>
        <v>5338013.03</v>
      </c>
      <c r="D15" s="24">
        <f t="shared" si="2"/>
        <v>5596938.88</v>
      </c>
      <c r="E15" s="80">
        <f t="shared" si="2"/>
        <v>5368238.829999999</v>
      </c>
      <c r="F15" s="24">
        <f t="shared" si="2"/>
        <v>4785044.4</v>
      </c>
      <c r="G15" s="80">
        <f t="shared" si="2"/>
        <v>5476057.64</v>
      </c>
      <c r="H15" s="24">
        <f t="shared" si="2"/>
        <v>5700388.16</v>
      </c>
      <c r="I15" s="80">
        <f t="shared" si="2"/>
        <v>4737355.98</v>
      </c>
      <c r="J15" s="24">
        <f t="shared" si="2"/>
        <v>4306810.63</v>
      </c>
      <c r="K15" s="80">
        <f t="shared" si="2"/>
        <v>4655756.779999999</v>
      </c>
      <c r="L15" s="24">
        <f t="shared" si="2"/>
        <v>4270957.84</v>
      </c>
      <c r="M15" s="119">
        <f t="shared" si="2"/>
        <v>3562622.6399999997</v>
      </c>
      <c r="N15" s="24">
        <f>SUM(N16:N27)</f>
        <v>58268650.669999994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12.75">
      <c r="A16" s="130" t="s">
        <v>144</v>
      </c>
      <c r="B16" s="26"/>
      <c r="C16" s="131"/>
      <c r="D16" s="26"/>
      <c r="E16" s="114"/>
      <c r="F16" s="26"/>
      <c r="G16" s="114"/>
      <c r="H16" s="26"/>
      <c r="I16" s="114"/>
      <c r="J16" s="26"/>
      <c r="K16" s="114"/>
      <c r="L16" s="26"/>
      <c r="M16" s="118"/>
      <c r="N16" s="26">
        <f aca="true" t="shared" si="3" ref="N16:N27">SUM(B16:M16)</f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2.75">
      <c r="A17" s="130" t="s">
        <v>145</v>
      </c>
      <c r="B17" s="26">
        <v>29373.24</v>
      </c>
      <c r="C17" s="117">
        <v>56706.83</v>
      </c>
      <c r="D17" s="26">
        <v>167262.46999999997</v>
      </c>
      <c r="E17" s="117">
        <v>217084.92</v>
      </c>
      <c r="F17" s="26">
        <v>129670.65</v>
      </c>
      <c r="G17" s="117">
        <v>363873.32999999996</v>
      </c>
      <c r="H17" s="26">
        <v>176369.19999999995</v>
      </c>
      <c r="I17" s="117">
        <v>66675.09</v>
      </c>
      <c r="J17" s="26">
        <v>34733.34</v>
      </c>
      <c r="K17" s="114">
        <v>43331.880000000005</v>
      </c>
      <c r="L17" s="26">
        <v>29133.52</v>
      </c>
      <c r="M17" s="117">
        <v>26875.84</v>
      </c>
      <c r="N17" s="26">
        <f>SUM(B17:M17)</f>
        <v>1341090.3100000003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12.75">
      <c r="A18" s="130" t="s">
        <v>146</v>
      </c>
      <c r="B18" s="26">
        <v>3100000</v>
      </c>
      <c r="C18" s="131">
        <v>3100000</v>
      </c>
      <c r="D18" s="26">
        <v>3100000</v>
      </c>
      <c r="E18" s="114">
        <v>3100000</v>
      </c>
      <c r="F18" s="26">
        <v>3100000</v>
      </c>
      <c r="G18" s="114">
        <v>3100000</v>
      </c>
      <c r="H18" s="26">
        <v>3100000</v>
      </c>
      <c r="I18" s="114">
        <v>3100000</v>
      </c>
      <c r="J18" s="26">
        <v>3100000</v>
      </c>
      <c r="K18" s="114">
        <v>3100000</v>
      </c>
      <c r="L18" s="26">
        <v>3100000</v>
      </c>
      <c r="M18" s="118">
        <v>2562000</v>
      </c>
      <c r="N18" s="26">
        <f>SUM(B18:M18)</f>
        <v>36662000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12.75">
      <c r="A19" s="130" t="s">
        <v>209</v>
      </c>
      <c r="B19" s="26">
        <v>107036.8</v>
      </c>
      <c r="C19" s="117">
        <v>47928.4</v>
      </c>
      <c r="D19" s="26">
        <v>80090.4</v>
      </c>
      <c r="E19" s="117">
        <v>80381.6</v>
      </c>
      <c r="F19" s="26">
        <v>75465.51999999999</v>
      </c>
      <c r="G19" s="117">
        <v>110515.6</v>
      </c>
      <c r="H19" s="26">
        <v>244438.8</v>
      </c>
      <c r="I19" s="117">
        <v>126451.2</v>
      </c>
      <c r="J19" s="26">
        <v>59113.6</v>
      </c>
      <c r="K19" s="114">
        <v>137576.4</v>
      </c>
      <c r="L19" s="26">
        <v>29133.52</v>
      </c>
      <c r="M19" s="117">
        <v>29133.52</v>
      </c>
      <c r="N19" s="26">
        <f>SUM(B19:M19)</f>
        <v>1127265.3599999999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2.75">
      <c r="A20" s="8" t="s">
        <v>373</v>
      </c>
      <c r="B20" s="26">
        <v>45115.72</v>
      </c>
      <c r="C20" s="117">
        <v>342168.94</v>
      </c>
      <c r="D20" s="26">
        <v>546872.66</v>
      </c>
      <c r="E20" s="117">
        <v>1121642.91</v>
      </c>
      <c r="F20" s="26">
        <v>478347.04000000004</v>
      </c>
      <c r="G20" s="117">
        <v>610492.3799999999</v>
      </c>
      <c r="H20" s="26">
        <v>769617.73</v>
      </c>
      <c r="I20" s="117">
        <v>157401.94</v>
      </c>
      <c r="J20" s="26">
        <v>63728.54000000001</v>
      </c>
      <c r="K20" s="114">
        <v>89320.02</v>
      </c>
      <c r="L20" s="26">
        <v>70594.16</v>
      </c>
      <c r="M20" s="117">
        <v>163599.28000000003</v>
      </c>
      <c r="N20" s="26">
        <f>SUM(B20:M20)</f>
        <v>4458901.32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12.75">
      <c r="A21" s="130" t="s">
        <v>149</v>
      </c>
      <c r="B21" s="26"/>
      <c r="C21" s="117"/>
      <c r="D21" s="26"/>
      <c r="E21" s="117"/>
      <c r="F21" s="26"/>
      <c r="G21" s="117"/>
      <c r="H21" s="26"/>
      <c r="I21" s="117"/>
      <c r="J21" s="26"/>
      <c r="K21" s="114"/>
      <c r="L21" s="26"/>
      <c r="M21" s="117"/>
      <c r="N21" s="26">
        <f t="shared" si="3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12.75">
      <c r="A22" s="130" t="s">
        <v>208</v>
      </c>
      <c r="B22" s="26">
        <v>322677.27</v>
      </c>
      <c r="C22" s="117">
        <v>292385.5999999999</v>
      </c>
      <c r="D22" s="26">
        <v>290558.31999999995</v>
      </c>
      <c r="E22" s="114">
        <v>284001.12</v>
      </c>
      <c r="F22" s="26">
        <v>273223.60000000003</v>
      </c>
      <c r="G22" s="114">
        <v>399583.6</v>
      </c>
      <c r="H22" s="26">
        <v>349018.80000000005</v>
      </c>
      <c r="I22" s="117">
        <v>350424.88000000006</v>
      </c>
      <c r="J22" s="26">
        <v>253797.44</v>
      </c>
      <c r="K22" s="114">
        <v>305940.95999999996</v>
      </c>
      <c r="L22" s="26">
        <v>374258.5599999999</v>
      </c>
      <c r="M22" s="118">
        <v>234192.4</v>
      </c>
      <c r="N22" s="26">
        <f t="shared" si="3"/>
        <v>3730062.5499999993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12.75">
      <c r="A23" s="130" t="s">
        <v>150</v>
      </c>
      <c r="B23" s="26"/>
      <c r="C23" s="114"/>
      <c r="D23" s="26"/>
      <c r="E23" s="114"/>
      <c r="F23" s="26"/>
      <c r="G23" s="114"/>
      <c r="H23" s="26"/>
      <c r="I23" s="114"/>
      <c r="J23" s="26"/>
      <c r="K23" s="114"/>
      <c r="L23" s="26"/>
      <c r="M23" s="118"/>
      <c r="N23" s="26">
        <f t="shared" si="3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12.75">
      <c r="A24" s="130" t="s">
        <v>207</v>
      </c>
      <c r="B24" s="26"/>
      <c r="C24" s="114"/>
      <c r="D24" s="26"/>
      <c r="E24" s="114"/>
      <c r="F24" s="26"/>
      <c r="G24" s="114"/>
      <c r="H24" s="26"/>
      <c r="I24" s="114"/>
      <c r="J24" s="26"/>
      <c r="K24" s="114"/>
      <c r="L24" s="26"/>
      <c r="M24" s="118"/>
      <c r="N24" s="26">
        <f t="shared" si="3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ht="12.75">
      <c r="A25" s="130" t="s">
        <v>152</v>
      </c>
      <c r="B25" s="26">
        <v>231820.72</v>
      </c>
      <c r="C25" s="117">
        <v>434795.58999999997</v>
      </c>
      <c r="D25" s="26">
        <v>306230.9</v>
      </c>
      <c r="E25" s="117">
        <v>12987.52</v>
      </c>
      <c r="F25" s="26">
        <v>74024.33</v>
      </c>
      <c r="G25" s="117">
        <v>405490.30000000005</v>
      </c>
      <c r="H25" s="26">
        <v>204036.56999999998</v>
      </c>
      <c r="I25" s="117">
        <v>459273.85000000003</v>
      </c>
      <c r="J25" s="26">
        <v>304849.37</v>
      </c>
      <c r="K25" s="114">
        <v>164971.27</v>
      </c>
      <c r="L25" s="26">
        <v>47062.08</v>
      </c>
      <c r="M25" s="117">
        <v>20170.8</v>
      </c>
      <c r="N25" s="26">
        <f t="shared" si="3"/>
        <v>2665713.3000000003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ht="12.75">
      <c r="A26" s="130" t="s">
        <v>28</v>
      </c>
      <c r="B26" s="26">
        <v>634442.1100000001</v>
      </c>
      <c r="C26" s="117">
        <v>1064027.67</v>
      </c>
      <c r="D26" s="26">
        <v>1105924.13</v>
      </c>
      <c r="E26" s="117">
        <v>552140.76</v>
      </c>
      <c r="F26" s="26">
        <v>654313.26</v>
      </c>
      <c r="G26" s="117">
        <v>486102.43000000005</v>
      </c>
      <c r="H26" s="26">
        <v>856907.06</v>
      </c>
      <c r="I26" s="117">
        <v>477129.02</v>
      </c>
      <c r="J26" s="26">
        <v>490588.33999999997</v>
      </c>
      <c r="K26" s="114">
        <v>814616.25</v>
      </c>
      <c r="L26" s="122">
        <v>620776</v>
      </c>
      <c r="M26" s="125">
        <v>526650.8</v>
      </c>
      <c r="N26" s="26">
        <f t="shared" si="3"/>
        <v>8283617.829999999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ht="12.75">
      <c r="A27" s="130" t="s">
        <v>125</v>
      </c>
      <c r="B27" s="26"/>
      <c r="C27" s="114"/>
      <c r="D27" s="26"/>
      <c r="E27" s="114"/>
      <c r="F27" s="26"/>
      <c r="G27" s="114"/>
      <c r="H27" s="26"/>
      <c r="I27" s="114"/>
      <c r="J27" s="26"/>
      <c r="K27" s="114"/>
      <c r="L27" s="26"/>
      <c r="M27" s="118"/>
      <c r="N27" s="26">
        <f t="shared" si="3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ht="12.75">
      <c r="A28" s="130"/>
      <c r="B28" s="26"/>
      <c r="C28" s="114"/>
      <c r="D28" s="26"/>
      <c r="E28" s="114"/>
      <c r="F28" s="26"/>
      <c r="G28" s="114"/>
      <c r="H28" s="26"/>
      <c r="I28" s="114"/>
      <c r="J28" s="26"/>
      <c r="K28" s="114"/>
      <c r="L28" s="26"/>
      <c r="M28" s="118"/>
      <c r="N28" s="2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38.25">
      <c r="A29" s="154" t="s">
        <v>223</v>
      </c>
      <c r="B29" s="24">
        <f>SUM(B30:B32)</f>
        <v>0</v>
      </c>
      <c r="C29" s="80">
        <f aca="true" t="shared" si="4" ref="C29:M29">SUM(C30:C32)</f>
        <v>0</v>
      </c>
      <c r="D29" s="24">
        <f t="shared" si="4"/>
        <v>0</v>
      </c>
      <c r="E29" s="80">
        <f t="shared" si="4"/>
        <v>0</v>
      </c>
      <c r="F29" s="24">
        <f t="shared" si="4"/>
        <v>0</v>
      </c>
      <c r="G29" s="80">
        <f t="shared" si="4"/>
        <v>0</v>
      </c>
      <c r="H29" s="24">
        <f t="shared" si="4"/>
        <v>0</v>
      </c>
      <c r="I29" s="80">
        <f t="shared" si="4"/>
        <v>0</v>
      </c>
      <c r="J29" s="24">
        <f t="shared" si="4"/>
        <v>0</v>
      </c>
      <c r="K29" s="80">
        <f t="shared" si="4"/>
        <v>0</v>
      </c>
      <c r="L29" s="24">
        <f t="shared" si="4"/>
        <v>0</v>
      </c>
      <c r="M29" s="119">
        <f t="shared" si="4"/>
        <v>0</v>
      </c>
      <c r="N29" s="24">
        <f>SUM(N30:N32)</f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ht="12.75">
      <c r="A30" s="155" t="s">
        <v>224</v>
      </c>
      <c r="B30" s="26"/>
      <c r="C30" s="114"/>
      <c r="D30" s="26"/>
      <c r="E30" s="114"/>
      <c r="F30" s="26"/>
      <c r="G30" s="114"/>
      <c r="H30" s="26"/>
      <c r="I30" s="114"/>
      <c r="J30" s="26"/>
      <c r="K30" s="114"/>
      <c r="L30" s="26"/>
      <c r="M30" s="118"/>
      <c r="N30" s="26">
        <f>SUM(B30:M30)</f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ht="12.75">
      <c r="A31" s="155" t="s">
        <v>249</v>
      </c>
      <c r="B31" s="26"/>
      <c r="C31" s="114"/>
      <c r="D31" s="26"/>
      <c r="E31" s="114"/>
      <c r="F31" s="26"/>
      <c r="G31" s="114"/>
      <c r="H31" s="26"/>
      <c r="I31" s="114"/>
      <c r="J31" s="26"/>
      <c r="K31" s="114"/>
      <c r="L31" s="26"/>
      <c r="M31" s="118"/>
      <c r="N31" s="26">
        <f>SUM(B31:M31)</f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ht="12.75">
      <c r="A32" s="155" t="s">
        <v>225</v>
      </c>
      <c r="B32" s="26"/>
      <c r="C32" s="114"/>
      <c r="D32" s="26"/>
      <c r="E32" s="114"/>
      <c r="F32" s="26"/>
      <c r="G32" s="114"/>
      <c r="H32" s="26"/>
      <c r="I32" s="114"/>
      <c r="J32" s="26"/>
      <c r="K32" s="114"/>
      <c r="L32" s="26"/>
      <c r="M32" s="118"/>
      <c r="N32" s="26">
        <f>SUM(B32:M32)</f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ht="12.75">
      <c r="A33" s="130"/>
      <c r="B33" s="26"/>
      <c r="C33" s="114"/>
      <c r="D33" s="26"/>
      <c r="E33" s="114"/>
      <c r="F33" s="26"/>
      <c r="G33" s="114"/>
      <c r="H33" s="26"/>
      <c r="I33" s="114"/>
      <c r="J33" s="26"/>
      <c r="K33" s="114"/>
      <c r="L33" s="26"/>
      <c r="M33" s="118"/>
      <c r="N33" s="2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ht="12.75">
      <c r="A34" s="139" t="s">
        <v>20</v>
      </c>
      <c r="B34" s="24">
        <f>SUM(B35:B45)</f>
        <v>414580.32</v>
      </c>
      <c r="C34" s="80">
        <f aca="true" t="shared" si="5" ref="C34:M34">SUM(C35:C45)</f>
        <v>630198.8300000001</v>
      </c>
      <c r="D34" s="24">
        <f t="shared" si="5"/>
        <v>2043532.4200000002</v>
      </c>
      <c r="E34" s="80">
        <f t="shared" si="5"/>
        <v>1268834.25</v>
      </c>
      <c r="F34" s="24">
        <f t="shared" si="5"/>
        <v>1011679.28</v>
      </c>
      <c r="G34" s="80">
        <f t="shared" si="5"/>
        <v>1367116.38</v>
      </c>
      <c r="H34" s="24">
        <f t="shared" si="5"/>
        <v>1181506.12</v>
      </c>
      <c r="I34" s="80">
        <f t="shared" si="5"/>
        <v>1705637.91</v>
      </c>
      <c r="J34" s="24">
        <f t="shared" si="5"/>
        <v>928299.5199999998</v>
      </c>
      <c r="K34" s="80">
        <f t="shared" si="5"/>
        <v>986927.1199999999</v>
      </c>
      <c r="L34" s="24">
        <f t="shared" si="5"/>
        <v>685054.4099999999</v>
      </c>
      <c r="M34" s="119">
        <f t="shared" si="5"/>
        <v>586033.76</v>
      </c>
      <c r="N34" s="24">
        <f>SUM(N35:N45)</f>
        <v>12809400.32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ht="12.75">
      <c r="A35" s="130" t="s">
        <v>35</v>
      </c>
      <c r="B35" s="26">
        <v>10085.92</v>
      </c>
      <c r="C35" s="117">
        <v>15728.96</v>
      </c>
      <c r="D35" s="26">
        <v>1259611.6</v>
      </c>
      <c r="E35" s="117">
        <v>5288.4</v>
      </c>
      <c r="F35" s="26">
        <v>5149.039999999999</v>
      </c>
      <c r="G35" s="117">
        <v>2845.4399999999996</v>
      </c>
      <c r="H35" s="26">
        <v>9557.599999999999</v>
      </c>
      <c r="I35" s="117">
        <v>6377.28</v>
      </c>
      <c r="J35" s="26">
        <v>5423.6</v>
      </c>
      <c r="K35" s="114">
        <v>10006.88</v>
      </c>
      <c r="L35" s="26">
        <v>49303.28</v>
      </c>
      <c r="M35" s="117">
        <v>34736</v>
      </c>
      <c r="N35" s="26">
        <f aca="true" t="shared" si="6" ref="N35:N45">SUM(B35:M35)</f>
        <v>1414114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ht="12.75">
      <c r="A36" s="130" t="s">
        <v>180</v>
      </c>
      <c r="B36" s="26">
        <v>103800.28</v>
      </c>
      <c r="C36" s="117">
        <v>144994.79</v>
      </c>
      <c r="D36" s="26">
        <v>305636.25999999995</v>
      </c>
      <c r="E36" s="117">
        <v>690890.94</v>
      </c>
      <c r="F36" s="26">
        <v>524103.13</v>
      </c>
      <c r="G36" s="117">
        <v>896217.73</v>
      </c>
      <c r="H36" s="26">
        <v>600099.2500000001</v>
      </c>
      <c r="I36" s="117">
        <v>1131575.92</v>
      </c>
      <c r="J36" s="26">
        <v>307310.86</v>
      </c>
      <c r="K36" s="114">
        <v>348625.64</v>
      </c>
      <c r="L36" s="26">
        <v>222984.32</v>
      </c>
      <c r="M36" s="117">
        <v>199454.32000000004</v>
      </c>
      <c r="N36" s="26">
        <f t="shared" si="6"/>
        <v>5475693.44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ht="12.75">
      <c r="A37" s="130" t="s">
        <v>153</v>
      </c>
      <c r="B37" s="26"/>
      <c r="C37" s="114"/>
      <c r="D37" s="26"/>
      <c r="E37" s="114"/>
      <c r="F37" s="26"/>
      <c r="G37" s="114"/>
      <c r="H37" s="26"/>
      <c r="I37" s="114"/>
      <c r="J37" s="26"/>
      <c r="K37" s="114"/>
      <c r="L37" s="26"/>
      <c r="M37" s="118"/>
      <c r="N37" s="26">
        <f t="shared" si="6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ht="12.75">
      <c r="A38" s="130" t="s">
        <v>161</v>
      </c>
      <c r="B38" s="26"/>
      <c r="C38" s="114"/>
      <c r="D38" s="26"/>
      <c r="E38" s="114"/>
      <c r="F38" s="26"/>
      <c r="G38" s="114"/>
      <c r="H38" s="26"/>
      <c r="I38" s="114"/>
      <c r="J38" s="26"/>
      <c r="K38" s="114"/>
      <c r="L38" s="26"/>
      <c r="M38" s="118"/>
      <c r="N38" s="26">
        <f t="shared" si="6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ht="12.75">
      <c r="A39" s="130" t="s">
        <v>155</v>
      </c>
      <c r="B39" s="26"/>
      <c r="C39" s="114"/>
      <c r="D39" s="26"/>
      <c r="E39" s="114"/>
      <c r="F39" s="26"/>
      <c r="G39" s="114"/>
      <c r="H39" s="26"/>
      <c r="I39" s="114"/>
      <c r="J39" s="26"/>
      <c r="K39" s="114"/>
      <c r="L39" s="26"/>
      <c r="M39" s="118"/>
      <c r="N39" s="26">
        <f t="shared" si="6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ht="12.75">
      <c r="A40" s="130" t="s">
        <v>162</v>
      </c>
      <c r="B40" s="26"/>
      <c r="C40" s="114"/>
      <c r="D40" s="26"/>
      <c r="E40" s="114"/>
      <c r="F40" s="26"/>
      <c r="G40" s="114"/>
      <c r="H40" s="26"/>
      <c r="I40" s="114"/>
      <c r="J40" s="26"/>
      <c r="K40" s="114"/>
      <c r="L40" s="26"/>
      <c r="M40" s="118"/>
      <c r="N40" s="26">
        <f t="shared" si="6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ht="12.75">
      <c r="A41" s="130" t="s">
        <v>163</v>
      </c>
      <c r="B41" s="26"/>
      <c r="C41" s="114"/>
      <c r="D41" s="26"/>
      <c r="E41" s="114"/>
      <c r="F41" s="26"/>
      <c r="G41" s="114"/>
      <c r="H41" s="26"/>
      <c r="I41" s="114"/>
      <c r="J41" s="26"/>
      <c r="K41" s="114"/>
      <c r="L41" s="26"/>
      <c r="M41" s="118"/>
      <c r="N41" s="26">
        <f t="shared" si="6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ht="12.75">
      <c r="A42" s="130" t="s">
        <v>164</v>
      </c>
      <c r="B42" s="26"/>
      <c r="C42" s="114"/>
      <c r="D42" s="26"/>
      <c r="E42" s="114"/>
      <c r="F42" s="26"/>
      <c r="G42" s="114"/>
      <c r="H42" s="26"/>
      <c r="I42" s="114"/>
      <c r="J42" s="26"/>
      <c r="K42" s="114"/>
      <c r="L42" s="26"/>
      <c r="M42" s="118"/>
      <c r="N42" s="26">
        <f t="shared" si="6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2.75">
      <c r="A43" s="130" t="s">
        <v>29</v>
      </c>
      <c r="B43" s="26">
        <v>300694.12</v>
      </c>
      <c r="C43" s="117">
        <v>469475.08</v>
      </c>
      <c r="D43" s="26">
        <v>478284.56</v>
      </c>
      <c r="E43" s="117">
        <v>572654.9099999999</v>
      </c>
      <c r="F43" s="26">
        <v>482427.11</v>
      </c>
      <c r="G43" s="117">
        <v>468053.20999999996</v>
      </c>
      <c r="H43" s="26">
        <v>571849.2699999999</v>
      </c>
      <c r="I43" s="117">
        <v>567684.71</v>
      </c>
      <c r="J43" s="26">
        <v>615565.0599999998</v>
      </c>
      <c r="K43" s="114">
        <v>628294.5999999999</v>
      </c>
      <c r="L43" s="26">
        <v>412766.81</v>
      </c>
      <c r="M43" s="118">
        <v>351843.44</v>
      </c>
      <c r="N43" s="26">
        <f t="shared" si="6"/>
        <v>5919592.879999999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2.75">
      <c r="A44" s="130" t="s">
        <v>158</v>
      </c>
      <c r="B44" s="26"/>
      <c r="C44" s="114"/>
      <c r="D44" s="26"/>
      <c r="E44" s="114"/>
      <c r="F44" s="26"/>
      <c r="G44" s="114"/>
      <c r="H44" s="26"/>
      <c r="I44" s="114"/>
      <c r="J44" s="26"/>
      <c r="K44" s="114"/>
      <c r="L44" s="26"/>
      <c r="M44" s="118"/>
      <c r="N44" s="26">
        <f t="shared" si="6"/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2.75">
      <c r="A45" s="130" t="s">
        <v>28</v>
      </c>
      <c r="B45" s="26"/>
      <c r="C45" s="131"/>
      <c r="D45" s="26"/>
      <c r="E45" s="114"/>
      <c r="F45" s="26"/>
      <c r="G45" s="114"/>
      <c r="H45" s="26"/>
      <c r="I45" s="114"/>
      <c r="J45" s="26"/>
      <c r="K45" s="114"/>
      <c r="L45" s="26"/>
      <c r="M45" s="118"/>
      <c r="N45" s="26">
        <f t="shared" si="6"/>
        <v>0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2.75">
      <c r="A46" s="130"/>
      <c r="B46" s="26"/>
      <c r="C46" s="114"/>
      <c r="D46" s="26"/>
      <c r="E46" s="114"/>
      <c r="F46" s="26"/>
      <c r="G46" s="114"/>
      <c r="H46" s="26"/>
      <c r="I46" s="114"/>
      <c r="J46" s="26"/>
      <c r="K46" s="114"/>
      <c r="L46" s="26"/>
      <c r="M46" s="118"/>
      <c r="N46" s="2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2.75">
      <c r="A47" s="139" t="s">
        <v>21</v>
      </c>
      <c r="B47" s="24">
        <f>SUM(B48:B54)</f>
        <v>2882246.9499999997</v>
      </c>
      <c r="C47" s="80">
        <f aca="true" t="shared" si="7" ref="C47:M47">SUM(C48:C54)</f>
        <v>4645558.790000001</v>
      </c>
      <c r="D47" s="24">
        <f t="shared" si="7"/>
        <v>6710182.03</v>
      </c>
      <c r="E47" s="80">
        <f t="shared" si="7"/>
        <v>9483050.100000001</v>
      </c>
      <c r="F47" s="24">
        <f t="shared" si="7"/>
        <v>4740673.95</v>
      </c>
      <c r="G47" s="80">
        <f t="shared" si="7"/>
        <v>9382195.469999997</v>
      </c>
      <c r="H47" s="24">
        <f t="shared" si="7"/>
        <v>4739785.29</v>
      </c>
      <c r="I47" s="80">
        <f t="shared" si="7"/>
        <v>9935466.870000001</v>
      </c>
      <c r="J47" s="24">
        <f t="shared" si="7"/>
        <v>6372864.049999999</v>
      </c>
      <c r="K47" s="80">
        <f t="shared" si="7"/>
        <v>3655149.6400000006</v>
      </c>
      <c r="L47" s="24">
        <f t="shared" si="7"/>
        <v>3012913.2800000003</v>
      </c>
      <c r="M47" s="119">
        <f t="shared" si="7"/>
        <v>2819357.4899999998</v>
      </c>
      <c r="N47" s="24">
        <f>SUM(N48:N54)</f>
        <v>68379443.91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12.75">
      <c r="A48" s="130" t="s">
        <v>30</v>
      </c>
      <c r="B48" s="26">
        <v>1755898.5599999991</v>
      </c>
      <c r="C48" s="117">
        <v>3057538.64</v>
      </c>
      <c r="D48" s="26">
        <v>5636723.04</v>
      </c>
      <c r="E48" s="117">
        <v>8044964.720000001</v>
      </c>
      <c r="F48" s="26">
        <v>833604.7200000007</v>
      </c>
      <c r="G48" s="117">
        <v>7174832.059999998</v>
      </c>
      <c r="H48" s="26">
        <v>2728231.959999999</v>
      </c>
      <c r="I48" s="117">
        <v>7593075.32</v>
      </c>
      <c r="J48" s="26">
        <v>5130464.52</v>
      </c>
      <c r="K48" s="114">
        <v>1890024.2400000002</v>
      </c>
      <c r="L48" s="26">
        <v>1545239.2800000003</v>
      </c>
      <c r="M48" s="117">
        <v>1463435.7299999997</v>
      </c>
      <c r="N48" s="26">
        <f aca="true" t="shared" si="8" ref="N48:N54">SUM(B48:M48)</f>
        <v>46854032.78999999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ht="12.75">
      <c r="A49" s="130" t="s">
        <v>31</v>
      </c>
      <c r="B49" s="26">
        <v>848456.9600000001</v>
      </c>
      <c r="C49" s="117">
        <v>1129157.3800000001</v>
      </c>
      <c r="D49" s="26">
        <v>796874.8400000001</v>
      </c>
      <c r="E49" s="117">
        <v>990296.8200000001</v>
      </c>
      <c r="F49" s="26">
        <v>3432415.04</v>
      </c>
      <c r="G49" s="117">
        <v>1489690.54</v>
      </c>
      <c r="H49" s="26">
        <v>1567843.6800000004</v>
      </c>
      <c r="I49" s="117">
        <v>1840607.6500000004</v>
      </c>
      <c r="J49" s="26">
        <v>889040.6699999999</v>
      </c>
      <c r="K49" s="114">
        <v>1044964.4999999998</v>
      </c>
      <c r="L49" s="26">
        <v>980460</v>
      </c>
      <c r="M49" s="117">
        <v>907625.6799999999</v>
      </c>
      <c r="N49" s="26">
        <f t="shared" si="8"/>
        <v>15917433.760000002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12.75">
      <c r="A50" s="130" t="s">
        <v>32</v>
      </c>
      <c r="B50" s="26"/>
      <c r="C50" s="114"/>
      <c r="D50" s="26"/>
      <c r="E50" s="114"/>
      <c r="F50" s="26"/>
      <c r="G50" s="114"/>
      <c r="H50" s="26"/>
      <c r="I50" s="114"/>
      <c r="J50" s="26"/>
      <c r="K50" s="114"/>
      <c r="L50" s="26"/>
      <c r="M50" s="118"/>
      <c r="N50" s="26">
        <f t="shared" si="8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12.75">
      <c r="A51" s="130" t="s">
        <v>165</v>
      </c>
      <c r="B51" s="26"/>
      <c r="C51" s="114"/>
      <c r="D51" s="26"/>
      <c r="E51" s="114"/>
      <c r="F51" s="26"/>
      <c r="G51" s="114"/>
      <c r="H51" s="26"/>
      <c r="I51" s="114"/>
      <c r="J51" s="26"/>
      <c r="K51" s="114"/>
      <c r="L51" s="26"/>
      <c r="M51" s="118"/>
      <c r="N51" s="26">
        <f t="shared" si="8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ht="12.75">
      <c r="A52" s="130" t="s">
        <v>33</v>
      </c>
      <c r="B52" s="26"/>
      <c r="C52" s="114"/>
      <c r="D52" s="26"/>
      <c r="E52" s="114"/>
      <c r="F52" s="26"/>
      <c r="G52" s="114"/>
      <c r="H52" s="26"/>
      <c r="I52" s="114"/>
      <c r="J52" s="26"/>
      <c r="K52" s="114"/>
      <c r="L52" s="26"/>
      <c r="M52" s="118"/>
      <c r="N52" s="26">
        <f t="shared" si="8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ht="12.75">
      <c r="A53" s="130" t="s">
        <v>28</v>
      </c>
      <c r="B53" s="26">
        <v>129337.83</v>
      </c>
      <c r="C53" s="117">
        <v>340183.17</v>
      </c>
      <c r="D53" s="26">
        <v>127290.06999999999</v>
      </c>
      <c r="E53" s="117">
        <v>143188.16</v>
      </c>
      <c r="F53" s="26">
        <v>103639.39</v>
      </c>
      <c r="G53" s="117">
        <v>295793.74999999994</v>
      </c>
      <c r="H53" s="26">
        <v>103982.20999999999</v>
      </c>
      <c r="I53" s="117">
        <v>119384.22</v>
      </c>
      <c r="J53" s="26">
        <v>104210.22</v>
      </c>
      <c r="K53" s="117">
        <v>126680.73999999999</v>
      </c>
      <c r="L53" s="26">
        <v>99505.12</v>
      </c>
      <c r="M53" s="117">
        <v>98424.56</v>
      </c>
      <c r="N53" s="26">
        <f t="shared" si="8"/>
        <v>1791619.44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ht="12.75">
      <c r="A54" s="153" t="s">
        <v>125</v>
      </c>
      <c r="B54" s="27">
        <v>148553.60000000047</v>
      </c>
      <c r="C54" s="117">
        <v>118679.60000000012</v>
      </c>
      <c r="D54" s="27">
        <v>149294.07999999993</v>
      </c>
      <c r="E54" s="117">
        <v>304600.4</v>
      </c>
      <c r="F54" s="27">
        <v>371014.8</v>
      </c>
      <c r="G54" s="117">
        <v>421879.11999999994</v>
      </c>
      <c r="H54" s="27">
        <v>339727.44000000024</v>
      </c>
      <c r="I54" s="117">
        <v>382399.67999999993</v>
      </c>
      <c r="J54" s="27">
        <v>249148.63999999987</v>
      </c>
      <c r="K54" s="116">
        <v>593480.1600000001</v>
      </c>
      <c r="L54" s="27">
        <v>387708.8799999998</v>
      </c>
      <c r="M54" s="117">
        <v>349871.52</v>
      </c>
      <c r="N54" s="27">
        <f t="shared" si="8"/>
        <v>3816357.9200000004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ht="12.75">
      <c r="A55" s="156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25"/>
      <c r="M55" s="112"/>
      <c r="N55" s="11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ht="12.75">
      <c r="A56" s="157" t="s">
        <v>22</v>
      </c>
      <c r="B56" s="23">
        <f>SUM(B57:B64)</f>
        <v>31087886.94</v>
      </c>
      <c r="C56" s="23">
        <f aca="true" t="shared" si="9" ref="C56:N56">SUM(C57:C64)</f>
        <v>38795829.28000001</v>
      </c>
      <c r="D56" s="23">
        <f t="shared" si="9"/>
        <v>37388903.78</v>
      </c>
      <c r="E56" s="23">
        <f t="shared" si="9"/>
        <v>32761439.32</v>
      </c>
      <c r="F56" s="23">
        <f t="shared" si="9"/>
        <v>38518262.6</v>
      </c>
      <c r="G56" s="23">
        <f t="shared" si="9"/>
        <v>31306274.499999996</v>
      </c>
      <c r="H56" s="23">
        <f t="shared" si="9"/>
        <v>34616107.76</v>
      </c>
      <c r="I56" s="23">
        <f t="shared" si="9"/>
        <v>36739335.4</v>
      </c>
      <c r="J56" s="23">
        <f t="shared" si="9"/>
        <v>32714706.96</v>
      </c>
      <c r="K56" s="192">
        <f t="shared" si="9"/>
        <v>35680482.28</v>
      </c>
      <c r="L56" s="23">
        <f t="shared" si="9"/>
        <v>29453164.040000003</v>
      </c>
      <c r="M56" s="109">
        <f t="shared" si="9"/>
        <v>25089081.02</v>
      </c>
      <c r="N56" s="23">
        <f t="shared" si="9"/>
        <v>404151473.88000005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ht="12.75">
      <c r="A57" s="113" t="s">
        <v>36</v>
      </c>
      <c r="B57" s="26">
        <v>23366364.3</v>
      </c>
      <c r="C57" s="117">
        <v>27664780</v>
      </c>
      <c r="D57" s="26">
        <v>25077303.7</v>
      </c>
      <c r="E57" s="117">
        <v>22898440.2</v>
      </c>
      <c r="F57" s="11">
        <v>23888099</v>
      </c>
      <c r="G57" s="114">
        <v>21404611.3</v>
      </c>
      <c r="H57" s="26">
        <v>25301494.4</v>
      </c>
      <c r="I57" s="118">
        <v>28329006.2</v>
      </c>
      <c r="J57" s="117">
        <v>24934218.4</v>
      </c>
      <c r="K57" s="131">
        <v>26740562.2</v>
      </c>
      <c r="L57" s="26">
        <v>24815636.6</v>
      </c>
      <c r="M57" s="117">
        <v>20716881.5</v>
      </c>
      <c r="N57" s="26">
        <f aca="true" t="shared" si="10" ref="N57:N64">SUM(B57:M57)</f>
        <v>295137397.8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ht="12.75">
      <c r="A58" s="113" t="s">
        <v>37</v>
      </c>
      <c r="B58" s="26">
        <v>3055518.96</v>
      </c>
      <c r="C58" s="117">
        <v>4216686.24</v>
      </c>
      <c r="D58" s="26">
        <v>3505405.28</v>
      </c>
      <c r="E58" s="117">
        <v>2932258.16</v>
      </c>
      <c r="F58" s="26">
        <v>2833898.08</v>
      </c>
      <c r="G58" s="117">
        <v>1717743.04</v>
      </c>
      <c r="H58" s="26">
        <v>3234308.48</v>
      </c>
      <c r="I58" s="117">
        <v>3636408.88</v>
      </c>
      <c r="J58" s="26">
        <v>3134141.92</v>
      </c>
      <c r="K58" s="117">
        <v>3377103.6</v>
      </c>
      <c r="L58" s="26">
        <v>1394771.04</v>
      </c>
      <c r="M58" s="117">
        <v>1368076.32</v>
      </c>
      <c r="N58" s="26">
        <f t="shared" si="10"/>
        <v>34406320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ht="12.75">
      <c r="A59" s="113" t="s">
        <v>34</v>
      </c>
      <c r="B59" s="26">
        <v>755160.64</v>
      </c>
      <c r="C59" s="117">
        <v>3418861.68</v>
      </c>
      <c r="D59" s="26">
        <v>5043773.28</v>
      </c>
      <c r="E59" s="117">
        <v>2842041.28</v>
      </c>
      <c r="F59" s="26">
        <v>8723886.08</v>
      </c>
      <c r="G59" s="117">
        <v>4900009.92</v>
      </c>
      <c r="H59" s="26">
        <v>1827660.64</v>
      </c>
      <c r="I59" s="117">
        <v>1258526.88</v>
      </c>
      <c r="J59" s="26">
        <v>1064062.48</v>
      </c>
      <c r="K59" s="117">
        <v>832477.36</v>
      </c>
      <c r="L59" s="26">
        <v>696800</v>
      </c>
      <c r="M59" s="117">
        <v>540472.4</v>
      </c>
      <c r="N59" s="26">
        <f t="shared" si="10"/>
        <v>31903732.64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ht="12.75">
      <c r="A60" s="113" t="s">
        <v>135</v>
      </c>
      <c r="B60" s="26"/>
      <c r="C60" s="117"/>
      <c r="D60" s="26"/>
      <c r="E60" s="117"/>
      <c r="F60" s="26"/>
      <c r="G60" s="117"/>
      <c r="H60" s="26"/>
      <c r="I60" s="117"/>
      <c r="J60" s="26"/>
      <c r="K60" s="117"/>
      <c r="L60" s="26"/>
      <c r="M60" s="117"/>
      <c r="N60" s="26">
        <f t="shared" si="10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ht="12.75">
      <c r="A61" s="113" t="s">
        <v>126</v>
      </c>
      <c r="B61" s="26">
        <v>703230.32</v>
      </c>
      <c r="C61" s="117">
        <v>840593.52</v>
      </c>
      <c r="D61" s="26">
        <v>689751.92</v>
      </c>
      <c r="E61" s="117">
        <v>674210.16</v>
      </c>
      <c r="F61" s="26">
        <v>642424.64</v>
      </c>
      <c r="G61" s="117">
        <v>800041.84</v>
      </c>
      <c r="H61" s="26">
        <v>815772.88</v>
      </c>
      <c r="I61" s="117">
        <v>728400.4</v>
      </c>
      <c r="J61" s="26">
        <v>769349.36</v>
      </c>
      <c r="K61" s="117">
        <v>726353.68</v>
      </c>
      <c r="L61" s="26">
        <v>349248.64</v>
      </c>
      <c r="M61" s="117">
        <v>350361.44</v>
      </c>
      <c r="N61" s="26">
        <f t="shared" si="10"/>
        <v>8089738.800000001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ht="12.75">
      <c r="A62" s="113" t="s">
        <v>166</v>
      </c>
      <c r="B62" s="26">
        <v>765896.56</v>
      </c>
      <c r="C62" s="117">
        <v>937602.64</v>
      </c>
      <c r="D62" s="26">
        <v>1392709.76</v>
      </c>
      <c r="E62" s="117">
        <v>637118.56</v>
      </c>
      <c r="F62" s="26">
        <v>676646.88</v>
      </c>
      <c r="G62" s="117">
        <v>816564.32</v>
      </c>
      <c r="H62" s="26">
        <v>905131.76</v>
      </c>
      <c r="I62" s="117">
        <v>873736.24</v>
      </c>
      <c r="J62" s="26">
        <v>1012975.6</v>
      </c>
      <c r="K62" s="117">
        <v>1140691.76</v>
      </c>
      <c r="L62" s="26">
        <v>500515.6</v>
      </c>
      <c r="M62" s="117">
        <v>467148.24</v>
      </c>
      <c r="N62" s="26">
        <f t="shared" si="10"/>
        <v>10126737.92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ht="12.75">
      <c r="A63" s="113" t="s">
        <v>272</v>
      </c>
      <c r="B63" s="26">
        <v>1549897.44</v>
      </c>
      <c r="C63" s="114">
        <v>773833.84</v>
      </c>
      <c r="D63" s="26">
        <v>773833.84</v>
      </c>
      <c r="E63" s="114">
        <v>1938992.64</v>
      </c>
      <c r="F63" s="26">
        <v>878567.04</v>
      </c>
      <c r="G63" s="114">
        <v>761828.08</v>
      </c>
      <c r="H63" s="26">
        <v>1604136.56</v>
      </c>
      <c r="I63" s="114">
        <v>903468.8</v>
      </c>
      <c r="J63" s="26">
        <v>808586.48</v>
      </c>
      <c r="K63" s="114">
        <v>1834732.64</v>
      </c>
      <c r="L63" s="26">
        <v>767457.6</v>
      </c>
      <c r="M63" s="118">
        <v>767457.6</v>
      </c>
      <c r="N63" s="26">
        <f t="shared" si="10"/>
        <v>13362792.56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ht="12.75">
      <c r="A64" s="113" t="s">
        <v>276</v>
      </c>
      <c r="B64" s="26">
        <v>891818.72</v>
      </c>
      <c r="C64" s="114">
        <v>943471.36</v>
      </c>
      <c r="D64" s="26">
        <v>906126</v>
      </c>
      <c r="E64" s="114">
        <v>838378.32</v>
      </c>
      <c r="F64" s="26">
        <v>874740.88</v>
      </c>
      <c r="G64" s="114">
        <v>905476</v>
      </c>
      <c r="H64" s="26">
        <v>927603.04</v>
      </c>
      <c r="I64" s="114">
        <v>1009788</v>
      </c>
      <c r="J64" s="26">
        <v>991372.72</v>
      </c>
      <c r="K64" s="114">
        <v>1028561.04</v>
      </c>
      <c r="L64" s="26">
        <v>928734.56</v>
      </c>
      <c r="M64" s="118">
        <v>878683.52</v>
      </c>
      <c r="N64" s="26">
        <f t="shared" si="10"/>
        <v>11124754.16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ht="12.75">
      <c r="A65" s="142" t="s">
        <v>172</v>
      </c>
      <c r="B65" s="24">
        <f>SUM(B66:B69)</f>
        <v>2651000</v>
      </c>
      <c r="C65" s="24">
        <f aca="true" t="shared" si="11" ref="C65:N65">SUM(C66:C69)</f>
        <v>2655182.71</v>
      </c>
      <c r="D65" s="24">
        <f t="shared" si="11"/>
        <v>2661362.57</v>
      </c>
      <c r="E65" s="24">
        <f t="shared" si="11"/>
        <v>2669765.54</v>
      </c>
      <c r="F65" s="24">
        <f t="shared" si="11"/>
        <v>2677392.88</v>
      </c>
      <c r="G65" s="24">
        <f t="shared" si="11"/>
        <v>2681936.1</v>
      </c>
      <c r="H65" s="24">
        <f t="shared" si="11"/>
        <v>2691747.27</v>
      </c>
      <c r="I65" s="24">
        <f t="shared" si="11"/>
        <v>2691561.46</v>
      </c>
      <c r="J65" s="24">
        <f t="shared" si="11"/>
        <v>2687221.68</v>
      </c>
      <c r="K65" s="24">
        <f t="shared" si="11"/>
        <v>2685263.31</v>
      </c>
      <c r="L65" s="24">
        <f t="shared" si="11"/>
        <v>30109.04</v>
      </c>
      <c r="M65" s="24">
        <f t="shared" si="11"/>
        <v>17486.48</v>
      </c>
      <c r="N65" s="24">
        <f t="shared" si="11"/>
        <v>26800029.04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ht="12.75">
      <c r="A66" s="96" t="s">
        <v>226</v>
      </c>
      <c r="B66" s="26">
        <v>2651000</v>
      </c>
      <c r="C66" s="26">
        <v>2651000</v>
      </c>
      <c r="D66" s="26">
        <v>2651000</v>
      </c>
      <c r="E66" s="26">
        <v>2651000</v>
      </c>
      <c r="F66" s="26">
        <v>2651000</v>
      </c>
      <c r="G66" s="26">
        <v>2651000</v>
      </c>
      <c r="H66" s="26">
        <v>2651000</v>
      </c>
      <c r="I66" s="26">
        <v>2651000</v>
      </c>
      <c r="J66" s="26">
        <v>2651000</v>
      </c>
      <c r="K66" s="26">
        <v>2651000</v>
      </c>
      <c r="L66" s="26">
        <v>0</v>
      </c>
      <c r="M66" s="26">
        <v>0</v>
      </c>
      <c r="N66" s="26">
        <f>SUM(B66:M66)</f>
        <v>26510000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ht="12.75">
      <c r="A67" s="198" t="s">
        <v>314</v>
      </c>
      <c r="B67" s="26">
        <v>0</v>
      </c>
      <c r="C67" s="114">
        <v>0</v>
      </c>
      <c r="D67" s="26">
        <v>0</v>
      </c>
      <c r="E67" s="114">
        <v>0</v>
      </c>
      <c r="F67" s="26">
        <v>0</v>
      </c>
      <c r="G67" s="114">
        <v>0</v>
      </c>
      <c r="H67" s="26">
        <v>0</v>
      </c>
      <c r="I67" s="114">
        <v>0</v>
      </c>
      <c r="J67" s="26">
        <v>0</v>
      </c>
      <c r="K67" s="114">
        <v>0</v>
      </c>
      <c r="L67" s="26">
        <v>0</v>
      </c>
      <c r="M67" s="118">
        <v>0</v>
      </c>
      <c r="N67" s="26">
        <f>SUM(B67:M67)</f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ht="12.75">
      <c r="A68" s="198" t="s">
        <v>341</v>
      </c>
      <c r="B68" s="26">
        <v>0</v>
      </c>
      <c r="C68" s="114">
        <v>0</v>
      </c>
      <c r="D68" s="26">
        <v>0</v>
      </c>
      <c r="E68" s="114">
        <v>0</v>
      </c>
      <c r="F68" s="26">
        <v>0</v>
      </c>
      <c r="G68" s="114">
        <v>88.56</v>
      </c>
      <c r="H68" s="26">
        <v>165.07</v>
      </c>
      <c r="I68" s="114">
        <v>150.53</v>
      </c>
      <c r="J68" s="26">
        <v>148.45</v>
      </c>
      <c r="K68" s="114">
        <v>137.88</v>
      </c>
      <c r="L68" s="26">
        <v>0</v>
      </c>
      <c r="M68" s="118">
        <v>0</v>
      </c>
      <c r="N68" s="26">
        <f>SUM(B68:M68)</f>
        <v>690.4899999999999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ht="12.75">
      <c r="A69" s="198" t="s">
        <v>389</v>
      </c>
      <c r="B69" s="26">
        <v>0</v>
      </c>
      <c r="C69" s="114">
        <v>4182.71</v>
      </c>
      <c r="D69" s="26">
        <v>10362.57</v>
      </c>
      <c r="E69" s="114">
        <v>18765.54</v>
      </c>
      <c r="F69" s="26">
        <v>26392.88</v>
      </c>
      <c r="G69" s="114">
        <v>30847.54</v>
      </c>
      <c r="H69" s="26">
        <v>40582.2</v>
      </c>
      <c r="I69" s="114">
        <v>40410.93</v>
      </c>
      <c r="J69" s="26">
        <v>36073.23</v>
      </c>
      <c r="K69" s="114">
        <v>34125.43</v>
      </c>
      <c r="L69" s="26">
        <v>30109.04</v>
      </c>
      <c r="M69" s="118">
        <v>17486.48</v>
      </c>
      <c r="N69" s="26">
        <f>SUM(B69:M69)</f>
        <v>289338.55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ht="12.75">
      <c r="A70" s="142" t="s">
        <v>24</v>
      </c>
      <c r="B70" s="24">
        <f>SUM(B71:B75)</f>
        <v>22150802.91</v>
      </c>
      <c r="C70" s="24">
        <f aca="true" t="shared" si="12" ref="C70:N70">SUM(C71:C75)</f>
        <v>22141726.98</v>
      </c>
      <c r="D70" s="24">
        <f t="shared" si="12"/>
        <v>22139115.52</v>
      </c>
      <c r="E70" s="24">
        <f t="shared" si="12"/>
        <v>22147437.68</v>
      </c>
      <c r="F70" s="24">
        <f t="shared" si="12"/>
        <v>22126380.389999997</v>
      </c>
      <c r="G70" s="24">
        <f t="shared" si="12"/>
        <v>22121737.8</v>
      </c>
      <c r="H70" s="24">
        <f t="shared" si="12"/>
        <v>22137457.93</v>
      </c>
      <c r="I70" s="24">
        <f t="shared" si="12"/>
        <v>22119930.96</v>
      </c>
      <c r="J70" s="24">
        <f t="shared" si="12"/>
        <v>22108677.62</v>
      </c>
      <c r="K70" s="24">
        <f t="shared" si="12"/>
        <v>22111870.11</v>
      </c>
      <c r="L70" s="24">
        <f t="shared" si="12"/>
        <v>22120448.88</v>
      </c>
      <c r="M70" s="24">
        <f t="shared" si="12"/>
        <v>22120295.28</v>
      </c>
      <c r="N70" s="24">
        <f t="shared" si="12"/>
        <v>265545882.06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ht="12.75">
      <c r="A71" s="96" t="s">
        <v>226</v>
      </c>
      <c r="B71" s="26">
        <v>22058000</v>
      </c>
      <c r="C71" s="26">
        <v>22058000</v>
      </c>
      <c r="D71" s="26">
        <v>22058000</v>
      </c>
      <c r="E71" s="26">
        <v>22058000</v>
      </c>
      <c r="F71" s="26">
        <v>22058000</v>
      </c>
      <c r="G71" s="26">
        <v>22058000</v>
      </c>
      <c r="H71" s="26">
        <v>22058000</v>
      </c>
      <c r="I71" s="26">
        <v>22058000</v>
      </c>
      <c r="J71" s="26">
        <v>22058000</v>
      </c>
      <c r="K71" s="26">
        <v>22058000</v>
      </c>
      <c r="L71" s="26">
        <v>22058000</v>
      </c>
      <c r="M71" s="26">
        <v>22058000</v>
      </c>
      <c r="N71" s="26">
        <f aca="true" t="shared" si="13" ref="N71:N76">SUM(B71:M71)</f>
        <v>264696000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ht="12.75">
      <c r="A72" s="203" t="s">
        <v>308</v>
      </c>
      <c r="B72" s="26">
        <v>0</v>
      </c>
      <c r="C72" s="114">
        <v>0</v>
      </c>
      <c r="D72" s="26">
        <v>0</v>
      </c>
      <c r="E72" s="114">
        <v>0</v>
      </c>
      <c r="F72" s="26">
        <v>0</v>
      </c>
      <c r="G72" s="114">
        <v>0</v>
      </c>
      <c r="H72" s="26">
        <v>0</v>
      </c>
      <c r="I72" s="114">
        <v>0</v>
      </c>
      <c r="J72" s="26">
        <v>0</v>
      </c>
      <c r="K72" s="114">
        <v>0</v>
      </c>
      <c r="L72" s="26">
        <v>0</v>
      </c>
      <c r="M72" s="118">
        <v>0</v>
      </c>
      <c r="N72" s="26">
        <f t="shared" si="13"/>
        <v>0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ht="12.75">
      <c r="A73" s="203" t="s">
        <v>315</v>
      </c>
      <c r="B73" s="26">
        <v>1520.85</v>
      </c>
      <c r="C73" s="114">
        <v>1328.85</v>
      </c>
      <c r="D73" s="26">
        <v>1271.43</v>
      </c>
      <c r="E73" s="114">
        <v>1633.24</v>
      </c>
      <c r="F73" s="26">
        <v>1477.24</v>
      </c>
      <c r="G73" s="114">
        <v>1110.64</v>
      </c>
      <c r="H73" s="26">
        <v>1528.06</v>
      </c>
      <c r="I73" s="114">
        <v>1391.64</v>
      </c>
      <c r="J73" s="26">
        <v>1409.43</v>
      </c>
      <c r="K73" s="114">
        <v>905.96</v>
      </c>
      <c r="L73" s="26">
        <v>0</v>
      </c>
      <c r="M73" s="118">
        <v>0</v>
      </c>
      <c r="N73" s="26">
        <f t="shared" si="13"/>
        <v>13577.34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 ht="12.75">
      <c r="A74" s="203" t="s">
        <v>342</v>
      </c>
      <c r="B74" s="26">
        <v>91282.06</v>
      </c>
      <c r="C74" s="114">
        <v>77203.91</v>
      </c>
      <c r="D74" s="26">
        <v>63481.71</v>
      </c>
      <c r="E74" s="114">
        <v>68489.32</v>
      </c>
      <c r="F74" s="26">
        <v>59779.15</v>
      </c>
      <c r="G74" s="114">
        <v>53384.87</v>
      </c>
      <c r="H74" s="26">
        <v>56420.67</v>
      </c>
      <c r="I74" s="114">
        <v>35754.7</v>
      </c>
      <c r="J74" s="26">
        <v>31943.84</v>
      </c>
      <c r="K74" s="114">
        <v>24521.29</v>
      </c>
      <c r="L74" s="26">
        <v>0</v>
      </c>
      <c r="M74" s="118">
        <v>0</v>
      </c>
      <c r="N74" s="26">
        <f t="shared" si="13"/>
        <v>562261.52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ht="12.75">
      <c r="A75" s="203" t="s">
        <v>390</v>
      </c>
      <c r="B75" s="26">
        <v>0</v>
      </c>
      <c r="C75" s="114">
        <v>5194.22</v>
      </c>
      <c r="D75" s="26">
        <v>16362.38</v>
      </c>
      <c r="E75" s="114">
        <v>19315.12</v>
      </c>
      <c r="F75" s="26">
        <v>7124</v>
      </c>
      <c r="G75" s="114">
        <v>9242.29</v>
      </c>
      <c r="H75" s="26">
        <v>21509.2</v>
      </c>
      <c r="I75" s="114">
        <v>24784.62</v>
      </c>
      <c r="J75" s="26">
        <v>17324.35</v>
      </c>
      <c r="K75" s="114">
        <v>28442.86</v>
      </c>
      <c r="L75" s="26">
        <v>62448.88</v>
      </c>
      <c r="M75" s="118">
        <v>62295.28</v>
      </c>
      <c r="N75" s="26">
        <f t="shared" si="13"/>
        <v>274043.19999999995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ht="12.75">
      <c r="A76" s="37" t="s">
        <v>383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193">
        <v>0</v>
      </c>
      <c r="L76" s="24">
        <v>0</v>
      </c>
      <c r="M76" s="119">
        <v>0</v>
      </c>
      <c r="N76" s="24">
        <f t="shared" si="13"/>
        <v>0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ht="12.75">
      <c r="A77" s="159"/>
      <c r="B77" s="26"/>
      <c r="C77" s="114"/>
      <c r="D77" s="26"/>
      <c r="E77" s="114"/>
      <c r="F77" s="26"/>
      <c r="G77" s="114"/>
      <c r="H77" s="26"/>
      <c r="I77" s="114"/>
      <c r="J77" s="26"/>
      <c r="K77" s="114"/>
      <c r="L77" s="26"/>
      <c r="M77" s="118"/>
      <c r="N77" s="2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ht="12.75">
      <c r="A78" s="142" t="s">
        <v>139</v>
      </c>
      <c r="B78" s="24">
        <f aca="true" t="shared" si="14" ref="B78:N78">SUM(B79:B102)</f>
        <v>0</v>
      </c>
      <c r="C78" s="24">
        <f t="shared" si="14"/>
        <v>0</v>
      </c>
      <c r="D78" s="24">
        <f t="shared" si="14"/>
        <v>0</v>
      </c>
      <c r="E78" s="24">
        <f t="shared" si="14"/>
        <v>0</v>
      </c>
      <c r="F78" s="24">
        <f t="shared" si="14"/>
        <v>0</v>
      </c>
      <c r="G78" s="24">
        <f t="shared" si="14"/>
        <v>0</v>
      </c>
      <c r="H78" s="24">
        <f t="shared" si="14"/>
        <v>0</v>
      </c>
      <c r="I78" s="24">
        <f t="shared" si="14"/>
        <v>0</v>
      </c>
      <c r="J78" s="24">
        <f t="shared" si="14"/>
        <v>0</v>
      </c>
      <c r="K78" s="24">
        <f t="shared" si="14"/>
        <v>0</v>
      </c>
      <c r="L78" s="24">
        <f t="shared" si="14"/>
        <v>0</v>
      </c>
      <c r="M78" s="24">
        <f t="shared" si="14"/>
        <v>0</v>
      </c>
      <c r="N78" s="24">
        <f t="shared" si="14"/>
        <v>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ht="12.75">
      <c r="A79" s="113" t="s">
        <v>167</v>
      </c>
      <c r="B79" s="26"/>
      <c r="C79" s="114"/>
      <c r="D79" s="26"/>
      <c r="E79" s="114"/>
      <c r="F79" s="26"/>
      <c r="G79" s="114"/>
      <c r="H79" s="26"/>
      <c r="I79" s="114"/>
      <c r="J79" s="26"/>
      <c r="K79" s="114"/>
      <c r="L79" s="26"/>
      <c r="M79" s="118"/>
      <c r="N79" s="26">
        <f>SUM(B79:M79)</f>
        <v>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ht="12.75">
      <c r="A80" s="113" t="s">
        <v>271</v>
      </c>
      <c r="B80" s="26"/>
      <c r="C80" s="114"/>
      <c r="D80" s="26"/>
      <c r="E80" s="114"/>
      <c r="F80" s="26"/>
      <c r="G80" s="114"/>
      <c r="H80" s="26"/>
      <c r="I80" s="114"/>
      <c r="J80" s="26"/>
      <c r="K80" s="114"/>
      <c r="L80" s="26"/>
      <c r="M80" s="118"/>
      <c r="N80" s="26">
        <f aca="true" t="shared" si="15" ref="N80:N102">SUM(B80:M80)</f>
        <v>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ht="12.75">
      <c r="A81" s="130" t="s">
        <v>274</v>
      </c>
      <c r="B81" s="26"/>
      <c r="C81" s="114"/>
      <c r="D81" s="26"/>
      <c r="E81" s="114"/>
      <c r="F81" s="26"/>
      <c r="G81" s="114"/>
      <c r="H81" s="26"/>
      <c r="I81" s="114"/>
      <c r="J81" s="26"/>
      <c r="K81" s="114"/>
      <c r="L81" s="26"/>
      <c r="M81" s="118"/>
      <c r="N81" s="26">
        <f t="shared" si="15"/>
        <v>0</v>
      </c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ht="12.75">
      <c r="A82" s="130" t="s">
        <v>292</v>
      </c>
      <c r="B82" s="26"/>
      <c r="C82" s="114"/>
      <c r="D82" s="26"/>
      <c r="E82" s="114"/>
      <c r="F82" s="26"/>
      <c r="G82" s="114"/>
      <c r="H82" s="26"/>
      <c r="I82" s="114"/>
      <c r="J82" s="26"/>
      <c r="K82" s="114"/>
      <c r="L82" s="26"/>
      <c r="M82" s="118"/>
      <c r="N82" s="26">
        <f t="shared" si="15"/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ht="12.75">
      <c r="A83" s="130" t="s">
        <v>279</v>
      </c>
      <c r="B83" s="26"/>
      <c r="C83" s="114"/>
      <c r="D83" s="26"/>
      <c r="E83" s="114"/>
      <c r="F83" s="26"/>
      <c r="G83" s="114"/>
      <c r="H83" s="26"/>
      <c r="I83" s="114"/>
      <c r="J83" s="26"/>
      <c r="K83" s="114"/>
      <c r="L83" s="26"/>
      <c r="M83" s="118"/>
      <c r="N83" s="26">
        <f t="shared" si="15"/>
        <v>0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ht="12.75">
      <c r="A84" s="203" t="s">
        <v>318</v>
      </c>
      <c r="B84" s="26"/>
      <c r="C84" s="114"/>
      <c r="D84" s="26"/>
      <c r="E84" s="114"/>
      <c r="F84" s="26"/>
      <c r="G84" s="114"/>
      <c r="H84" s="26"/>
      <c r="I84" s="114"/>
      <c r="J84" s="26"/>
      <c r="K84" s="114"/>
      <c r="L84" s="26"/>
      <c r="M84" s="118"/>
      <c r="N84" s="26">
        <f t="shared" si="15"/>
        <v>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ht="12.75">
      <c r="A85" s="203" t="s">
        <v>415</v>
      </c>
      <c r="B85" s="26"/>
      <c r="C85" s="114"/>
      <c r="D85" s="26"/>
      <c r="E85" s="114"/>
      <c r="F85" s="26"/>
      <c r="G85" s="114"/>
      <c r="H85" s="26"/>
      <c r="I85" s="114"/>
      <c r="J85" s="26"/>
      <c r="K85" s="114"/>
      <c r="L85" s="26"/>
      <c r="M85" s="118"/>
      <c r="N85" s="26">
        <f t="shared" si="15"/>
        <v>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ht="12.75">
      <c r="A86" s="8" t="s">
        <v>303</v>
      </c>
      <c r="B86" s="26"/>
      <c r="C86" s="114"/>
      <c r="D86" s="26"/>
      <c r="E86" s="114"/>
      <c r="F86" s="26"/>
      <c r="G86" s="114"/>
      <c r="H86" s="26"/>
      <c r="I86" s="114"/>
      <c r="J86" s="26"/>
      <c r="K86" s="114"/>
      <c r="L86" s="26"/>
      <c r="M86" s="118"/>
      <c r="N86" s="26">
        <f t="shared" si="15"/>
        <v>0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ht="12.75">
      <c r="A87" s="8" t="s">
        <v>301</v>
      </c>
      <c r="B87" s="26"/>
      <c r="C87" s="114"/>
      <c r="D87" s="26"/>
      <c r="E87" s="114"/>
      <c r="F87" s="26"/>
      <c r="G87" s="114"/>
      <c r="H87" s="26"/>
      <c r="I87" s="114"/>
      <c r="J87" s="26"/>
      <c r="K87" s="114"/>
      <c r="L87" s="26"/>
      <c r="M87" s="118"/>
      <c r="N87" s="26">
        <f t="shared" si="15"/>
        <v>0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ht="12.75">
      <c r="A88" s="8" t="s">
        <v>312</v>
      </c>
      <c r="B88" s="26"/>
      <c r="C88" s="114"/>
      <c r="D88" s="26"/>
      <c r="E88" s="114"/>
      <c r="F88" s="26"/>
      <c r="G88" s="114"/>
      <c r="H88" s="26"/>
      <c r="I88" s="114"/>
      <c r="J88" s="26"/>
      <c r="K88" s="114"/>
      <c r="L88" s="26"/>
      <c r="M88" s="118"/>
      <c r="N88" s="26">
        <f t="shared" si="15"/>
        <v>0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ht="12.75">
      <c r="A89" s="8" t="s">
        <v>306</v>
      </c>
      <c r="B89" s="26"/>
      <c r="C89" s="114"/>
      <c r="D89" s="26"/>
      <c r="E89" s="114"/>
      <c r="F89" s="26"/>
      <c r="G89" s="114"/>
      <c r="H89" s="26"/>
      <c r="I89" s="114"/>
      <c r="J89" s="26"/>
      <c r="K89" s="114"/>
      <c r="L89" s="26"/>
      <c r="M89" s="118"/>
      <c r="N89" s="26">
        <f t="shared" si="15"/>
        <v>0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ht="12.75">
      <c r="A90" s="8" t="s">
        <v>369</v>
      </c>
      <c r="B90" s="26"/>
      <c r="C90" s="114"/>
      <c r="D90" s="26"/>
      <c r="E90" s="114"/>
      <c r="F90" s="26"/>
      <c r="G90" s="114"/>
      <c r="H90" s="26"/>
      <c r="I90" s="114"/>
      <c r="J90" s="26"/>
      <c r="K90" s="114"/>
      <c r="L90" s="26"/>
      <c r="M90" s="118"/>
      <c r="N90" s="26">
        <f t="shared" si="15"/>
        <v>0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ht="12.75">
      <c r="A91" s="8" t="s">
        <v>371</v>
      </c>
      <c r="B91" s="26"/>
      <c r="C91" s="114"/>
      <c r="D91" s="26"/>
      <c r="E91" s="114"/>
      <c r="F91" s="26"/>
      <c r="G91" s="114"/>
      <c r="H91" s="26"/>
      <c r="I91" s="114"/>
      <c r="J91" s="26"/>
      <c r="K91" s="114"/>
      <c r="L91" s="26"/>
      <c r="M91" s="118"/>
      <c r="N91" s="26">
        <f t="shared" si="15"/>
        <v>0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ht="12.75">
      <c r="A92" s="199" t="s">
        <v>322</v>
      </c>
      <c r="B92" s="26"/>
      <c r="C92" s="114"/>
      <c r="D92" s="26"/>
      <c r="E92" s="114"/>
      <c r="F92" s="26"/>
      <c r="G92" s="114"/>
      <c r="H92" s="26"/>
      <c r="I92" s="114"/>
      <c r="J92" s="26"/>
      <c r="K92" s="114"/>
      <c r="L92" s="26"/>
      <c r="M92" s="118"/>
      <c r="N92" s="26">
        <f t="shared" si="15"/>
        <v>0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ht="12.75">
      <c r="A93" s="201" t="s">
        <v>323</v>
      </c>
      <c r="B93" s="26"/>
      <c r="C93" s="114"/>
      <c r="D93" s="26"/>
      <c r="E93" s="114"/>
      <c r="F93" s="26"/>
      <c r="G93" s="114"/>
      <c r="H93" s="26"/>
      <c r="I93" s="114"/>
      <c r="J93" s="26"/>
      <c r="K93" s="114"/>
      <c r="L93" s="26"/>
      <c r="M93" s="118"/>
      <c r="N93" s="26">
        <f t="shared" si="15"/>
        <v>0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ht="12.75">
      <c r="A94" s="201" t="s">
        <v>416</v>
      </c>
      <c r="B94" s="26"/>
      <c r="C94" s="114"/>
      <c r="D94" s="26"/>
      <c r="E94" s="114"/>
      <c r="F94" s="26"/>
      <c r="G94" s="114"/>
      <c r="H94" s="26"/>
      <c r="I94" s="114"/>
      <c r="J94" s="26"/>
      <c r="K94" s="114"/>
      <c r="L94" s="26"/>
      <c r="M94" s="118"/>
      <c r="N94" s="26">
        <f t="shared" si="15"/>
        <v>0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ht="12.75">
      <c r="A95" s="201" t="s">
        <v>435</v>
      </c>
      <c r="B95" s="26"/>
      <c r="C95" s="114"/>
      <c r="D95" s="26"/>
      <c r="E95" s="114"/>
      <c r="F95" s="26"/>
      <c r="G95" s="114"/>
      <c r="H95" s="26"/>
      <c r="I95" s="114"/>
      <c r="J95" s="26"/>
      <c r="K95" s="114"/>
      <c r="L95" s="26"/>
      <c r="M95" s="118"/>
      <c r="N95" s="26">
        <f t="shared" si="15"/>
        <v>0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ht="12.75">
      <c r="A96" s="199" t="s">
        <v>417</v>
      </c>
      <c r="B96" s="26"/>
      <c r="C96" s="114"/>
      <c r="D96" s="26"/>
      <c r="E96" s="114"/>
      <c r="F96" s="26"/>
      <c r="G96" s="114"/>
      <c r="H96" s="26"/>
      <c r="I96" s="114"/>
      <c r="J96" s="26"/>
      <c r="K96" s="114"/>
      <c r="L96" s="26"/>
      <c r="M96" s="118"/>
      <c r="N96" s="26">
        <f t="shared" si="15"/>
        <v>0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ht="12.75">
      <c r="A97" s="199" t="s">
        <v>418</v>
      </c>
      <c r="B97" s="26"/>
      <c r="C97" s="114"/>
      <c r="D97" s="26"/>
      <c r="E97" s="114"/>
      <c r="F97" s="26"/>
      <c r="G97" s="114"/>
      <c r="H97" s="26"/>
      <c r="I97" s="114"/>
      <c r="J97" s="26"/>
      <c r="K97" s="114"/>
      <c r="L97" s="26"/>
      <c r="M97" s="118"/>
      <c r="N97" s="26">
        <f t="shared" si="15"/>
        <v>0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ht="12.75">
      <c r="A98" s="201" t="s">
        <v>436</v>
      </c>
      <c r="B98" s="26"/>
      <c r="C98" s="114"/>
      <c r="D98" s="26"/>
      <c r="E98" s="114"/>
      <c r="F98" s="26"/>
      <c r="G98" s="114"/>
      <c r="H98" s="26"/>
      <c r="I98" s="114"/>
      <c r="J98" s="26"/>
      <c r="K98" s="114"/>
      <c r="L98" s="26"/>
      <c r="M98" s="118"/>
      <c r="N98" s="26">
        <f t="shared" si="15"/>
        <v>0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ht="12.75">
      <c r="A99" s="201" t="s">
        <v>442</v>
      </c>
      <c r="B99" s="26"/>
      <c r="C99" s="114"/>
      <c r="D99" s="26"/>
      <c r="E99" s="114"/>
      <c r="F99" s="26"/>
      <c r="G99" s="114"/>
      <c r="H99" s="26"/>
      <c r="I99" s="114"/>
      <c r="J99" s="26"/>
      <c r="K99" s="114"/>
      <c r="L99" s="26"/>
      <c r="M99" s="118"/>
      <c r="N99" s="26">
        <f t="shared" si="15"/>
        <v>0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ht="12.75">
      <c r="A100" s="201" t="s">
        <v>448</v>
      </c>
      <c r="B100" s="26"/>
      <c r="C100" s="114"/>
      <c r="D100" s="26"/>
      <c r="E100" s="114"/>
      <c r="F100" s="26"/>
      <c r="G100" s="114"/>
      <c r="H100" s="26"/>
      <c r="I100" s="114"/>
      <c r="J100" s="26"/>
      <c r="K100" s="114"/>
      <c r="L100" s="26"/>
      <c r="M100" s="118"/>
      <c r="N100" s="26">
        <f t="shared" si="15"/>
        <v>0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ht="12.75">
      <c r="A101" s="201" t="s">
        <v>451</v>
      </c>
      <c r="B101" s="26"/>
      <c r="C101" s="114"/>
      <c r="D101" s="26"/>
      <c r="E101" s="114"/>
      <c r="F101" s="26"/>
      <c r="G101" s="114"/>
      <c r="H101" s="26"/>
      <c r="I101" s="114"/>
      <c r="J101" s="26"/>
      <c r="K101" s="114"/>
      <c r="L101" s="26"/>
      <c r="M101" s="118"/>
      <c r="N101" s="26">
        <f t="shared" si="15"/>
        <v>0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ht="12.75">
      <c r="A102" s="201" t="s">
        <v>419</v>
      </c>
      <c r="B102" s="26"/>
      <c r="C102" s="114"/>
      <c r="D102" s="26"/>
      <c r="E102" s="114"/>
      <c r="F102" s="26"/>
      <c r="G102" s="114"/>
      <c r="H102" s="26"/>
      <c r="I102" s="114"/>
      <c r="J102" s="26"/>
      <c r="K102" s="114"/>
      <c r="L102" s="26"/>
      <c r="M102" s="118"/>
      <c r="N102" s="26">
        <f t="shared" si="15"/>
        <v>0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ht="12.75">
      <c r="A103" s="142" t="s">
        <v>385</v>
      </c>
      <c r="B103" s="24">
        <v>0</v>
      </c>
      <c r="C103" s="80">
        <v>0</v>
      </c>
      <c r="D103" s="24">
        <v>0</v>
      </c>
      <c r="E103" s="80">
        <v>0</v>
      </c>
      <c r="F103" s="24">
        <v>0</v>
      </c>
      <c r="G103" s="80">
        <v>0</v>
      </c>
      <c r="H103" s="24">
        <v>0</v>
      </c>
      <c r="I103" s="80">
        <v>0</v>
      </c>
      <c r="J103" s="24">
        <v>0</v>
      </c>
      <c r="K103" s="80">
        <v>0</v>
      </c>
      <c r="L103" s="24">
        <v>0</v>
      </c>
      <c r="M103" s="119">
        <v>0</v>
      </c>
      <c r="N103" s="24">
        <f>SUM(B103:M103)</f>
        <v>0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ht="12.75">
      <c r="A104" s="113"/>
      <c r="B104" s="26"/>
      <c r="C104" s="114"/>
      <c r="D104" s="26"/>
      <c r="E104" s="114"/>
      <c r="F104" s="26"/>
      <c r="G104" s="114"/>
      <c r="H104" s="26"/>
      <c r="I104" s="114"/>
      <c r="J104" s="26"/>
      <c r="K104" s="114"/>
      <c r="L104" s="26"/>
      <c r="M104" s="118"/>
      <c r="N104" s="2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ht="12.75">
      <c r="A105" s="142" t="s">
        <v>23</v>
      </c>
      <c r="B105" s="24">
        <f aca="true" t="shared" si="16" ref="B105:N105">SUM(B106:B108)</f>
        <v>0</v>
      </c>
      <c r="C105" s="80">
        <f t="shared" si="16"/>
        <v>0</v>
      </c>
      <c r="D105" s="24">
        <f t="shared" si="16"/>
        <v>0</v>
      </c>
      <c r="E105" s="80">
        <f t="shared" si="16"/>
        <v>0</v>
      </c>
      <c r="F105" s="24">
        <f t="shared" si="16"/>
        <v>0</v>
      </c>
      <c r="G105" s="80">
        <f t="shared" si="16"/>
        <v>0</v>
      </c>
      <c r="H105" s="24">
        <f t="shared" si="16"/>
        <v>0</v>
      </c>
      <c r="I105" s="80">
        <f t="shared" si="16"/>
        <v>30000000</v>
      </c>
      <c r="J105" s="24">
        <f t="shared" si="16"/>
        <v>0</v>
      </c>
      <c r="K105" s="80">
        <f t="shared" si="16"/>
        <v>0</v>
      </c>
      <c r="L105" s="24">
        <f t="shared" si="16"/>
        <v>30000000</v>
      </c>
      <c r="M105" s="119">
        <f t="shared" si="16"/>
        <v>46000000</v>
      </c>
      <c r="N105" s="24">
        <f t="shared" si="16"/>
        <v>106000000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 ht="12.75">
      <c r="A106" s="113" t="s">
        <v>133</v>
      </c>
      <c r="B106" s="26">
        <v>0</v>
      </c>
      <c r="C106" s="114">
        <v>0</v>
      </c>
      <c r="D106" s="26">
        <v>0</v>
      </c>
      <c r="E106" s="114">
        <v>0</v>
      </c>
      <c r="F106" s="26">
        <v>0</v>
      </c>
      <c r="G106" s="114">
        <v>0</v>
      </c>
      <c r="H106" s="26">
        <v>0</v>
      </c>
      <c r="I106" s="114">
        <v>30000000</v>
      </c>
      <c r="J106" s="26">
        <v>0</v>
      </c>
      <c r="K106" s="114">
        <v>0</v>
      </c>
      <c r="L106" s="26">
        <v>30000000</v>
      </c>
      <c r="M106" s="118">
        <v>46000000</v>
      </c>
      <c r="N106" s="26">
        <f>SUM(B106:M106)</f>
        <v>106000000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ht="12.75">
      <c r="A107" s="113" t="s">
        <v>134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>
        <f>SUM(B107:M107)</f>
        <v>0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 ht="12.75">
      <c r="A108" s="113" t="s">
        <v>257</v>
      </c>
      <c r="B108" s="26"/>
      <c r="C108" s="114"/>
      <c r="D108" s="26"/>
      <c r="E108" s="114"/>
      <c r="F108" s="26"/>
      <c r="G108" s="114"/>
      <c r="H108" s="26"/>
      <c r="I108" s="114"/>
      <c r="J108" s="26"/>
      <c r="K108" s="114"/>
      <c r="L108" s="26"/>
      <c r="M108" s="118"/>
      <c r="N108" s="26">
        <f>SUM(B108:M108)</f>
        <v>0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 ht="12.75">
      <c r="A109" s="113"/>
      <c r="B109" s="26"/>
      <c r="C109" s="114"/>
      <c r="D109" s="26"/>
      <c r="E109" s="114"/>
      <c r="F109" s="26"/>
      <c r="G109" s="114"/>
      <c r="H109" s="26"/>
      <c r="I109" s="114"/>
      <c r="J109" s="26"/>
      <c r="K109" s="114"/>
      <c r="L109" s="26"/>
      <c r="M109" s="118"/>
      <c r="N109" s="2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ht="12.75">
      <c r="A110" s="142" t="s">
        <v>26</v>
      </c>
      <c r="B110" s="24">
        <v>0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193">
        <v>0</v>
      </c>
      <c r="L110" s="24">
        <v>0</v>
      </c>
      <c r="M110" s="119">
        <v>0</v>
      </c>
      <c r="N110" s="24">
        <f>SUM(B110:M110)</f>
        <v>0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ht="12.75">
      <c r="A111" s="161"/>
      <c r="B111" s="27"/>
      <c r="C111" s="116"/>
      <c r="D111" s="27"/>
      <c r="E111" s="116"/>
      <c r="F111" s="27"/>
      <c r="G111" s="116"/>
      <c r="H111" s="27"/>
      <c r="I111" s="116"/>
      <c r="J111" s="27"/>
      <c r="K111" s="116"/>
      <c r="L111" s="27"/>
      <c r="M111" s="115"/>
      <c r="N111" s="27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2:69" ht="12.75">
      <c r="B112" s="1"/>
      <c r="C112" s="1"/>
      <c r="D112" s="1"/>
      <c r="E112" s="117"/>
      <c r="F112" s="117"/>
      <c r="G112" s="117"/>
      <c r="H112" s="117"/>
      <c r="I112" s="117"/>
      <c r="J112" s="117"/>
      <c r="K112" s="117"/>
      <c r="L112" s="117"/>
      <c r="M112" s="117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 ht="12.75">
      <c r="A113" s="145" t="s">
        <v>38</v>
      </c>
      <c r="B113" s="6">
        <f aca="true" t="shared" si="17" ref="B113:N113">SUM(B110+B105+B103+B78+B76+B70+B65+B56+B47+B34+B29+B15+B7)</f>
        <v>142757466.57999998</v>
      </c>
      <c r="C113" s="6">
        <f t="shared" si="17"/>
        <v>100809767.94000003</v>
      </c>
      <c r="D113" s="6">
        <f t="shared" si="17"/>
        <v>90193879.04</v>
      </c>
      <c r="E113" s="6">
        <f t="shared" si="17"/>
        <v>87063285.16</v>
      </c>
      <c r="F113" s="6">
        <f t="shared" si="17"/>
        <v>87216985.98</v>
      </c>
      <c r="G113" s="6">
        <f t="shared" si="17"/>
        <v>84939181.49</v>
      </c>
      <c r="H113" s="6">
        <f t="shared" si="17"/>
        <v>83266992.52999999</v>
      </c>
      <c r="I113" s="6">
        <f t="shared" si="17"/>
        <v>120135993.46</v>
      </c>
      <c r="J113" s="6">
        <f t="shared" si="17"/>
        <v>81344158.22000001</v>
      </c>
      <c r="K113" s="6">
        <f t="shared" si="17"/>
        <v>81977694.6</v>
      </c>
      <c r="L113" s="6">
        <f t="shared" si="17"/>
        <v>101110491.16999999</v>
      </c>
      <c r="M113" s="6">
        <f t="shared" si="17"/>
        <v>109819042.75</v>
      </c>
      <c r="N113" s="6">
        <f t="shared" si="17"/>
        <v>1170634938.92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2:69" ht="12.75">
      <c r="B114" s="1"/>
      <c r="C114" s="1"/>
      <c r="D114" s="1"/>
      <c r="E114" s="117"/>
      <c r="F114" s="117"/>
      <c r="G114" s="117"/>
      <c r="H114" s="117"/>
      <c r="I114" s="117"/>
      <c r="J114" s="117"/>
      <c r="K114" s="117"/>
      <c r="L114" s="117"/>
      <c r="M114" s="117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2:69" ht="12.75">
      <c r="B115" s="117"/>
      <c r="C115" s="117"/>
      <c r="D115" s="117"/>
      <c r="E115" s="117"/>
      <c r="F115" s="117"/>
      <c r="G115" s="117"/>
      <c r="H115" s="117"/>
      <c r="I115" s="117"/>
      <c r="K115" s="117"/>
      <c r="L115" s="117"/>
      <c r="M115" s="117"/>
      <c r="N115" s="117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2:69" ht="12.75"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2:69" ht="12.75"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2:69" ht="12.75">
      <c r="B118" s="1"/>
      <c r="C118" s="1"/>
      <c r="D118" s="1"/>
      <c r="E118" s="117"/>
      <c r="F118" s="117"/>
      <c r="G118" s="117"/>
      <c r="H118" s="117"/>
      <c r="I118" s="117"/>
      <c r="J118" s="117"/>
      <c r="K118" s="117"/>
      <c r="L118" s="117"/>
      <c r="M118" s="117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2:69" ht="12.75">
      <c r="B119" s="1"/>
      <c r="C119" s="1"/>
      <c r="D119" s="1"/>
      <c r="E119" s="117"/>
      <c r="F119" s="117"/>
      <c r="G119" s="117"/>
      <c r="H119" s="117"/>
      <c r="I119" s="117"/>
      <c r="J119" s="117"/>
      <c r="K119" s="117"/>
      <c r="L119" s="117"/>
      <c r="M119" s="117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2:69" ht="12.75">
      <c r="B120" s="1"/>
      <c r="C120" s="1"/>
      <c r="D120" s="1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2:69" ht="12.75">
      <c r="B121" s="1"/>
      <c r="C121" s="1"/>
      <c r="D121" s="1"/>
      <c r="E121" s="117"/>
      <c r="F121" s="117"/>
      <c r="G121" s="117"/>
      <c r="H121" s="117"/>
      <c r="I121" s="117"/>
      <c r="J121" s="117"/>
      <c r="K121" s="117"/>
      <c r="L121" s="117"/>
      <c r="M121" s="117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2:69" ht="12.75">
      <c r="B122" s="1"/>
      <c r="C122" s="1"/>
      <c r="D122" s="1"/>
      <c r="E122" s="117"/>
      <c r="F122" s="117"/>
      <c r="G122" s="117"/>
      <c r="H122" s="117"/>
      <c r="I122" s="117"/>
      <c r="J122" s="117"/>
      <c r="K122" s="117"/>
      <c r="L122" s="117"/>
      <c r="M122" s="117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2:69" ht="12.75">
      <c r="B123" s="1"/>
      <c r="C123" s="1"/>
      <c r="D123" s="1"/>
      <c r="E123" s="117"/>
      <c r="F123" s="117"/>
      <c r="G123" s="117"/>
      <c r="H123" s="117"/>
      <c r="I123" s="117"/>
      <c r="J123" s="117"/>
      <c r="K123" s="117"/>
      <c r="L123" s="117"/>
      <c r="M123" s="117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spans="2:69" ht="12.75">
      <c r="B124" s="1"/>
      <c r="C124" s="1"/>
      <c r="D124" s="1"/>
      <c r="E124" s="117"/>
      <c r="F124" s="117"/>
      <c r="G124" s="117"/>
      <c r="H124" s="117"/>
      <c r="I124" s="117"/>
      <c r="J124" s="117"/>
      <c r="K124" s="117"/>
      <c r="L124" s="117"/>
      <c r="M124" s="117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2:69" ht="12.75">
      <c r="B125" s="1"/>
      <c r="C125" s="1"/>
      <c r="D125" s="1"/>
      <c r="E125" s="117"/>
      <c r="F125" s="117"/>
      <c r="G125" s="117"/>
      <c r="H125" s="117"/>
      <c r="I125" s="117"/>
      <c r="J125" s="117"/>
      <c r="K125" s="117"/>
      <c r="L125" s="117"/>
      <c r="M125" s="117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2:69" ht="12.75">
      <c r="B126" s="1"/>
      <c r="C126" s="1"/>
      <c r="D126" s="1"/>
      <c r="E126" s="117"/>
      <c r="F126" s="117"/>
      <c r="G126" s="117"/>
      <c r="H126" s="117"/>
      <c r="I126" s="117"/>
      <c r="J126" s="117"/>
      <c r="K126" s="117"/>
      <c r="L126" s="117"/>
      <c r="M126" s="117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2:69" ht="12.75">
      <c r="B127" s="1"/>
      <c r="C127" s="1"/>
      <c r="D127" s="1"/>
      <c r="E127" s="117"/>
      <c r="F127" s="117"/>
      <c r="G127" s="117"/>
      <c r="H127" s="117"/>
      <c r="I127" s="117"/>
      <c r="J127" s="117"/>
      <c r="K127" s="117"/>
      <c r="L127" s="117"/>
      <c r="M127" s="117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2:69" ht="12.75">
      <c r="B128" s="1"/>
      <c r="C128" s="1"/>
      <c r="D128" s="1"/>
      <c r="E128" s="117"/>
      <c r="F128" s="117"/>
      <c r="G128" s="117"/>
      <c r="H128" s="117"/>
      <c r="I128" s="117"/>
      <c r="J128" s="117"/>
      <c r="K128" s="117"/>
      <c r="L128" s="117"/>
      <c r="M128" s="117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2:69" ht="12.75">
      <c r="B129" s="1"/>
      <c r="C129" s="1"/>
      <c r="D129" s="1"/>
      <c r="E129" s="117"/>
      <c r="F129" s="117"/>
      <c r="G129" s="117"/>
      <c r="H129" s="117"/>
      <c r="I129" s="117"/>
      <c r="J129" s="117"/>
      <c r="K129" s="117"/>
      <c r="L129" s="117"/>
      <c r="M129" s="117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2:69" ht="12.75">
      <c r="B130" s="1"/>
      <c r="C130" s="1"/>
      <c r="D130" s="1"/>
      <c r="E130" s="117"/>
      <c r="F130" s="117"/>
      <c r="G130" s="117"/>
      <c r="H130" s="117"/>
      <c r="I130" s="117"/>
      <c r="J130" s="117"/>
      <c r="K130" s="117"/>
      <c r="L130" s="117"/>
      <c r="M130" s="117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</row>
    <row r="131" spans="2:69" ht="12.75">
      <c r="B131" s="1"/>
      <c r="C131" s="1"/>
      <c r="D131" s="1"/>
      <c r="E131" s="117"/>
      <c r="F131" s="117"/>
      <c r="G131" s="117"/>
      <c r="H131" s="117"/>
      <c r="I131" s="117"/>
      <c r="J131" s="117"/>
      <c r="K131" s="117"/>
      <c r="L131" s="117"/>
      <c r="M131" s="117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2:69" ht="12.75">
      <c r="B132" s="1"/>
      <c r="C132" s="1"/>
      <c r="D132" s="1"/>
      <c r="E132" s="117"/>
      <c r="F132" s="117"/>
      <c r="G132" s="117"/>
      <c r="H132" s="117"/>
      <c r="I132" s="117"/>
      <c r="J132" s="117"/>
      <c r="K132" s="117"/>
      <c r="L132" s="117"/>
      <c r="M132" s="117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</row>
    <row r="133" spans="2:69" ht="12.75">
      <c r="B133" s="1"/>
      <c r="C133" s="1"/>
      <c r="D133" s="1"/>
      <c r="E133" s="117"/>
      <c r="F133" s="117"/>
      <c r="G133" s="117"/>
      <c r="H133" s="117"/>
      <c r="I133" s="117"/>
      <c r="J133" s="117"/>
      <c r="K133" s="117"/>
      <c r="L133" s="117"/>
      <c r="M133" s="117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spans="2:69" ht="12.75">
      <c r="B134" s="1"/>
      <c r="C134" s="1"/>
      <c r="D134" s="1"/>
      <c r="E134" s="117"/>
      <c r="F134" s="117"/>
      <c r="G134" s="117"/>
      <c r="H134" s="117"/>
      <c r="I134" s="117"/>
      <c r="J134" s="117"/>
      <c r="K134" s="117"/>
      <c r="L134" s="117"/>
      <c r="M134" s="117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</row>
    <row r="135" spans="2:69" ht="12.75">
      <c r="B135" s="1"/>
      <c r="C135" s="1"/>
      <c r="D135" s="1"/>
      <c r="E135" s="117"/>
      <c r="F135" s="117"/>
      <c r="G135" s="117"/>
      <c r="H135" s="117"/>
      <c r="I135" s="117"/>
      <c r="J135" s="117"/>
      <c r="K135" s="117"/>
      <c r="L135" s="117"/>
      <c r="M135" s="117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2:69" ht="12.75">
      <c r="B136" s="1"/>
      <c r="C136" s="1"/>
      <c r="D136" s="1"/>
      <c r="E136" s="117"/>
      <c r="F136" s="117"/>
      <c r="G136" s="117"/>
      <c r="H136" s="117"/>
      <c r="I136" s="117"/>
      <c r="J136" s="117"/>
      <c r="K136" s="117"/>
      <c r="L136" s="117"/>
      <c r="M136" s="117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2:69" ht="12.75">
      <c r="B137" s="1"/>
      <c r="C137" s="1"/>
      <c r="D137" s="1"/>
      <c r="E137" s="117"/>
      <c r="F137" s="117"/>
      <c r="G137" s="117"/>
      <c r="H137" s="117"/>
      <c r="I137" s="117"/>
      <c r="J137" s="117"/>
      <c r="K137" s="117"/>
      <c r="L137" s="117"/>
      <c r="M137" s="117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</sheetData>
  <sheetProtection/>
  <mergeCells count="3">
    <mergeCell ref="A2:N2"/>
    <mergeCell ref="A3:N3"/>
    <mergeCell ref="A1:N1"/>
  </mergeCells>
  <printOptions horizontalCentered="1"/>
  <pageMargins left="0.29" right="0.7480314960629921" top="0.15748031496062992" bottom="0.15748031496062992" header="0.15748031496062992" footer="0"/>
  <pageSetup firstPageNumber="5" useFirstPageNumber="1" horizontalDpi="600" verticalDpi="600" orientation="landscape" paperSize="5" scale="63" r:id="rId1"/>
  <rowBreaks count="1" manualBreakCount="1">
    <brk id="5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E26" sqref="E26"/>
    </sheetView>
  </sheetViews>
  <sheetFormatPr defaultColWidth="11.421875" defaultRowHeight="12.75"/>
  <cols>
    <col min="1" max="1" width="37.00390625" style="0" bestFit="1" customWidth="1"/>
    <col min="2" max="5" width="15.28125" style="0" customWidth="1"/>
    <col min="6" max="9" width="14.8515625" style="0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173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175</v>
      </c>
      <c r="C6" s="278"/>
      <c r="D6" s="3" t="s">
        <v>40</v>
      </c>
      <c r="E6" s="3" t="s">
        <v>41</v>
      </c>
      <c r="F6" s="277" t="s">
        <v>175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7"/>
      <c r="B9" s="7"/>
      <c r="C9" s="7"/>
      <c r="D9" s="7"/>
      <c r="E9" s="7"/>
      <c r="F9" s="25"/>
      <c r="G9" s="112"/>
      <c r="H9" s="25"/>
      <c r="I9" s="25"/>
    </row>
    <row r="10" spans="1:9" ht="12.75">
      <c r="A10" s="8" t="s">
        <v>226</v>
      </c>
      <c r="B10" s="11">
        <v>2549080.94</v>
      </c>
      <c r="C10" s="11">
        <v>2844146.1</v>
      </c>
      <c r="D10" s="11">
        <v>2651000</v>
      </c>
      <c r="E10" s="11">
        <v>193146.1000000001</v>
      </c>
      <c r="F10" s="26">
        <v>25490809.640000004</v>
      </c>
      <c r="G10" s="108">
        <f>SUM('Ingresos Reales'!N66)</f>
        <v>28441460.900000002</v>
      </c>
      <c r="H10" s="26">
        <f>SUM('Presupuesto Ingresos'!N66)</f>
        <v>26510000</v>
      </c>
      <c r="I10" s="91">
        <f>SUM(G10-H10)</f>
        <v>1931460.9000000022</v>
      </c>
    </row>
    <row r="11" spans="1:9" ht="12.75">
      <c r="A11" s="199"/>
      <c r="B11" s="204"/>
      <c r="C11" s="204"/>
      <c r="D11" s="204"/>
      <c r="E11" s="204"/>
      <c r="F11" s="26"/>
      <c r="G11" s="108"/>
      <c r="H11" s="26"/>
      <c r="I11" s="91"/>
    </row>
    <row r="12" spans="1:9" ht="12.75">
      <c r="A12" s="199" t="s">
        <v>314</v>
      </c>
      <c r="B12" s="204">
        <v>389.47</v>
      </c>
      <c r="C12" s="204">
        <v>4166.7</v>
      </c>
      <c r="D12" s="204">
        <v>0</v>
      </c>
      <c r="E12" s="204">
        <v>4166.7</v>
      </c>
      <c r="F12" s="26">
        <v>0</v>
      </c>
      <c r="G12" s="108">
        <f>SUM('Ingresos Reales'!N67)</f>
        <v>4328.37</v>
      </c>
      <c r="H12" s="26">
        <f>SUM('Presupuesto Ingresos'!N67)</f>
        <v>0</v>
      </c>
      <c r="I12" s="91">
        <f>SUM(G12-H12)</f>
        <v>4328.37</v>
      </c>
    </row>
    <row r="13" spans="1:9" ht="12.75">
      <c r="A13" s="199"/>
      <c r="B13" s="204"/>
      <c r="C13" s="204"/>
      <c r="D13" s="204"/>
      <c r="E13" s="204"/>
      <c r="F13" s="26"/>
      <c r="G13" s="108"/>
      <c r="H13" s="26"/>
      <c r="I13" s="91"/>
    </row>
    <row r="14" spans="1:9" ht="12.75">
      <c r="A14" s="199" t="s">
        <v>341</v>
      </c>
      <c r="B14" s="204">
        <v>108852.13</v>
      </c>
      <c r="C14" s="204">
        <v>7538.99</v>
      </c>
      <c r="D14" s="204">
        <v>137.88</v>
      </c>
      <c r="E14" s="204">
        <v>7401.11</v>
      </c>
      <c r="F14" s="26">
        <v>920.82</v>
      </c>
      <c r="G14" s="108">
        <f>SUM('Ingresos Reales'!N68)</f>
        <v>227015.51000000004</v>
      </c>
      <c r="H14" s="26">
        <f>SUM('Presupuesto Ingresos'!N68)</f>
        <v>690.4899999999999</v>
      </c>
      <c r="I14" s="91">
        <f>SUM(G14-H14)</f>
        <v>226325.02000000005</v>
      </c>
    </row>
    <row r="15" spans="1:9" ht="12.75">
      <c r="A15" s="199"/>
      <c r="B15" s="204"/>
      <c r="C15" s="204"/>
      <c r="D15" s="204"/>
      <c r="E15" s="204"/>
      <c r="F15" s="26"/>
      <c r="G15" s="108"/>
      <c r="H15" s="26"/>
      <c r="I15" s="91"/>
    </row>
    <row r="16" spans="1:9" ht="12.75">
      <c r="A16" s="199" t="s">
        <v>389</v>
      </c>
      <c r="B16" s="204">
        <v>0</v>
      </c>
      <c r="C16" s="204">
        <v>77868.15</v>
      </c>
      <c r="D16" s="204">
        <v>81720.95</v>
      </c>
      <c r="E16" s="204">
        <v>-3852.800000000003</v>
      </c>
      <c r="F16" s="26">
        <v>308484.45</v>
      </c>
      <c r="G16" s="108">
        <f>SUM('Ingresos Reales'!N69)</f>
        <v>226159.43</v>
      </c>
      <c r="H16" s="26">
        <f>SUM('Presupuesto Ingresos'!N69)</f>
        <v>289338.55</v>
      </c>
      <c r="I16" s="91">
        <f>SUM(G16-H16)</f>
        <v>-63179.119999999995</v>
      </c>
    </row>
    <row r="17" spans="1:9" ht="12.75">
      <c r="A17" s="231"/>
      <c r="B17" s="231"/>
      <c r="C17" s="231"/>
      <c r="D17" s="231"/>
      <c r="E17" s="231"/>
      <c r="F17" s="27"/>
      <c r="G17" s="108"/>
      <c r="H17" s="27"/>
      <c r="I17" s="207"/>
    </row>
    <row r="18" spans="1:9" ht="12.75">
      <c r="A18" s="5" t="s">
        <v>4</v>
      </c>
      <c r="B18" s="202">
        <f aca="true" t="shared" si="0" ref="B18:I18">SUM(B9:B16)</f>
        <v>2658322.54</v>
      </c>
      <c r="C18" s="202">
        <f t="shared" si="0"/>
        <v>2933719.9400000004</v>
      </c>
      <c r="D18" s="202">
        <f t="shared" si="0"/>
        <v>2732858.83</v>
      </c>
      <c r="E18" s="202">
        <f t="shared" si="0"/>
        <v>200861.1100000001</v>
      </c>
      <c r="F18" s="202">
        <f t="shared" si="0"/>
        <v>25800214.910000004</v>
      </c>
      <c r="G18" s="202">
        <f t="shared" si="0"/>
        <v>28898964.210000005</v>
      </c>
      <c r="H18" s="202">
        <f t="shared" si="0"/>
        <v>26800029.04</v>
      </c>
      <c r="I18" s="6">
        <f t="shared" si="0"/>
        <v>2098935.1700000023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968503937007874" right="0.1968503937007874" top="0.2755905511811024" bottom="0.2755905511811024" header="0" footer="0"/>
  <pageSetup horizontalDpi="600" verticalDpi="600" orientation="landscape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G24" sqref="G24"/>
    </sheetView>
  </sheetViews>
  <sheetFormatPr defaultColWidth="11.421875" defaultRowHeight="12.75"/>
  <cols>
    <col min="1" max="1" width="35.57421875" style="0" customWidth="1"/>
    <col min="2" max="3" width="12.7109375" style="0" bestFit="1" customWidth="1"/>
    <col min="4" max="4" width="14.8515625" style="0" bestFit="1" customWidth="1"/>
    <col min="5" max="5" width="11.7109375" style="0" bestFit="1" customWidth="1"/>
    <col min="6" max="7" width="13.7109375" style="0" bestFit="1" customWidth="1"/>
    <col min="8" max="8" width="14.8515625" style="0" customWidth="1"/>
    <col min="9" max="9" width="11.7109375" style="0" bestFit="1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168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175</v>
      </c>
      <c r="C6" s="278"/>
      <c r="D6" s="3" t="s">
        <v>40</v>
      </c>
      <c r="E6" s="3" t="s">
        <v>41</v>
      </c>
      <c r="F6" s="277" t="s">
        <v>175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7"/>
      <c r="B9" s="7"/>
      <c r="C9" s="7"/>
      <c r="D9" s="7"/>
      <c r="E9" s="7"/>
      <c r="F9" s="25"/>
      <c r="G9" s="112"/>
      <c r="H9" s="25"/>
      <c r="I9" s="25"/>
    </row>
    <row r="10" spans="1:9" ht="12.75">
      <c r="A10" s="8" t="s">
        <v>226</v>
      </c>
      <c r="B10" s="11">
        <v>63629722.89</v>
      </c>
      <c r="C10" s="11">
        <v>68286403.32000001</v>
      </c>
      <c r="D10" s="11">
        <v>66174000</v>
      </c>
      <c r="E10" s="11">
        <v>2112403.3200000077</v>
      </c>
      <c r="F10" s="91">
        <v>254518891.55999997</v>
      </c>
      <c r="G10" s="108">
        <f>SUM('Ingresos Reales'!N71)</f>
        <v>273145613.28000003</v>
      </c>
      <c r="H10" s="26">
        <f>SUM('Presupuesto Ingresos'!N71)</f>
        <v>264696000</v>
      </c>
      <c r="I10" s="91">
        <f>SUM(G10-H10)</f>
        <v>8449613.280000031</v>
      </c>
    </row>
    <row r="11" spans="1:9" ht="12.75">
      <c r="A11" s="21"/>
      <c r="B11" s="26"/>
      <c r="C11" s="26"/>
      <c r="D11" s="26"/>
      <c r="E11" s="26"/>
      <c r="F11" s="26"/>
      <c r="G11" s="108"/>
      <c r="H11" s="26"/>
      <c r="I11" s="91"/>
    </row>
    <row r="12" spans="1:9" ht="12.75">
      <c r="A12" s="199" t="s">
        <v>308</v>
      </c>
      <c r="B12" s="204">
        <v>1387.72</v>
      </c>
      <c r="C12" s="204">
        <v>657.14</v>
      </c>
      <c r="D12" s="204">
        <v>0</v>
      </c>
      <c r="E12" s="204">
        <v>657.14</v>
      </c>
      <c r="F12" s="26">
        <v>0</v>
      </c>
      <c r="G12" s="108">
        <f>SUM('Ingresos Reales'!N72)</f>
        <v>3071.49</v>
      </c>
      <c r="H12" s="26">
        <f>SUM('Presupuesto Ingresos'!N72)</f>
        <v>0</v>
      </c>
      <c r="I12" s="91">
        <f>SUM(G12-H12)</f>
        <v>3071.49</v>
      </c>
    </row>
    <row r="13" spans="1:9" ht="12.75">
      <c r="A13" s="21"/>
      <c r="B13" s="26"/>
      <c r="C13" s="26"/>
      <c r="D13" s="26"/>
      <c r="E13" s="26"/>
      <c r="F13" s="26"/>
      <c r="G13" s="108"/>
      <c r="H13" s="26"/>
      <c r="I13" s="91"/>
    </row>
    <row r="14" spans="1:9" ht="12.75">
      <c r="A14" s="199" t="s">
        <v>315</v>
      </c>
      <c r="B14" s="204">
        <v>52615.71</v>
      </c>
      <c r="C14" s="204">
        <v>0</v>
      </c>
      <c r="D14" s="204">
        <v>905.96</v>
      </c>
      <c r="E14" s="204">
        <v>-905.96</v>
      </c>
      <c r="F14" s="26">
        <v>13571.74</v>
      </c>
      <c r="G14" s="108">
        <f>SUM('Ingresos Reales'!N73)</f>
        <v>4796.25</v>
      </c>
      <c r="H14" s="26">
        <f>SUM('Presupuesto Ingresos'!N73)</f>
        <v>13577.34</v>
      </c>
      <c r="I14" s="91">
        <f>SUM(G14-H14)</f>
        <v>-8781.09</v>
      </c>
    </row>
    <row r="15" spans="1:9" ht="12.75">
      <c r="A15" s="199"/>
      <c r="B15" s="204"/>
      <c r="C15" s="204"/>
      <c r="D15" s="204"/>
      <c r="E15" s="204"/>
      <c r="F15" s="26"/>
      <c r="G15" s="108"/>
      <c r="H15" s="26"/>
      <c r="I15" s="91"/>
    </row>
    <row r="16" spans="1:9" ht="12.75">
      <c r="A16" s="199" t="s">
        <v>342</v>
      </c>
      <c r="B16" s="204">
        <v>128764.16</v>
      </c>
      <c r="C16" s="204">
        <v>30872.93</v>
      </c>
      <c r="D16" s="204">
        <v>24521.29</v>
      </c>
      <c r="E16" s="204">
        <v>6351.639999999999</v>
      </c>
      <c r="F16" s="26">
        <v>569673.63</v>
      </c>
      <c r="G16" s="108">
        <f>SUM('Ingresos Reales'!N74)</f>
        <v>310460.52999999997</v>
      </c>
      <c r="H16" s="26">
        <f>SUM('Presupuesto Ingresos'!N74)</f>
        <v>562261.52</v>
      </c>
      <c r="I16" s="91">
        <f>SUM(G16-H16)</f>
        <v>-251800.99000000005</v>
      </c>
    </row>
    <row r="17" spans="1:9" ht="12.75">
      <c r="A17" s="199"/>
      <c r="B17" s="204"/>
      <c r="C17" s="204"/>
      <c r="D17" s="204"/>
      <c r="E17" s="204"/>
      <c r="F17" s="26"/>
      <c r="G17" s="108"/>
      <c r="H17" s="26"/>
      <c r="I17" s="91"/>
    </row>
    <row r="18" spans="1:9" ht="12.75">
      <c r="A18" s="199" t="s">
        <v>390</v>
      </c>
      <c r="B18" s="204">
        <v>0</v>
      </c>
      <c r="C18" s="204">
        <v>47998.65</v>
      </c>
      <c r="D18" s="204">
        <v>153187.02</v>
      </c>
      <c r="E18" s="204">
        <v>-105188.37</v>
      </c>
      <c r="F18" s="26">
        <v>244972.03</v>
      </c>
      <c r="G18" s="108">
        <f>SUM('Ingresos Reales'!N75)</f>
        <v>139652.82</v>
      </c>
      <c r="H18" s="26">
        <f>SUM('Presupuesto Ingresos'!N75)</f>
        <v>274043.19999999995</v>
      </c>
      <c r="I18" s="91">
        <f>SUM(G18-H18)</f>
        <v>-134390.37999999995</v>
      </c>
    </row>
    <row r="19" spans="1:9" ht="12.75">
      <c r="A19" s="9"/>
      <c r="B19" s="9"/>
      <c r="C19" s="9"/>
      <c r="D19" s="9"/>
      <c r="E19" s="9"/>
      <c r="F19" s="12"/>
      <c r="G19" s="33"/>
      <c r="H19" s="12"/>
      <c r="I19" s="12"/>
    </row>
    <row r="20" spans="1:9" ht="12.75">
      <c r="A20" s="5" t="s">
        <v>4</v>
      </c>
      <c r="B20" s="6">
        <f aca="true" t="shared" si="0" ref="B20:I20">SUM(B9:B18)</f>
        <v>63812490.48</v>
      </c>
      <c r="C20" s="6">
        <f t="shared" si="0"/>
        <v>68365932.04000002</v>
      </c>
      <c r="D20" s="6">
        <f t="shared" si="0"/>
        <v>66352614.27</v>
      </c>
      <c r="E20" s="6">
        <f t="shared" si="0"/>
        <v>2013317.770000008</v>
      </c>
      <c r="F20" s="6">
        <f t="shared" si="0"/>
        <v>255347108.95999998</v>
      </c>
      <c r="G20" s="6">
        <f t="shared" si="0"/>
        <v>273603594.37</v>
      </c>
      <c r="H20" s="6">
        <f t="shared" si="0"/>
        <v>265545882.06</v>
      </c>
      <c r="I20" s="6">
        <f t="shared" si="0"/>
        <v>8057712.310000031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21" right="0.18" top="0.46" bottom="0.3937007874015748" header="0" footer="0"/>
  <pageSetup horizontalDpi="600" verticalDpi="600" orientation="landscape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D17" sqref="D17"/>
    </sheetView>
  </sheetViews>
  <sheetFormatPr defaultColWidth="11.421875" defaultRowHeight="12.75"/>
  <cols>
    <col min="1" max="1" width="46.140625" style="0" customWidth="1"/>
    <col min="2" max="3" width="12.7109375" style="0" bestFit="1" customWidth="1"/>
    <col min="4" max="4" width="14.8515625" style="0" bestFit="1" customWidth="1"/>
    <col min="5" max="7" width="12.7109375" style="0" bestFit="1" customWidth="1"/>
    <col min="8" max="8" width="14.8515625" style="0" customWidth="1"/>
    <col min="9" max="9" width="12.7109375" style="0" bestFit="1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388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178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175</v>
      </c>
      <c r="C6" s="278"/>
      <c r="D6" s="3" t="s">
        <v>40</v>
      </c>
      <c r="E6" s="3" t="s">
        <v>41</v>
      </c>
      <c r="F6" s="277" t="s">
        <v>175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7"/>
      <c r="B9" s="7"/>
      <c r="C9" s="7"/>
      <c r="D9" s="7"/>
      <c r="E9" s="7"/>
      <c r="F9" s="25"/>
      <c r="G9" s="25"/>
      <c r="H9" s="25"/>
      <c r="I9" s="25"/>
    </row>
    <row r="10" spans="1:9" ht="12.75">
      <c r="A10" s="199" t="s">
        <v>387</v>
      </c>
      <c r="B10" s="204">
        <v>58350847.42</v>
      </c>
      <c r="C10" s="204">
        <v>37532058</v>
      </c>
      <c r="D10" s="204">
        <v>0</v>
      </c>
      <c r="E10" s="204">
        <v>37532058</v>
      </c>
      <c r="F10" s="26">
        <v>85621498.42</v>
      </c>
      <c r="G10" s="91">
        <f>SUM('Ingresos Reales'!N76)</f>
        <v>75776227</v>
      </c>
      <c r="H10" s="26">
        <f>SUM('Presupuesto Ingresos'!N76)</f>
        <v>0</v>
      </c>
      <c r="I10" s="91">
        <f>SUM(G10-H10)</f>
        <v>75776227</v>
      </c>
    </row>
    <row r="11" spans="1:9" ht="12.75">
      <c r="A11" s="9"/>
      <c r="B11" s="9"/>
      <c r="C11" s="9"/>
      <c r="D11" s="9"/>
      <c r="E11" s="9"/>
      <c r="F11" s="27"/>
      <c r="G11" s="27"/>
      <c r="H11" s="27"/>
      <c r="I11" s="27"/>
    </row>
    <row r="12" spans="6:9" ht="12.75">
      <c r="F12" s="33"/>
      <c r="G12" s="33"/>
      <c r="H12" s="33"/>
      <c r="I12" s="33"/>
    </row>
    <row r="13" spans="1:9" ht="12.75">
      <c r="A13" s="5" t="s">
        <v>4</v>
      </c>
      <c r="B13" s="6">
        <f aca="true" t="shared" si="0" ref="B13:I13">SUM(B9:B11)</f>
        <v>58350847.42</v>
      </c>
      <c r="C13" s="6">
        <f t="shared" si="0"/>
        <v>37532058</v>
      </c>
      <c r="D13" s="6">
        <f t="shared" si="0"/>
        <v>0</v>
      </c>
      <c r="E13" s="6">
        <f t="shared" si="0"/>
        <v>37532058</v>
      </c>
      <c r="F13" s="6">
        <f t="shared" si="0"/>
        <v>85621498.42</v>
      </c>
      <c r="G13" s="93">
        <f t="shared" si="0"/>
        <v>75776227</v>
      </c>
      <c r="H13" s="6">
        <f t="shared" si="0"/>
        <v>0</v>
      </c>
      <c r="I13" s="93">
        <f t="shared" si="0"/>
        <v>75776227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968503937007874" right="0.2362204724409449" top="0.31496062992125984" bottom="0.1968503937007874" header="0" footer="0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1">
      <selection activeCell="A9" sqref="A9:I58"/>
    </sheetView>
  </sheetViews>
  <sheetFormatPr defaultColWidth="11.421875" defaultRowHeight="12.75"/>
  <cols>
    <col min="1" max="1" width="40.421875" style="0" customWidth="1"/>
    <col min="2" max="2" width="13.7109375" style="0" bestFit="1" customWidth="1"/>
    <col min="3" max="3" width="12.7109375" style="0" bestFit="1" customWidth="1"/>
    <col min="4" max="4" width="14.8515625" style="0" bestFit="1" customWidth="1"/>
    <col min="5" max="5" width="12.7109375" style="0" bestFit="1" customWidth="1"/>
    <col min="6" max="7" width="13.7109375" style="0" bestFit="1" customWidth="1"/>
    <col min="8" max="8" width="14.8515625" style="0" bestFit="1" customWidth="1"/>
    <col min="9" max="9" width="13.7109375" style="0" bestFit="1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179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175</v>
      </c>
      <c r="C6" s="278"/>
      <c r="D6" s="3" t="s">
        <v>40</v>
      </c>
      <c r="E6" s="3" t="s">
        <v>41</v>
      </c>
      <c r="F6" s="277" t="s">
        <v>175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8" spans="1:9" ht="12.75">
      <c r="A8" s="15"/>
      <c r="B8" s="16"/>
      <c r="C8" s="16"/>
      <c r="D8" s="16"/>
      <c r="E8" s="16"/>
      <c r="F8" s="16"/>
      <c r="G8" s="16"/>
      <c r="H8" s="16"/>
      <c r="I8" s="16"/>
    </row>
    <row r="9" spans="1:9" ht="12.75">
      <c r="A9" s="13"/>
      <c r="B9" s="7"/>
      <c r="C9" s="14"/>
      <c r="D9" s="7"/>
      <c r="E9" s="14"/>
      <c r="F9" s="25"/>
      <c r="G9" s="112"/>
      <c r="H9" s="25"/>
      <c r="I9" s="25"/>
    </row>
    <row r="10" spans="1:9" ht="12.75" hidden="1">
      <c r="A10" s="15" t="s">
        <v>132</v>
      </c>
      <c r="B10" s="11">
        <v>0</v>
      </c>
      <c r="C10" s="36">
        <v>0</v>
      </c>
      <c r="D10" s="11">
        <v>0</v>
      </c>
      <c r="E10" s="36">
        <v>0</v>
      </c>
      <c r="F10" s="26">
        <v>0</v>
      </c>
      <c r="G10" s="108">
        <f>SUM('Ingresos Reales'!N79)</f>
        <v>0</v>
      </c>
      <c r="H10" s="26">
        <f>SUM('Presupuesto Ingresos'!N79)</f>
        <v>0</v>
      </c>
      <c r="I10" s="91">
        <f>SUM(G10-H10)</f>
        <v>0</v>
      </c>
    </row>
    <row r="11" spans="1:9" ht="12.75" hidden="1">
      <c r="A11" s="15"/>
      <c r="B11" s="11"/>
      <c r="C11" s="36"/>
      <c r="D11" s="11"/>
      <c r="E11" s="36"/>
      <c r="F11" s="26"/>
      <c r="G11" s="108"/>
      <c r="H11" s="26"/>
      <c r="I11" s="91"/>
    </row>
    <row r="12" spans="1:9" ht="12.75">
      <c r="A12" s="201" t="s">
        <v>324</v>
      </c>
      <c r="B12" s="204">
        <v>2519964</v>
      </c>
      <c r="C12" s="272">
        <v>2812441</v>
      </c>
      <c r="D12" s="204">
        <v>0</v>
      </c>
      <c r="E12" s="272">
        <v>2812441</v>
      </c>
      <c r="F12" s="26">
        <v>10550162</v>
      </c>
      <c r="G12" s="108">
        <f>SUM('Ingresos Reales'!N80)</f>
        <v>12292506</v>
      </c>
      <c r="H12" s="26">
        <f>SUM('Presupuesto Ingresos'!N80)</f>
        <v>0</v>
      </c>
      <c r="I12" s="91">
        <f>SUM(G12-H12)</f>
        <v>12292506</v>
      </c>
    </row>
    <row r="13" spans="1:9" ht="12.75">
      <c r="A13" s="15"/>
      <c r="B13" s="11"/>
      <c r="C13" s="36"/>
      <c r="D13" s="11"/>
      <c r="E13" s="36"/>
      <c r="F13" s="11"/>
      <c r="G13" s="108"/>
      <c r="H13" s="26"/>
      <c r="I13" s="91"/>
    </row>
    <row r="14" spans="1:9" ht="12.75">
      <c r="A14" s="15" t="s">
        <v>274</v>
      </c>
      <c r="B14" s="11">
        <v>0</v>
      </c>
      <c r="C14" s="36">
        <v>6900000</v>
      </c>
      <c r="D14" s="11">
        <v>0</v>
      </c>
      <c r="E14" s="36">
        <v>6900000</v>
      </c>
      <c r="F14" s="11">
        <v>10000000</v>
      </c>
      <c r="G14" s="108">
        <f>SUM('Ingresos Reales'!N81)</f>
        <v>11500000</v>
      </c>
      <c r="H14" s="26">
        <f>SUM('Presupuesto Ingresos'!N81)</f>
        <v>0</v>
      </c>
      <c r="I14" s="91">
        <f>SUM(G14-H14)</f>
        <v>11500000</v>
      </c>
    </row>
    <row r="15" spans="1:9" ht="12.75">
      <c r="A15" s="15"/>
      <c r="B15" s="11"/>
      <c r="C15" s="36"/>
      <c r="D15" s="11"/>
      <c r="E15" s="36"/>
      <c r="F15" s="11"/>
      <c r="G15" s="108"/>
      <c r="H15" s="26"/>
      <c r="I15" s="91"/>
    </row>
    <row r="16" spans="1:9" ht="12.75">
      <c r="A16" s="15" t="s">
        <v>292</v>
      </c>
      <c r="B16" s="11">
        <v>0</v>
      </c>
      <c r="C16" s="36">
        <v>1725000</v>
      </c>
      <c r="D16" s="11">
        <v>0</v>
      </c>
      <c r="E16" s="36">
        <v>1725000</v>
      </c>
      <c r="F16" s="11">
        <v>2500000</v>
      </c>
      <c r="G16" s="108">
        <f>SUM('Ingresos Reales'!N82)</f>
        <v>2875000</v>
      </c>
      <c r="H16" s="26">
        <f>SUM('Presupuesto Ingresos'!N82)</f>
        <v>0</v>
      </c>
      <c r="I16" s="91">
        <f>SUM(G16-H16)</f>
        <v>2875000</v>
      </c>
    </row>
    <row r="17" spans="1:9" ht="12.75">
      <c r="A17" s="15"/>
      <c r="B17" s="11"/>
      <c r="C17" s="36"/>
      <c r="D17" s="11"/>
      <c r="E17" s="36"/>
      <c r="F17" s="11"/>
      <c r="G17" s="108"/>
      <c r="H17" s="26"/>
      <c r="I17" s="91"/>
    </row>
    <row r="18" spans="1:9" ht="12.75">
      <c r="A18" s="15" t="s">
        <v>279</v>
      </c>
      <c r="B18" s="11">
        <v>3000000</v>
      </c>
      <c r="C18" s="36">
        <v>0</v>
      </c>
      <c r="D18" s="11">
        <v>0</v>
      </c>
      <c r="E18" s="36">
        <v>0</v>
      </c>
      <c r="F18" s="11">
        <v>3000000</v>
      </c>
      <c r="G18" s="108">
        <f>SUM('Ingresos Reales'!N83)</f>
        <v>0</v>
      </c>
      <c r="H18" s="26">
        <f>SUM('Presupuesto Ingresos'!N83)</f>
        <v>0</v>
      </c>
      <c r="I18" s="91">
        <f>SUM(G18-H18)</f>
        <v>0</v>
      </c>
    </row>
    <row r="19" spans="1:9" ht="12.75">
      <c r="A19" s="15"/>
      <c r="B19" s="11"/>
      <c r="C19" s="36"/>
      <c r="D19" s="11"/>
      <c r="E19" s="36"/>
      <c r="F19" s="122"/>
      <c r="G19" s="152"/>
      <c r="H19" s="122"/>
      <c r="I19" s="191"/>
    </row>
    <row r="20" spans="1:9" ht="12.75">
      <c r="A20" s="201" t="s">
        <v>318</v>
      </c>
      <c r="B20" s="204">
        <v>0</v>
      </c>
      <c r="C20" s="272">
        <v>0</v>
      </c>
      <c r="D20" s="204">
        <v>0</v>
      </c>
      <c r="E20" s="272">
        <v>0</v>
      </c>
      <c r="F20" s="122">
        <v>37656208.68</v>
      </c>
      <c r="G20" s="152">
        <f>SUM('Ingresos Reales'!N84)</f>
        <v>0</v>
      </c>
      <c r="H20" s="122">
        <f>SUM('Presupuesto Ingresos'!N84)</f>
        <v>0</v>
      </c>
      <c r="I20" s="191">
        <f>SUM(G20-H20)</f>
        <v>0</v>
      </c>
    </row>
    <row r="21" spans="1:9" ht="12.75">
      <c r="A21" s="201"/>
      <c r="B21" s="204"/>
      <c r="C21" s="272"/>
      <c r="D21" s="204"/>
      <c r="E21" s="272"/>
      <c r="F21" s="122"/>
      <c r="G21" s="152"/>
      <c r="H21" s="122"/>
      <c r="I21" s="191"/>
    </row>
    <row r="22" spans="1:9" ht="12.75">
      <c r="A22" s="201" t="s">
        <v>415</v>
      </c>
      <c r="B22" s="204">
        <v>0</v>
      </c>
      <c r="C22" s="272">
        <v>18910760.4</v>
      </c>
      <c r="D22" s="204">
        <v>0</v>
      </c>
      <c r="E22" s="272">
        <v>18910760.4</v>
      </c>
      <c r="F22" s="122">
        <v>0</v>
      </c>
      <c r="G22" s="152">
        <f>SUM('Ingresos Reales'!N85)</f>
        <v>18910760.4</v>
      </c>
      <c r="H22" s="122">
        <f>SUM('Presupuesto Ingresos'!N85)</f>
        <v>0</v>
      </c>
      <c r="I22" s="191">
        <f>SUM(G22-H22)</f>
        <v>18910760.4</v>
      </c>
    </row>
    <row r="23" spans="1:9" ht="12.75">
      <c r="A23" s="15"/>
      <c r="B23" s="11"/>
      <c r="C23" s="36"/>
      <c r="D23" s="11"/>
      <c r="E23" s="36"/>
      <c r="F23" s="122"/>
      <c r="G23" s="152"/>
      <c r="H23" s="122"/>
      <c r="I23" s="191"/>
    </row>
    <row r="24" spans="1:9" ht="12.75">
      <c r="A24" s="15" t="s">
        <v>303</v>
      </c>
      <c r="B24" s="11">
        <v>3516634</v>
      </c>
      <c r="C24" s="36">
        <v>4887499</v>
      </c>
      <c r="D24" s="11">
        <v>0</v>
      </c>
      <c r="E24" s="36">
        <v>4887499</v>
      </c>
      <c r="F24" s="122">
        <v>7202074</v>
      </c>
      <c r="G24" s="152">
        <f>SUM('Ingresos Reales'!N86)</f>
        <v>11500000</v>
      </c>
      <c r="H24" s="122">
        <f>SUM('Presupuesto Ingresos'!N86)</f>
        <v>0</v>
      </c>
      <c r="I24" s="191">
        <f>SUM(G24-H24)</f>
        <v>11500000</v>
      </c>
    </row>
    <row r="25" spans="1:9" ht="12.75">
      <c r="A25" s="15"/>
      <c r="B25" s="11"/>
      <c r="C25" s="36"/>
      <c r="D25" s="11"/>
      <c r="E25" s="36"/>
      <c r="F25" s="122"/>
      <c r="G25" s="152"/>
      <c r="H25" s="122"/>
      <c r="I25" s="191"/>
    </row>
    <row r="26" spans="1:9" ht="12.75">
      <c r="A26" s="15" t="s">
        <v>301</v>
      </c>
      <c r="B26" s="11">
        <v>0</v>
      </c>
      <c r="C26" s="36">
        <v>0</v>
      </c>
      <c r="D26" s="11">
        <v>0</v>
      </c>
      <c r="E26" s="36">
        <v>0</v>
      </c>
      <c r="F26" s="122">
        <v>221100</v>
      </c>
      <c r="G26" s="152">
        <f>SUM('Ingresos Reales'!N87)</f>
        <v>0</v>
      </c>
      <c r="H26" s="122">
        <f>SUM('Presupuesto Ingresos'!N87)</f>
        <v>0</v>
      </c>
      <c r="I26" s="191">
        <f>SUM(G26-H26)</f>
        <v>0</v>
      </c>
    </row>
    <row r="27" spans="1:9" ht="12.75" hidden="1">
      <c r="A27" s="15"/>
      <c r="B27" s="11"/>
      <c r="C27" s="36"/>
      <c r="D27" s="11"/>
      <c r="E27" s="36"/>
      <c r="F27" s="122"/>
      <c r="G27" s="152"/>
      <c r="H27" s="122"/>
      <c r="I27" s="191"/>
    </row>
    <row r="28" spans="1:9" ht="12.75" hidden="1">
      <c r="A28" s="15" t="s">
        <v>312</v>
      </c>
      <c r="B28" s="11">
        <v>0</v>
      </c>
      <c r="C28" s="36">
        <v>0</v>
      </c>
      <c r="D28" s="11">
        <v>0</v>
      </c>
      <c r="E28" s="36">
        <v>0</v>
      </c>
      <c r="F28" s="122">
        <v>0</v>
      </c>
      <c r="G28" s="152">
        <f>SUM('Ingresos Reales'!N88)</f>
        <v>0</v>
      </c>
      <c r="H28" s="122">
        <f>SUM('Presupuesto Ingresos'!N88)</f>
        <v>0</v>
      </c>
      <c r="I28" s="191">
        <f>SUM(G28-H28)</f>
        <v>0</v>
      </c>
    </row>
    <row r="29" spans="1:9" ht="12.75">
      <c r="A29" s="15"/>
      <c r="B29" s="11"/>
      <c r="C29" s="36"/>
      <c r="D29" s="11"/>
      <c r="E29" s="36"/>
      <c r="F29" s="122"/>
      <c r="G29" s="152"/>
      <c r="H29" s="122"/>
      <c r="I29" s="191"/>
    </row>
    <row r="30" spans="1:9" ht="12.75">
      <c r="A30" s="15" t="s">
        <v>306</v>
      </c>
      <c r="B30" s="11">
        <v>49975568.14</v>
      </c>
      <c r="C30" s="36">
        <v>0</v>
      </c>
      <c r="D30" s="11">
        <v>0</v>
      </c>
      <c r="E30" s="261">
        <v>0</v>
      </c>
      <c r="F30" s="122">
        <v>49975568.14</v>
      </c>
      <c r="G30" s="152">
        <f>SUM('Ingresos Reales'!N89)</f>
        <v>0</v>
      </c>
      <c r="H30" s="122">
        <f>SUM('Presupuesto Ingresos'!N89)</f>
        <v>0</v>
      </c>
      <c r="I30" s="191">
        <f>SUM(G30-H30)</f>
        <v>0</v>
      </c>
    </row>
    <row r="31" spans="1:9" ht="12.75">
      <c r="A31" s="15"/>
      <c r="B31" s="11"/>
      <c r="C31" s="36"/>
      <c r="D31" s="11"/>
      <c r="E31" s="261"/>
      <c r="F31" s="122"/>
      <c r="G31" s="152"/>
      <c r="H31" s="122"/>
      <c r="I31" s="191"/>
    </row>
    <row r="32" spans="1:9" ht="12.75">
      <c r="A32" s="15" t="s">
        <v>369</v>
      </c>
      <c r="B32" s="11">
        <v>0</v>
      </c>
      <c r="C32" s="36">
        <v>516924.2</v>
      </c>
      <c r="D32" s="11">
        <v>0</v>
      </c>
      <c r="E32" s="261">
        <v>516924.2</v>
      </c>
      <c r="F32" s="122">
        <v>2708419</v>
      </c>
      <c r="G32" s="152">
        <f>SUM('Ingresos Reales'!N90)</f>
        <v>2584621</v>
      </c>
      <c r="H32" s="122">
        <f>SUM('Presupuesto Ingresos'!N90)</f>
        <v>0</v>
      </c>
      <c r="I32" s="191">
        <f>SUM(G32-H32)</f>
        <v>2584621</v>
      </c>
    </row>
    <row r="33" spans="1:9" ht="12.75">
      <c r="A33" s="15"/>
      <c r="B33" s="11"/>
      <c r="C33" s="36"/>
      <c r="D33" s="11"/>
      <c r="E33" s="261"/>
      <c r="F33" s="122"/>
      <c r="G33" s="152"/>
      <c r="H33" s="122"/>
      <c r="I33" s="191"/>
    </row>
    <row r="34" spans="1:9" ht="12.75">
      <c r="A34" s="15" t="s">
        <v>371</v>
      </c>
      <c r="B34" s="11">
        <v>0</v>
      </c>
      <c r="C34" s="36">
        <v>0</v>
      </c>
      <c r="D34" s="11">
        <v>0</v>
      </c>
      <c r="E34" s="261">
        <v>0</v>
      </c>
      <c r="F34" s="122">
        <v>2250000</v>
      </c>
      <c r="G34" s="152">
        <f>SUM('Ingresos Reales'!N91)</f>
        <v>0</v>
      </c>
      <c r="H34" s="122">
        <f>SUM('Presupuesto Ingresos'!N91)</f>
        <v>0</v>
      </c>
      <c r="I34" s="191">
        <f>SUM(G34-H34)</f>
        <v>0</v>
      </c>
    </row>
    <row r="35" spans="1:9" ht="12.75">
      <c r="A35" s="15"/>
      <c r="B35" s="11"/>
      <c r="C35" s="36"/>
      <c r="D35" s="11"/>
      <c r="E35" s="261"/>
      <c r="F35" s="122"/>
      <c r="G35" s="152"/>
      <c r="H35" s="122"/>
      <c r="I35" s="191"/>
    </row>
    <row r="36" spans="1:9" ht="12.75">
      <c r="A36" s="201" t="s">
        <v>322</v>
      </c>
      <c r="B36" s="204">
        <v>0</v>
      </c>
      <c r="C36" s="272">
        <v>0</v>
      </c>
      <c r="D36" s="204">
        <v>0</v>
      </c>
      <c r="E36" s="263">
        <v>0</v>
      </c>
      <c r="F36" s="122">
        <v>5000000</v>
      </c>
      <c r="G36" s="152">
        <f>SUM('Ingresos Reales'!N92)</f>
        <v>0</v>
      </c>
      <c r="H36" s="122">
        <f>SUM('Presupuesto Ingresos'!N92)</f>
        <v>0</v>
      </c>
      <c r="I36" s="191">
        <f>SUM(G36-H36)</f>
        <v>0</v>
      </c>
    </row>
    <row r="37" spans="1:9" ht="12.75">
      <c r="A37" s="15"/>
      <c r="B37" s="11"/>
      <c r="C37" s="36"/>
      <c r="D37" s="11"/>
      <c r="E37" s="36"/>
      <c r="F37" s="122"/>
      <c r="G37" s="152"/>
      <c r="H37" s="122"/>
      <c r="I37" s="191"/>
    </row>
    <row r="38" spans="1:9" ht="12.75" hidden="1">
      <c r="A38" s="201" t="s">
        <v>323</v>
      </c>
      <c r="B38" s="204">
        <v>0</v>
      </c>
      <c r="C38" s="272">
        <v>0</v>
      </c>
      <c r="D38" s="204">
        <v>0</v>
      </c>
      <c r="E38" s="272">
        <v>0</v>
      </c>
      <c r="F38" s="122">
        <v>0</v>
      </c>
      <c r="G38" s="152">
        <f>SUM('Ingresos Reales'!N93)</f>
        <v>0</v>
      </c>
      <c r="H38" s="122">
        <f>SUM('Presupuesto Ingresos'!N93)</f>
        <v>0</v>
      </c>
      <c r="I38" s="191">
        <f>SUM(G38-H38)</f>
        <v>0</v>
      </c>
    </row>
    <row r="39" spans="1:9" ht="12.75" hidden="1">
      <c r="A39" s="201"/>
      <c r="B39" s="204"/>
      <c r="C39" s="272"/>
      <c r="D39" s="204"/>
      <c r="E39" s="272"/>
      <c r="F39" s="122"/>
      <c r="G39" s="152"/>
      <c r="H39" s="122"/>
      <c r="I39" s="191"/>
    </row>
    <row r="40" spans="1:9" ht="12.75">
      <c r="A40" s="201" t="s">
        <v>366</v>
      </c>
      <c r="B40" s="204">
        <v>14400000</v>
      </c>
      <c r="C40" s="272">
        <v>7000000</v>
      </c>
      <c r="D40" s="204">
        <v>0</v>
      </c>
      <c r="E40" s="272">
        <v>7000000</v>
      </c>
      <c r="F40" s="122">
        <v>24000000</v>
      </c>
      <c r="G40" s="152">
        <f>SUM('Ingresos Reales'!N94)</f>
        <v>7000000</v>
      </c>
      <c r="H40" s="122">
        <f>SUM('Presupuesto Ingresos'!N94)</f>
        <v>0</v>
      </c>
      <c r="I40" s="191">
        <f>SUM(G40-H40)</f>
        <v>7000000</v>
      </c>
    </row>
    <row r="41" spans="1:9" ht="12.75">
      <c r="A41" s="201"/>
      <c r="B41" s="204"/>
      <c r="C41" s="272"/>
      <c r="D41" s="204"/>
      <c r="E41" s="272"/>
      <c r="F41" s="122"/>
      <c r="G41" s="152"/>
      <c r="H41" s="122"/>
      <c r="I41" s="191"/>
    </row>
    <row r="42" spans="1:9" ht="12.75">
      <c r="A42" s="201" t="s">
        <v>367</v>
      </c>
      <c r="B42" s="204">
        <v>37821520.51</v>
      </c>
      <c r="C42" s="272">
        <v>22000000</v>
      </c>
      <c r="D42" s="204">
        <v>0</v>
      </c>
      <c r="E42" s="272">
        <v>22000000</v>
      </c>
      <c r="F42" s="122">
        <v>63035867.519999996</v>
      </c>
      <c r="G42" s="152">
        <f>SUM('Ingresos Reales'!N95)</f>
        <v>75000000</v>
      </c>
      <c r="H42" s="122">
        <f>SUM('Presupuesto Ingresos'!N95)</f>
        <v>0</v>
      </c>
      <c r="I42" s="191">
        <f>SUM(G42-H42)</f>
        <v>75000000</v>
      </c>
    </row>
    <row r="43" spans="1:9" ht="12.75">
      <c r="A43" s="201"/>
      <c r="B43" s="204"/>
      <c r="C43" s="272"/>
      <c r="D43" s="204"/>
      <c r="E43" s="272"/>
      <c r="F43" s="122"/>
      <c r="G43" s="152"/>
      <c r="H43" s="122"/>
      <c r="I43" s="191"/>
    </row>
    <row r="44" spans="1:9" ht="12.75">
      <c r="A44" s="201" t="s">
        <v>363</v>
      </c>
      <c r="B44" s="204">
        <v>0</v>
      </c>
      <c r="C44" s="272">
        <v>0</v>
      </c>
      <c r="D44" s="204">
        <v>0</v>
      </c>
      <c r="E44" s="272">
        <v>0</v>
      </c>
      <c r="F44" s="122">
        <v>10000000</v>
      </c>
      <c r="G44" s="152">
        <f>SUM('Ingresos Reales'!N96)</f>
        <v>0</v>
      </c>
      <c r="H44" s="122">
        <f>SUM('Presupuesto Ingresos'!N96)</f>
        <v>0</v>
      </c>
      <c r="I44" s="191">
        <f>SUM(G44-H44)</f>
        <v>0</v>
      </c>
    </row>
    <row r="45" spans="1:9" ht="12.75">
      <c r="A45" s="201"/>
      <c r="B45" s="204"/>
      <c r="C45" s="272"/>
      <c r="D45" s="204"/>
      <c r="E45" s="272"/>
      <c r="F45" s="122"/>
      <c r="G45" s="152"/>
      <c r="H45" s="122"/>
      <c r="I45" s="191"/>
    </row>
    <row r="46" spans="1:9" ht="12.75">
      <c r="A46" s="201" t="s">
        <v>370</v>
      </c>
      <c r="B46" s="204">
        <v>961478</v>
      </c>
      <c r="C46" s="272">
        <v>0</v>
      </c>
      <c r="D46" s="204">
        <v>0</v>
      </c>
      <c r="E46" s="272">
        <v>0</v>
      </c>
      <c r="F46" s="122">
        <v>16900854</v>
      </c>
      <c r="G46" s="152">
        <f>SUM('Ingresos Reales'!N97)</f>
        <v>0</v>
      </c>
      <c r="H46" s="122">
        <f>SUM('Presupuesto Ingresos'!N97)</f>
        <v>0</v>
      </c>
      <c r="I46" s="191">
        <f>SUM(G46-H46)</f>
        <v>0</v>
      </c>
    </row>
    <row r="47" spans="1:9" ht="12.75">
      <c r="A47" s="201"/>
      <c r="B47" s="204"/>
      <c r="C47" s="272"/>
      <c r="D47" s="204"/>
      <c r="E47" s="272"/>
      <c r="F47" s="122"/>
      <c r="G47" s="152"/>
      <c r="H47" s="122"/>
      <c r="I47" s="191"/>
    </row>
    <row r="48" spans="1:9" ht="12.75">
      <c r="A48" s="201" t="s">
        <v>437</v>
      </c>
      <c r="B48" s="204">
        <v>0</v>
      </c>
      <c r="C48" s="272">
        <v>30382196.17</v>
      </c>
      <c r="D48" s="204">
        <v>0</v>
      </c>
      <c r="E48" s="272">
        <v>30382196.17</v>
      </c>
      <c r="F48" s="122">
        <v>0</v>
      </c>
      <c r="G48" s="152">
        <f>SUM('Ingresos Reales'!N98)</f>
        <v>51910980.86</v>
      </c>
      <c r="H48" s="122">
        <f>SUM('Presupuesto Ingresos'!N98)</f>
        <v>0</v>
      </c>
      <c r="I48" s="191">
        <f>SUM(G48-H48)</f>
        <v>51910980.86</v>
      </c>
    </row>
    <row r="49" spans="1:9" ht="12.75">
      <c r="A49" s="201"/>
      <c r="B49" s="204"/>
      <c r="C49" s="272"/>
      <c r="D49" s="204"/>
      <c r="E49" s="272"/>
      <c r="F49" s="122"/>
      <c r="G49" s="152"/>
      <c r="H49" s="122"/>
      <c r="I49" s="191"/>
    </row>
    <row r="50" spans="1:9" ht="12.75">
      <c r="A50" s="15" t="s">
        <v>443</v>
      </c>
      <c r="B50" s="11">
        <v>0</v>
      </c>
      <c r="C50" s="36">
        <v>700000</v>
      </c>
      <c r="D50" s="11">
        <v>0</v>
      </c>
      <c r="E50" s="36">
        <v>700000</v>
      </c>
      <c r="F50" s="122">
        <v>0</v>
      </c>
      <c r="G50" s="152">
        <f>SUM('Ingresos Reales'!N99)</f>
        <v>700000</v>
      </c>
      <c r="H50" s="122">
        <f>SUM('Presupuesto Ingresos'!N99)</f>
        <v>0</v>
      </c>
      <c r="I50" s="191">
        <f>SUM(G50-H50)</f>
        <v>700000</v>
      </c>
    </row>
    <row r="51" spans="1:9" ht="12.75">
      <c r="A51" s="15"/>
      <c r="B51" s="11"/>
      <c r="C51" s="36"/>
      <c r="D51" s="11"/>
      <c r="E51" s="36"/>
      <c r="F51" s="122"/>
      <c r="G51" s="152"/>
      <c r="H51" s="122"/>
      <c r="I51" s="191"/>
    </row>
    <row r="52" spans="1:9" ht="12.75">
      <c r="A52" s="15" t="s">
        <v>449</v>
      </c>
      <c r="B52" s="11">
        <v>0</v>
      </c>
      <c r="C52" s="36">
        <v>643650</v>
      </c>
      <c r="D52" s="11">
        <v>0</v>
      </c>
      <c r="E52" s="36">
        <v>643650</v>
      </c>
      <c r="F52" s="122">
        <v>0</v>
      </c>
      <c r="G52" s="152">
        <f>SUM('Ingresos Reales'!N100)</f>
        <v>643650</v>
      </c>
      <c r="H52" s="122">
        <f>SUM('Presupuesto Ingresos'!N100)</f>
        <v>0</v>
      </c>
      <c r="I52" s="191">
        <f>SUM(G52-H52)</f>
        <v>643650</v>
      </c>
    </row>
    <row r="53" spans="1:9" ht="12.75">
      <c r="A53" s="15"/>
      <c r="B53" s="11"/>
      <c r="C53" s="36"/>
      <c r="D53" s="11"/>
      <c r="E53" s="36"/>
      <c r="F53" s="122"/>
      <c r="G53" s="152"/>
      <c r="H53" s="122"/>
      <c r="I53" s="191"/>
    </row>
    <row r="54" spans="1:9" ht="12.75">
      <c r="A54" s="15" t="s">
        <v>452</v>
      </c>
      <c r="B54" s="11">
        <v>0</v>
      </c>
      <c r="C54" s="36">
        <v>175000</v>
      </c>
      <c r="D54" s="11">
        <v>0</v>
      </c>
      <c r="E54" s="36">
        <v>175000</v>
      </c>
      <c r="F54" s="122">
        <v>0</v>
      </c>
      <c r="G54" s="152">
        <f>SUM('Ingresos Reales'!N101)</f>
        <v>175000</v>
      </c>
      <c r="H54" s="122">
        <f>SUM('Presupuesto Ingresos'!N101)</f>
        <v>0</v>
      </c>
      <c r="I54" s="191">
        <f>SUM(G54-H54)</f>
        <v>175000</v>
      </c>
    </row>
    <row r="55" spans="1:9" ht="12.75">
      <c r="A55" s="201"/>
      <c r="B55" s="204"/>
      <c r="C55" s="272"/>
      <c r="D55" s="204"/>
      <c r="E55" s="272"/>
      <c r="F55" s="122"/>
      <c r="G55" s="152"/>
      <c r="H55" s="122"/>
      <c r="I55" s="191"/>
    </row>
    <row r="56" spans="1:9" ht="12.75">
      <c r="A56" s="201" t="s">
        <v>384</v>
      </c>
      <c r="B56" s="204">
        <v>189000</v>
      </c>
      <c r="C56" s="272">
        <v>0</v>
      </c>
      <c r="D56" s="204">
        <v>0</v>
      </c>
      <c r="E56" s="272">
        <v>0</v>
      </c>
      <c r="F56" s="122">
        <v>189000</v>
      </c>
      <c r="G56" s="152">
        <f>SUM('Ingresos Reales'!N102)</f>
        <v>0</v>
      </c>
      <c r="H56" s="122">
        <f>SUM('Presupuesto Ingresos'!N102)</f>
        <v>0</v>
      </c>
      <c r="I56" s="191">
        <f>SUM(G56-H56)</f>
        <v>0</v>
      </c>
    </row>
    <row r="57" spans="1:9" ht="12.75">
      <c r="A57" s="15"/>
      <c r="B57" s="9"/>
      <c r="C57" s="16"/>
      <c r="D57" s="9"/>
      <c r="E57" s="16"/>
      <c r="F57" s="11"/>
      <c r="G57" s="36"/>
      <c r="H57" s="12"/>
      <c r="I57" s="12"/>
    </row>
    <row r="58" spans="1:9" ht="12.75">
      <c r="A58" s="190" t="s">
        <v>4</v>
      </c>
      <c r="B58" s="6">
        <f aca="true" t="shared" si="0" ref="B58:I58">SUM(B9:B56)</f>
        <v>112384164.65</v>
      </c>
      <c r="C58" s="6">
        <f t="shared" si="0"/>
        <v>96653470.77000001</v>
      </c>
      <c r="D58" s="6">
        <f t="shared" si="0"/>
        <v>0</v>
      </c>
      <c r="E58" s="6">
        <f t="shared" si="0"/>
        <v>96653470.77000001</v>
      </c>
      <c r="F58" s="6">
        <f t="shared" si="0"/>
        <v>245189253.33999997</v>
      </c>
      <c r="G58" s="6">
        <f t="shared" si="0"/>
        <v>195092518.26</v>
      </c>
      <c r="H58" s="6">
        <f t="shared" si="0"/>
        <v>0</v>
      </c>
      <c r="I58" s="6">
        <f t="shared" si="0"/>
        <v>195092518.26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57" right="0.33" top="0.17" bottom="0.31" header="0" footer="0"/>
  <pageSetup horizontalDpi="600" verticalDpi="600" orientation="landscape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PageLayoutView="0" workbookViewId="0" topLeftCell="A1">
      <selection activeCell="E19" sqref="E19"/>
    </sheetView>
  </sheetViews>
  <sheetFormatPr defaultColWidth="11.421875" defaultRowHeight="12.75"/>
  <cols>
    <col min="1" max="1" width="39.140625" style="0" bestFit="1" customWidth="1"/>
    <col min="2" max="9" width="11.8515625" style="0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250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175</v>
      </c>
      <c r="C6" s="278"/>
      <c r="D6" s="3" t="s">
        <v>40</v>
      </c>
      <c r="E6" s="3" t="s">
        <v>41</v>
      </c>
      <c r="F6" s="277" t="s">
        <v>175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7"/>
      <c r="B9" s="7"/>
      <c r="C9" s="7"/>
      <c r="D9" s="7"/>
      <c r="E9" s="7"/>
      <c r="F9" s="25"/>
      <c r="G9" s="25"/>
      <c r="H9" s="25"/>
      <c r="I9" s="25"/>
    </row>
    <row r="10" spans="1:9" ht="12.75">
      <c r="A10" s="199" t="s">
        <v>458</v>
      </c>
      <c r="B10" s="204">
        <v>234000</v>
      </c>
      <c r="C10" s="204">
        <v>6000</v>
      </c>
      <c r="D10" s="204">
        <v>0</v>
      </c>
      <c r="E10" s="204">
        <v>6000</v>
      </c>
      <c r="F10" s="26">
        <v>234000</v>
      </c>
      <c r="G10" s="91">
        <f>SUM('Ingresos Reales'!N103)</f>
        <v>78000</v>
      </c>
      <c r="H10" s="26">
        <f>SUM('Presupuesto Ingresos'!N103)</f>
        <v>0</v>
      </c>
      <c r="I10" s="91">
        <f>SUM(G10-H10)</f>
        <v>78000</v>
      </c>
    </row>
    <row r="11" spans="1:9" ht="12.75">
      <c r="A11" s="9"/>
      <c r="B11" s="9"/>
      <c r="C11" s="9"/>
      <c r="D11" s="9"/>
      <c r="E11" s="9"/>
      <c r="F11" s="27"/>
      <c r="G11" s="27"/>
      <c r="H11" s="27"/>
      <c r="I11" s="27"/>
    </row>
    <row r="12" spans="6:9" ht="12.75">
      <c r="F12" s="33"/>
      <c r="G12" s="33"/>
      <c r="H12" s="33"/>
      <c r="I12" s="33"/>
    </row>
    <row r="13" spans="1:9" ht="12.75">
      <c r="A13" s="5" t="s">
        <v>4</v>
      </c>
      <c r="B13" s="6">
        <f aca="true" t="shared" si="0" ref="B13:I13">SUM(B9:B11)</f>
        <v>234000</v>
      </c>
      <c r="C13" s="6">
        <f t="shared" si="0"/>
        <v>6000</v>
      </c>
      <c r="D13" s="6">
        <f t="shared" si="0"/>
        <v>0</v>
      </c>
      <c r="E13" s="6">
        <f t="shared" si="0"/>
        <v>6000</v>
      </c>
      <c r="F13" s="6">
        <f t="shared" si="0"/>
        <v>234000</v>
      </c>
      <c r="G13" s="93">
        <f t="shared" si="0"/>
        <v>78000</v>
      </c>
      <c r="H13" s="6">
        <f t="shared" si="0"/>
        <v>0</v>
      </c>
      <c r="I13" s="93">
        <f t="shared" si="0"/>
        <v>78000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3" right="0.17" top="0.2" bottom="0.21" header="0" footer="0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3">
      <selection activeCell="B4" sqref="B1:I16384"/>
    </sheetView>
  </sheetViews>
  <sheetFormatPr defaultColWidth="11.421875" defaultRowHeight="12.75"/>
  <cols>
    <col min="1" max="1" width="37.00390625" style="0" bestFit="1" customWidth="1"/>
    <col min="2" max="2" width="12.7109375" style="0" bestFit="1" customWidth="1"/>
    <col min="3" max="3" width="13.7109375" style="0" bestFit="1" customWidth="1"/>
    <col min="4" max="4" width="14.8515625" style="0" bestFit="1" customWidth="1"/>
    <col min="5" max="6" width="12.7109375" style="0" bestFit="1" customWidth="1"/>
    <col min="7" max="7" width="13.7109375" style="0" bestFit="1" customWidth="1"/>
    <col min="8" max="8" width="14.8515625" style="0" customWidth="1"/>
    <col min="9" max="9" width="12.28125" style="0" bestFit="1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184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175</v>
      </c>
      <c r="C6" s="278"/>
      <c r="D6" s="3" t="s">
        <v>40</v>
      </c>
      <c r="E6" s="3" t="s">
        <v>41</v>
      </c>
      <c r="F6" s="277" t="s">
        <v>175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7"/>
      <c r="B9" s="7"/>
      <c r="C9" s="7"/>
      <c r="D9" s="7"/>
      <c r="E9" s="7"/>
      <c r="F9" s="25"/>
      <c r="G9" s="25"/>
      <c r="H9" s="25"/>
      <c r="I9" s="25"/>
    </row>
    <row r="10" spans="1:9" ht="12.75">
      <c r="A10" s="8" t="s">
        <v>133</v>
      </c>
      <c r="B10" s="11">
        <v>75000000</v>
      </c>
      <c r="C10" s="11">
        <v>100000000</v>
      </c>
      <c r="D10" s="11">
        <v>76000000</v>
      </c>
      <c r="E10" s="11">
        <v>24000000</v>
      </c>
      <c r="F10" s="26">
        <v>75000000</v>
      </c>
      <c r="G10" s="91">
        <f>SUM('Ingresos Reales'!N106)</f>
        <v>100000000</v>
      </c>
      <c r="H10" s="26">
        <f>SUM('Presupuesto Ingresos'!N106)</f>
        <v>106000000</v>
      </c>
      <c r="I10" s="91">
        <f>SUM(G10-H10)</f>
        <v>-6000000</v>
      </c>
    </row>
    <row r="11" spans="1:9" ht="12.75">
      <c r="A11" s="8"/>
      <c r="B11" s="11"/>
      <c r="C11" s="11"/>
      <c r="D11" s="11"/>
      <c r="E11" s="11"/>
      <c r="F11" s="26"/>
      <c r="G11" s="26"/>
      <c r="H11" s="26"/>
      <c r="I11" s="26"/>
    </row>
    <row r="12" spans="1:9" ht="12.75">
      <c r="A12" s="8" t="s">
        <v>134</v>
      </c>
      <c r="B12" s="11">
        <v>10943999.4</v>
      </c>
      <c r="C12" s="11">
        <v>0</v>
      </c>
      <c r="D12" s="11">
        <v>0</v>
      </c>
      <c r="E12" s="11">
        <v>0</v>
      </c>
      <c r="F12" s="26">
        <v>10943999.4</v>
      </c>
      <c r="G12" s="91">
        <f>SUM('Ingresos Reales'!N107)</f>
        <v>0</v>
      </c>
      <c r="H12" s="26">
        <f>SUM('Presupuesto Ingresos'!N107)</f>
        <v>0</v>
      </c>
      <c r="I12" s="91">
        <f>SUM(G12-H12)</f>
        <v>0</v>
      </c>
    </row>
    <row r="13" spans="1:9" ht="12.75">
      <c r="A13" s="8"/>
      <c r="B13" s="11"/>
      <c r="C13" s="11"/>
      <c r="D13" s="11"/>
      <c r="E13" s="11"/>
      <c r="F13" s="26"/>
      <c r="G13" s="91"/>
      <c r="H13" s="26"/>
      <c r="I13" s="91"/>
    </row>
    <row r="14" spans="1:9" ht="12.75">
      <c r="A14" s="8" t="s">
        <v>257</v>
      </c>
      <c r="B14" s="11">
        <v>0</v>
      </c>
      <c r="C14" s="11">
        <v>0</v>
      </c>
      <c r="D14" s="11">
        <v>0</v>
      </c>
      <c r="E14" s="11">
        <v>0</v>
      </c>
      <c r="F14" s="26">
        <v>0</v>
      </c>
      <c r="G14" s="91">
        <f>SUM('Ingresos Reales'!N108)</f>
        <v>0</v>
      </c>
      <c r="H14" s="26">
        <f>SUM('Presupuesto Ingresos'!N108)</f>
        <v>0</v>
      </c>
      <c r="I14" s="91">
        <f>SUM(G14-H14)</f>
        <v>0</v>
      </c>
    </row>
    <row r="15" spans="1:9" ht="12.75">
      <c r="A15" s="9"/>
      <c r="B15" s="9"/>
      <c r="C15" s="9"/>
      <c r="D15" s="9"/>
      <c r="E15" s="9"/>
      <c r="F15" s="27"/>
      <c r="G15" s="27"/>
      <c r="H15" s="27"/>
      <c r="I15" s="27"/>
    </row>
    <row r="16" spans="6:9" ht="12.75">
      <c r="F16" s="33"/>
      <c r="G16" s="33"/>
      <c r="H16" s="33"/>
      <c r="I16" s="33"/>
    </row>
    <row r="17" spans="1:9" ht="12.75">
      <c r="A17" s="5" t="s">
        <v>4</v>
      </c>
      <c r="B17" s="6">
        <f aca="true" t="shared" si="0" ref="B17:I17">SUM(B9:B15)</f>
        <v>85943999.4</v>
      </c>
      <c r="C17" s="6">
        <f t="shared" si="0"/>
        <v>100000000</v>
      </c>
      <c r="D17" s="6">
        <f t="shared" si="0"/>
        <v>76000000</v>
      </c>
      <c r="E17" s="6">
        <f t="shared" si="0"/>
        <v>24000000</v>
      </c>
      <c r="F17" s="6">
        <f t="shared" si="0"/>
        <v>85943999.4</v>
      </c>
      <c r="G17" s="93">
        <f t="shared" si="0"/>
        <v>100000000</v>
      </c>
      <c r="H17" s="6">
        <f t="shared" si="0"/>
        <v>106000000</v>
      </c>
      <c r="I17" s="93">
        <f t="shared" si="0"/>
        <v>-6000000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32" right="0.3937007874015748" top="0.25" bottom="0.3937007874015748" header="0" footer="0"/>
  <pageSetup fitToHeight="1" fitToWidth="1" horizontalDpi="600" verticalDpi="600" orientation="landscape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PageLayoutView="0" workbookViewId="0" topLeftCell="A1">
      <selection activeCell="D21" sqref="D21"/>
    </sheetView>
  </sheetViews>
  <sheetFormatPr defaultColWidth="11.421875" defaultRowHeight="12.75"/>
  <cols>
    <col min="1" max="1" width="37.00390625" style="0" bestFit="1" customWidth="1"/>
    <col min="2" max="3" width="11.7109375" style="0" bestFit="1" customWidth="1"/>
    <col min="4" max="4" width="14.8515625" style="0" bestFit="1" customWidth="1"/>
    <col min="5" max="5" width="11.7109375" style="0" bestFit="1" customWidth="1"/>
    <col min="6" max="7" width="12.7109375" style="0" bestFit="1" customWidth="1"/>
    <col min="8" max="8" width="14.8515625" style="0" customWidth="1"/>
    <col min="9" max="9" width="12.7109375" style="0" bestFit="1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48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175</v>
      </c>
      <c r="C6" s="278"/>
      <c r="D6" s="3" t="s">
        <v>40</v>
      </c>
      <c r="E6" s="3" t="s">
        <v>41</v>
      </c>
      <c r="F6" s="277" t="s">
        <v>175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7"/>
      <c r="B9" s="7"/>
      <c r="C9" s="7"/>
      <c r="D9" s="7"/>
      <c r="E9" s="7"/>
      <c r="F9" s="25"/>
      <c r="G9" s="25"/>
      <c r="H9" s="25"/>
      <c r="I9" s="25"/>
    </row>
    <row r="10" spans="1:9" ht="12.75">
      <c r="A10" s="8" t="s">
        <v>3</v>
      </c>
      <c r="B10" s="11">
        <v>4100632.24</v>
      </c>
      <c r="C10" s="11">
        <v>6410787.5</v>
      </c>
      <c r="D10" s="11">
        <v>0</v>
      </c>
      <c r="E10" s="11">
        <v>6410787.5</v>
      </c>
      <c r="F10" s="26">
        <v>32193421.689999998</v>
      </c>
      <c r="G10" s="91">
        <f>SUM('Ingresos Reales'!N110)</f>
        <v>26277184.96</v>
      </c>
      <c r="H10" s="26">
        <f>SUM('Presupuesto Ingresos'!N110)</f>
        <v>0</v>
      </c>
      <c r="I10" s="91">
        <f>SUM(G10-H10)</f>
        <v>26277184.96</v>
      </c>
    </row>
    <row r="11" spans="1:9" ht="12.75">
      <c r="A11" s="9"/>
      <c r="B11" s="9"/>
      <c r="C11" s="9"/>
      <c r="D11" s="9"/>
      <c r="E11" s="9"/>
      <c r="F11" s="27"/>
      <c r="G11" s="27"/>
      <c r="H11" s="27"/>
      <c r="I11" s="27"/>
    </row>
    <row r="12" spans="6:9" ht="12.75">
      <c r="F12" s="33"/>
      <c r="G12" s="33"/>
      <c r="H12" s="33"/>
      <c r="I12" s="33"/>
    </row>
    <row r="13" spans="1:9" ht="12.75">
      <c r="A13" s="5" t="s">
        <v>4</v>
      </c>
      <c r="B13" s="6">
        <f aca="true" t="shared" si="0" ref="B13:I13">SUM(B9:B11)</f>
        <v>4100632.24</v>
      </c>
      <c r="C13" s="6">
        <f t="shared" si="0"/>
        <v>6410787.5</v>
      </c>
      <c r="D13" s="6">
        <f t="shared" si="0"/>
        <v>0</v>
      </c>
      <c r="E13" s="6">
        <f t="shared" si="0"/>
        <v>6410787.5</v>
      </c>
      <c r="F13" s="6">
        <f t="shared" si="0"/>
        <v>32193421.689999998</v>
      </c>
      <c r="G13" s="93">
        <f t="shared" si="0"/>
        <v>26277184.96</v>
      </c>
      <c r="H13" s="6">
        <f t="shared" si="0"/>
        <v>0</v>
      </c>
      <c r="I13" s="93">
        <f t="shared" si="0"/>
        <v>26277184.96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34" right="0.3937007874015748" top="0.22" bottom="0.3937007874015748" header="0" footer="0"/>
  <pageSetup fitToHeight="1" fitToWidth="1" horizontalDpi="600" verticalDpi="600" orientation="landscape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41"/>
  <sheetViews>
    <sheetView showGridLines="0" zoomScale="89" zoomScaleNormal="89" zoomScalePageLayoutView="0" workbookViewId="0" topLeftCell="C1">
      <selection activeCell="A2" sqref="A2:N2"/>
    </sheetView>
  </sheetViews>
  <sheetFormatPr defaultColWidth="53.28125" defaultRowHeight="12.75"/>
  <cols>
    <col min="1" max="1" width="56.140625" style="212" customWidth="1"/>
    <col min="2" max="2" width="17.8515625" style="212" customWidth="1"/>
    <col min="3" max="4" width="16.8515625" style="212" customWidth="1"/>
    <col min="5" max="9" width="17.28125" style="212" customWidth="1"/>
    <col min="10" max="10" width="16.8515625" style="212" customWidth="1"/>
    <col min="11" max="11" width="17.28125" style="212" bestFit="1" customWidth="1"/>
    <col min="12" max="12" width="16.8515625" style="212" bestFit="1" customWidth="1"/>
    <col min="13" max="13" width="17.8515625" style="213" bestFit="1" customWidth="1"/>
    <col min="14" max="14" width="20.57421875" style="212" bestFit="1" customWidth="1"/>
    <col min="15" max="15" width="18.28125" style="121" bestFit="1" customWidth="1"/>
    <col min="16" max="16" width="13.421875" style="121" bestFit="1" customWidth="1"/>
    <col min="17" max="16384" width="53.28125" style="121" customWidth="1"/>
  </cols>
  <sheetData>
    <row r="1" spans="1:14" ht="12.75">
      <c r="A1" s="280" t="s">
        <v>269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ht="12.75">
      <c r="A2" s="280" t="s">
        <v>455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4" ht="12.75">
      <c r="A3" s="280" t="s">
        <v>176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ht="13.5" thickBot="1"/>
    <row r="5" spans="1:14" ht="13.5" thickBot="1">
      <c r="A5" s="133" t="s">
        <v>0</v>
      </c>
      <c r="B5" s="133" t="s">
        <v>6</v>
      </c>
      <c r="C5" s="133" t="s">
        <v>7</v>
      </c>
      <c r="D5" s="133" t="s">
        <v>8</v>
      </c>
      <c r="E5" s="133" t="s">
        <v>9</v>
      </c>
      <c r="F5" s="133" t="s">
        <v>10</v>
      </c>
      <c r="G5" s="133" t="s">
        <v>11</v>
      </c>
      <c r="H5" s="133" t="s">
        <v>12</v>
      </c>
      <c r="I5" s="133" t="s">
        <v>13</v>
      </c>
      <c r="J5" s="132" t="s">
        <v>278</v>
      </c>
      <c r="K5" s="132" t="s">
        <v>14</v>
      </c>
      <c r="L5" s="132" t="s">
        <v>73</v>
      </c>
      <c r="M5" s="132" t="s">
        <v>298</v>
      </c>
      <c r="N5" s="133" t="s">
        <v>74</v>
      </c>
    </row>
    <row r="7" spans="1:16" ht="12.75">
      <c r="A7" s="134" t="s">
        <v>96</v>
      </c>
      <c r="B7" s="135">
        <f>SUM(B8:B10)</f>
        <v>34397844</v>
      </c>
      <c r="C7" s="135">
        <f aca="true" t="shared" si="0" ref="C7:N7">SUM(C8:C10)</f>
        <v>28265579.5</v>
      </c>
      <c r="D7" s="135">
        <f t="shared" si="0"/>
        <v>34609024</v>
      </c>
      <c r="E7" s="135">
        <f t="shared" si="0"/>
        <v>30064940</v>
      </c>
      <c r="F7" s="135">
        <f t="shared" si="0"/>
        <v>30333684.5</v>
      </c>
      <c r="G7" s="135">
        <f t="shared" si="0"/>
        <v>29949383</v>
      </c>
      <c r="H7" s="135">
        <f t="shared" si="0"/>
        <v>31838502</v>
      </c>
      <c r="I7" s="135">
        <f t="shared" si="0"/>
        <v>31154522</v>
      </c>
      <c r="J7" s="135">
        <f t="shared" si="0"/>
        <v>29953989</v>
      </c>
      <c r="K7" s="135">
        <f t="shared" si="0"/>
        <v>30388482</v>
      </c>
      <c r="L7" s="135">
        <f t="shared" si="0"/>
        <v>30157150</v>
      </c>
      <c r="M7" s="135">
        <f t="shared" si="0"/>
        <v>123771641.28000003</v>
      </c>
      <c r="N7" s="135">
        <f t="shared" si="0"/>
        <v>464884741.2800001</v>
      </c>
      <c r="P7" s="246"/>
    </row>
    <row r="8" spans="1:16" ht="12.75">
      <c r="A8" s="214" t="s">
        <v>52</v>
      </c>
      <c r="B8" s="208">
        <v>20881695</v>
      </c>
      <c r="C8" s="208">
        <v>18600080.5</v>
      </c>
      <c r="D8" s="208">
        <v>24699630</v>
      </c>
      <c r="E8" s="208">
        <v>20159904</v>
      </c>
      <c r="F8" s="208">
        <v>20579318.5</v>
      </c>
      <c r="G8" s="208">
        <v>20171204</v>
      </c>
      <c r="H8" s="208">
        <v>20634139</v>
      </c>
      <c r="I8" s="208">
        <v>21278246</v>
      </c>
      <c r="J8" s="208">
        <v>20132942</v>
      </c>
      <c r="K8" s="208">
        <v>20642664</v>
      </c>
      <c r="L8" s="208">
        <v>20112873</v>
      </c>
      <c r="M8" s="215">
        <v>82362343.85000002</v>
      </c>
      <c r="N8" s="208">
        <f>SUM(B8:M8)</f>
        <v>310255039.85</v>
      </c>
      <c r="P8" s="246"/>
    </row>
    <row r="9" spans="1:16" ht="12.75">
      <c r="A9" s="214" t="s">
        <v>54</v>
      </c>
      <c r="B9" s="208">
        <v>7521309</v>
      </c>
      <c r="C9" s="208">
        <v>6219955</v>
      </c>
      <c r="D9" s="208">
        <v>6269755</v>
      </c>
      <c r="E9" s="208">
        <v>6327755</v>
      </c>
      <c r="F9" s="208">
        <v>6225755</v>
      </c>
      <c r="G9" s="208">
        <v>6215755</v>
      </c>
      <c r="H9" s="208">
        <v>6219955</v>
      </c>
      <c r="I9" s="208">
        <v>6215755</v>
      </c>
      <c r="J9" s="208">
        <v>6225755</v>
      </c>
      <c r="K9" s="208">
        <v>6215755</v>
      </c>
      <c r="L9" s="208">
        <v>6530915</v>
      </c>
      <c r="M9" s="215">
        <v>13880483.099999994</v>
      </c>
      <c r="N9" s="208">
        <f>SUM(B9:M9)</f>
        <v>84068902.1</v>
      </c>
      <c r="P9" s="246"/>
    </row>
    <row r="10" spans="1:16" ht="12.75">
      <c r="A10" s="214" t="s">
        <v>53</v>
      </c>
      <c r="B10" s="208">
        <v>5994840</v>
      </c>
      <c r="C10" s="208">
        <v>3445544</v>
      </c>
      <c r="D10" s="208">
        <v>3639639</v>
      </c>
      <c r="E10" s="208">
        <v>3577281</v>
      </c>
      <c r="F10" s="208">
        <v>3528611</v>
      </c>
      <c r="G10" s="208">
        <v>3562424</v>
      </c>
      <c r="H10" s="208">
        <v>4984408</v>
      </c>
      <c r="I10" s="208">
        <v>3660521</v>
      </c>
      <c r="J10" s="208">
        <v>3595292</v>
      </c>
      <c r="K10" s="208">
        <v>3530063</v>
      </c>
      <c r="L10" s="208">
        <v>3513362</v>
      </c>
      <c r="M10" s="215">
        <v>27528814.330000013</v>
      </c>
      <c r="N10" s="208">
        <f>SUM(B10:M10)</f>
        <v>70560799.33000001</v>
      </c>
      <c r="P10" s="246"/>
    </row>
    <row r="11" spans="1:16" ht="12.75">
      <c r="A11" s="19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15"/>
      <c r="N11" s="208"/>
      <c r="P11" s="246"/>
    </row>
    <row r="12" spans="1:16" ht="12.75">
      <c r="A12" s="137" t="s">
        <v>49</v>
      </c>
      <c r="B12" s="138">
        <f>SUM(B13:B18)</f>
        <v>9947270</v>
      </c>
      <c r="C12" s="138">
        <f aca="true" t="shared" si="1" ref="C12:N12">SUM(C13:C18)</f>
        <v>9947270</v>
      </c>
      <c r="D12" s="138">
        <f t="shared" si="1"/>
        <v>9947270</v>
      </c>
      <c r="E12" s="138">
        <f t="shared" si="1"/>
        <v>9947270</v>
      </c>
      <c r="F12" s="138">
        <f t="shared" si="1"/>
        <v>9947270</v>
      </c>
      <c r="G12" s="138">
        <f t="shared" si="1"/>
        <v>9947270</v>
      </c>
      <c r="H12" s="138">
        <f t="shared" si="1"/>
        <v>9947270</v>
      </c>
      <c r="I12" s="138">
        <f t="shared" si="1"/>
        <v>9947270</v>
      </c>
      <c r="J12" s="138">
        <f t="shared" si="1"/>
        <v>9947270</v>
      </c>
      <c r="K12" s="138">
        <f t="shared" si="1"/>
        <v>9947270</v>
      </c>
      <c r="L12" s="138">
        <f t="shared" si="1"/>
        <v>9947270</v>
      </c>
      <c r="M12" s="138">
        <f t="shared" si="1"/>
        <v>9986690.439999986</v>
      </c>
      <c r="N12" s="138">
        <f t="shared" si="1"/>
        <v>119406660.43999998</v>
      </c>
      <c r="P12" s="246"/>
    </row>
    <row r="13" spans="1:16" ht="12.75">
      <c r="A13" s="214" t="s">
        <v>67</v>
      </c>
      <c r="B13" s="208">
        <v>3000000</v>
      </c>
      <c r="C13" s="208">
        <v>3000000</v>
      </c>
      <c r="D13" s="208">
        <v>3000000</v>
      </c>
      <c r="E13" s="208">
        <v>3000000</v>
      </c>
      <c r="F13" s="208">
        <v>3000000</v>
      </c>
      <c r="G13" s="208">
        <v>3000000</v>
      </c>
      <c r="H13" s="208">
        <v>3000000</v>
      </c>
      <c r="I13" s="208">
        <v>3000000</v>
      </c>
      <c r="J13" s="208">
        <v>3000000</v>
      </c>
      <c r="K13" s="208">
        <v>3000000</v>
      </c>
      <c r="L13" s="208">
        <v>3000000</v>
      </c>
      <c r="M13" s="215">
        <v>3239797.629999995</v>
      </c>
      <c r="N13" s="208">
        <f aca="true" t="shared" si="2" ref="N13:N18">SUM(B13:M13)</f>
        <v>36239797.629999995</v>
      </c>
      <c r="P13" s="246"/>
    </row>
    <row r="14" spans="1:16" ht="12.75">
      <c r="A14" s="214" t="s">
        <v>127</v>
      </c>
      <c r="B14" s="208">
        <v>6545600</v>
      </c>
      <c r="C14" s="208">
        <v>6545600</v>
      </c>
      <c r="D14" s="208">
        <v>6545600</v>
      </c>
      <c r="E14" s="208">
        <v>6545600</v>
      </c>
      <c r="F14" s="208">
        <v>6545600</v>
      </c>
      <c r="G14" s="208">
        <v>6545600</v>
      </c>
      <c r="H14" s="208">
        <v>6545600</v>
      </c>
      <c r="I14" s="208">
        <v>6545600</v>
      </c>
      <c r="J14" s="208">
        <v>6545600</v>
      </c>
      <c r="K14" s="208">
        <v>6545600</v>
      </c>
      <c r="L14" s="208">
        <v>6545600</v>
      </c>
      <c r="M14" s="215">
        <v>1363065.899999991</v>
      </c>
      <c r="N14" s="208">
        <f t="shared" si="2"/>
        <v>73364665.89999999</v>
      </c>
      <c r="P14" s="246"/>
    </row>
    <row r="15" spans="1:16" ht="12.75">
      <c r="A15" s="214" t="s">
        <v>55</v>
      </c>
      <c r="B15" s="208">
        <v>66670</v>
      </c>
      <c r="C15" s="208">
        <v>66670</v>
      </c>
      <c r="D15" s="208">
        <v>66670</v>
      </c>
      <c r="E15" s="208">
        <v>66670</v>
      </c>
      <c r="F15" s="208">
        <v>66670</v>
      </c>
      <c r="G15" s="208">
        <v>66670</v>
      </c>
      <c r="H15" s="208">
        <v>66670</v>
      </c>
      <c r="I15" s="208">
        <v>66670</v>
      </c>
      <c r="J15" s="208">
        <v>66670</v>
      </c>
      <c r="K15" s="208">
        <v>66670</v>
      </c>
      <c r="L15" s="208">
        <v>66670</v>
      </c>
      <c r="M15" s="215">
        <v>314040</v>
      </c>
      <c r="N15" s="208">
        <f t="shared" si="2"/>
        <v>1047410</v>
      </c>
      <c r="P15" s="246"/>
    </row>
    <row r="16" spans="1:16" ht="12.75">
      <c r="A16" s="214" t="s">
        <v>56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15">
        <v>2014721.9400000002</v>
      </c>
      <c r="N16" s="208">
        <f t="shared" si="2"/>
        <v>2014721.9400000002</v>
      </c>
      <c r="P16" s="246"/>
    </row>
    <row r="17" spans="1:16" ht="12.75">
      <c r="A17" s="214" t="s">
        <v>128</v>
      </c>
      <c r="B17" s="208">
        <v>3000</v>
      </c>
      <c r="C17" s="208">
        <v>3000</v>
      </c>
      <c r="D17" s="208">
        <v>3000</v>
      </c>
      <c r="E17" s="208">
        <v>3000</v>
      </c>
      <c r="F17" s="208">
        <v>3000</v>
      </c>
      <c r="G17" s="208">
        <v>3000</v>
      </c>
      <c r="H17" s="208">
        <v>3000</v>
      </c>
      <c r="I17" s="208">
        <v>3000</v>
      </c>
      <c r="J17" s="208">
        <v>3000</v>
      </c>
      <c r="K17" s="208">
        <v>3000</v>
      </c>
      <c r="L17" s="208">
        <v>3000</v>
      </c>
      <c r="M17" s="215">
        <v>-30000</v>
      </c>
      <c r="N17" s="208">
        <f t="shared" si="2"/>
        <v>3000</v>
      </c>
      <c r="P17" s="246"/>
    </row>
    <row r="18" spans="1:16" ht="12.75">
      <c r="A18" s="214" t="s">
        <v>3</v>
      </c>
      <c r="B18" s="208">
        <v>332000</v>
      </c>
      <c r="C18" s="208">
        <v>332000</v>
      </c>
      <c r="D18" s="208">
        <v>332000</v>
      </c>
      <c r="E18" s="208">
        <v>332000</v>
      </c>
      <c r="F18" s="208">
        <v>332000</v>
      </c>
      <c r="G18" s="208">
        <v>332000</v>
      </c>
      <c r="H18" s="208">
        <v>332000</v>
      </c>
      <c r="I18" s="208">
        <v>332000</v>
      </c>
      <c r="J18" s="208">
        <v>332000</v>
      </c>
      <c r="K18" s="208">
        <v>332000</v>
      </c>
      <c r="L18" s="208">
        <v>332000</v>
      </c>
      <c r="M18" s="215">
        <v>3085064.969999999</v>
      </c>
      <c r="N18" s="208">
        <f t="shared" si="2"/>
        <v>6737064.969999999</v>
      </c>
      <c r="P18" s="246"/>
    </row>
    <row r="19" spans="1:16" ht="12.75">
      <c r="A19" s="19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15"/>
      <c r="N19" s="198"/>
      <c r="P19" s="246"/>
    </row>
    <row r="20" spans="1:16" ht="12.75">
      <c r="A20" s="139" t="s">
        <v>50</v>
      </c>
      <c r="B20" s="138">
        <f aca="true" t="shared" si="3" ref="B20:M20">SUM(B21:B25)</f>
        <v>2973468</v>
      </c>
      <c r="C20" s="138">
        <f t="shared" si="3"/>
        <v>3885468</v>
      </c>
      <c r="D20" s="138">
        <f t="shared" si="3"/>
        <v>5673468</v>
      </c>
      <c r="E20" s="138">
        <f t="shared" si="3"/>
        <v>3985468</v>
      </c>
      <c r="F20" s="138">
        <f t="shared" si="3"/>
        <v>3818468</v>
      </c>
      <c r="G20" s="138">
        <f t="shared" si="3"/>
        <v>4385468</v>
      </c>
      <c r="H20" s="138">
        <f t="shared" si="3"/>
        <v>3228468</v>
      </c>
      <c r="I20" s="138">
        <f t="shared" si="3"/>
        <v>12230468</v>
      </c>
      <c r="J20" s="138">
        <f t="shared" si="3"/>
        <v>2973468</v>
      </c>
      <c r="K20" s="138">
        <f t="shared" si="3"/>
        <v>3885468</v>
      </c>
      <c r="L20" s="138">
        <f t="shared" si="3"/>
        <v>2973468</v>
      </c>
      <c r="M20" s="138">
        <f t="shared" si="3"/>
        <v>9393627.229999997</v>
      </c>
      <c r="N20" s="138">
        <f aca="true" t="shared" si="4" ref="N20:N25">SUM(B20:M20)</f>
        <v>59406775.23</v>
      </c>
      <c r="P20" s="246"/>
    </row>
    <row r="21" spans="1:16" ht="12.75">
      <c r="A21" s="214" t="s">
        <v>129</v>
      </c>
      <c r="B21" s="208">
        <v>220000</v>
      </c>
      <c r="C21" s="208">
        <v>1132000</v>
      </c>
      <c r="D21" s="208">
        <v>2920000</v>
      </c>
      <c r="E21" s="208">
        <v>1132000</v>
      </c>
      <c r="F21" s="208">
        <v>220000</v>
      </c>
      <c r="G21" s="208">
        <v>1632000</v>
      </c>
      <c r="H21" s="208">
        <v>220000</v>
      </c>
      <c r="I21" s="208">
        <v>5132000</v>
      </c>
      <c r="J21" s="208">
        <v>220000</v>
      </c>
      <c r="K21" s="208">
        <v>1132000</v>
      </c>
      <c r="L21" s="208">
        <v>220000</v>
      </c>
      <c r="M21" s="215">
        <v>4115303.6499999985</v>
      </c>
      <c r="N21" s="208">
        <f t="shared" si="4"/>
        <v>18295303.65</v>
      </c>
      <c r="P21" s="246"/>
    </row>
    <row r="22" spans="1:16" ht="12.75">
      <c r="A22" s="214" t="s">
        <v>57</v>
      </c>
      <c r="B22" s="208">
        <v>712000</v>
      </c>
      <c r="C22" s="208">
        <v>712000</v>
      </c>
      <c r="D22" s="208">
        <v>712000</v>
      </c>
      <c r="E22" s="208">
        <v>712000</v>
      </c>
      <c r="F22" s="208">
        <v>712000</v>
      </c>
      <c r="G22" s="208">
        <v>712000</v>
      </c>
      <c r="H22" s="208">
        <v>712000</v>
      </c>
      <c r="I22" s="208">
        <v>712000</v>
      </c>
      <c r="J22" s="208">
        <v>712000</v>
      </c>
      <c r="K22" s="208">
        <v>712000</v>
      </c>
      <c r="L22" s="208">
        <v>712000</v>
      </c>
      <c r="M22" s="215">
        <v>2027101.8499999996</v>
      </c>
      <c r="N22" s="208">
        <f t="shared" si="4"/>
        <v>9859101.85</v>
      </c>
      <c r="P22" s="246"/>
    </row>
    <row r="23" spans="1:16" ht="12.75">
      <c r="A23" s="214" t="s">
        <v>58</v>
      </c>
      <c r="B23" s="208">
        <v>100000</v>
      </c>
      <c r="C23" s="208">
        <v>100000</v>
      </c>
      <c r="D23" s="208">
        <v>100000</v>
      </c>
      <c r="E23" s="208">
        <v>100000</v>
      </c>
      <c r="F23" s="208">
        <v>100000</v>
      </c>
      <c r="G23" s="208">
        <v>100000</v>
      </c>
      <c r="H23" s="208">
        <v>100000</v>
      </c>
      <c r="I23" s="208">
        <v>100000</v>
      </c>
      <c r="J23" s="208">
        <v>100000</v>
      </c>
      <c r="K23" s="208">
        <v>100000</v>
      </c>
      <c r="L23" s="208">
        <v>100000</v>
      </c>
      <c r="M23" s="215">
        <v>-446945.65</v>
      </c>
      <c r="N23" s="208">
        <f t="shared" si="4"/>
        <v>653054.35</v>
      </c>
      <c r="P23" s="246"/>
    </row>
    <row r="24" spans="1:16" ht="12.75">
      <c r="A24" s="214" t="s">
        <v>59</v>
      </c>
      <c r="B24" s="208">
        <v>1701468</v>
      </c>
      <c r="C24" s="208">
        <v>1701468</v>
      </c>
      <c r="D24" s="208">
        <v>1701468</v>
      </c>
      <c r="E24" s="208">
        <v>1801468</v>
      </c>
      <c r="F24" s="208">
        <v>2546468</v>
      </c>
      <c r="G24" s="208">
        <v>1701468</v>
      </c>
      <c r="H24" s="208">
        <v>1956468</v>
      </c>
      <c r="I24" s="208">
        <v>6046468</v>
      </c>
      <c r="J24" s="208">
        <v>1701468</v>
      </c>
      <c r="K24" s="208">
        <v>1701468</v>
      </c>
      <c r="L24" s="208">
        <v>1701468</v>
      </c>
      <c r="M24" s="215">
        <v>3935196.3999999985</v>
      </c>
      <c r="N24" s="208">
        <f t="shared" si="4"/>
        <v>28196344.4</v>
      </c>
      <c r="P24" s="246"/>
    </row>
    <row r="25" spans="1:16" ht="12.75">
      <c r="A25" s="214" t="s">
        <v>3</v>
      </c>
      <c r="B25" s="208">
        <v>240000</v>
      </c>
      <c r="C25" s="208">
        <v>240000</v>
      </c>
      <c r="D25" s="208">
        <v>240000</v>
      </c>
      <c r="E25" s="208">
        <v>240000</v>
      </c>
      <c r="F25" s="208">
        <v>240000</v>
      </c>
      <c r="G25" s="208">
        <v>240000</v>
      </c>
      <c r="H25" s="208">
        <v>240000</v>
      </c>
      <c r="I25" s="208">
        <v>240000</v>
      </c>
      <c r="J25" s="208">
        <v>240000</v>
      </c>
      <c r="K25" s="208">
        <v>240000</v>
      </c>
      <c r="L25" s="208">
        <v>240000</v>
      </c>
      <c r="M25" s="215">
        <v>-237029.02000000002</v>
      </c>
      <c r="N25" s="208">
        <f t="shared" si="4"/>
        <v>2402970.98</v>
      </c>
      <c r="P25" s="246"/>
    </row>
    <row r="26" spans="1:16" ht="12.75">
      <c r="A26" s="19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15"/>
      <c r="N26" s="198"/>
      <c r="P26" s="246"/>
    </row>
    <row r="27" spans="1:16" ht="12.75">
      <c r="A27" s="139" t="s">
        <v>251</v>
      </c>
      <c r="B27" s="138">
        <f aca="true" t="shared" si="5" ref="B27:N27">SUM(B28:B34)</f>
        <v>6991697.5</v>
      </c>
      <c r="C27" s="138">
        <f t="shared" si="5"/>
        <v>4765978.5</v>
      </c>
      <c r="D27" s="138">
        <f t="shared" si="5"/>
        <v>4810150</v>
      </c>
      <c r="E27" s="138">
        <f t="shared" si="5"/>
        <v>4757820</v>
      </c>
      <c r="F27" s="138">
        <f t="shared" si="5"/>
        <v>4757278.5</v>
      </c>
      <c r="G27" s="138">
        <f t="shared" si="5"/>
        <v>4757950</v>
      </c>
      <c r="H27" s="138">
        <f t="shared" si="5"/>
        <v>6026462.5</v>
      </c>
      <c r="I27" s="138">
        <f t="shared" si="5"/>
        <v>4757950</v>
      </c>
      <c r="J27" s="138">
        <f t="shared" si="5"/>
        <v>4757950</v>
      </c>
      <c r="K27" s="138">
        <f t="shared" si="5"/>
        <v>4757950</v>
      </c>
      <c r="L27" s="138">
        <f t="shared" si="5"/>
        <v>4757950</v>
      </c>
      <c r="M27" s="138">
        <f t="shared" si="5"/>
        <v>15323616.409999993</v>
      </c>
      <c r="N27" s="138">
        <f t="shared" si="5"/>
        <v>71222753.40999998</v>
      </c>
      <c r="P27" s="246"/>
    </row>
    <row r="28" spans="1:16" ht="12.75">
      <c r="A28" s="214" t="s">
        <v>229</v>
      </c>
      <c r="B28" s="208">
        <v>3200000</v>
      </c>
      <c r="C28" s="208">
        <v>3200000</v>
      </c>
      <c r="D28" s="208">
        <v>3200000</v>
      </c>
      <c r="E28" s="208">
        <v>3200000</v>
      </c>
      <c r="F28" s="208">
        <v>3200000</v>
      </c>
      <c r="G28" s="208">
        <v>3200000</v>
      </c>
      <c r="H28" s="208">
        <v>3200000</v>
      </c>
      <c r="I28" s="208">
        <v>3200000</v>
      </c>
      <c r="J28" s="208">
        <v>3200000</v>
      </c>
      <c r="K28" s="208">
        <v>3200000</v>
      </c>
      <c r="L28" s="208">
        <v>3200000</v>
      </c>
      <c r="M28" s="215">
        <v>7385482.039999992</v>
      </c>
      <c r="N28" s="208">
        <f aca="true" t="shared" si="6" ref="N28:N34">SUM(B28:M28)</f>
        <v>42585482.03999999</v>
      </c>
      <c r="P28" s="246"/>
    </row>
    <row r="29" spans="1:16" ht="12.75">
      <c r="A29" s="214" t="s">
        <v>60</v>
      </c>
      <c r="B29" s="208">
        <v>1196670</v>
      </c>
      <c r="C29" s="208">
        <v>1196670</v>
      </c>
      <c r="D29" s="208">
        <v>1196670</v>
      </c>
      <c r="E29" s="208">
        <v>1196670</v>
      </c>
      <c r="F29" s="208">
        <v>1196670</v>
      </c>
      <c r="G29" s="208">
        <v>1196670</v>
      </c>
      <c r="H29" s="208">
        <v>1196670</v>
      </c>
      <c r="I29" s="208">
        <v>1196670</v>
      </c>
      <c r="J29" s="208">
        <v>1196670</v>
      </c>
      <c r="K29" s="208">
        <v>1196670</v>
      </c>
      <c r="L29" s="208">
        <v>1196670</v>
      </c>
      <c r="M29" s="215">
        <v>1207934.839999998</v>
      </c>
      <c r="N29" s="208">
        <f t="shared" si="6"/>
        <v>14371304.839999998</v>
      </c>
      <c r="P29" s="246"/>
    </row>
    <row r="30" spans="1:16" ht="12.75">
      <c r="A30" s="214" t="s">
        <v>130</v>
      </c>
      <c r="B30" s="208">
        <v>49500</v>
      </c>
      <c r="C30" s="208">
        <v>20700</v>
      </c>
      <c r="D30" s="208">
        <v>12000</v>
      </c>
      <c r="E30" s="208">
        <v>12000</v>
      </c>
      <c r="F30" s="208">
        <v>12000</v>
      </c>
      <c r="G30" s="208">
        <v>12000</v>
      </c>
      <c r="H30" s="208">
        <v>12000</v>
      </c>
      <c r="I30" s="208">
        <v>12000</v>
      </c>
      <c r="J30" s="208">
        <v>12000</v>
      </c>
      <c r="K30" s="208">
        <v>12000</v>
      </c>
      <c r="L30" s="208">
        <v>12000</v>
      </c>
      <c r="M30" s="215">
        <v>-70258.54</v>
      </c>
      <c r="N30" s="208">
        <f t="shared" si="6"/>
        <v>107941.46</v>
      </c>
      <c r="P30" s="246"/>
    </row>
    <row r="31" spans="1:16" ht="12.75">
      <c r="A31" s="214" t="s">
        <v>62</v>
      </c>
      <c r="B31" s="208">
        <v>274835</v>
      </c>
      <c r="C31" s="208">
        <v>274293.5</v>
      </c>
      <c r="D31" s="208">
        <v>274965</v>
      </c>
      <c r="E31" s="208">
        <v>274835</v>
      </c>
      <c r="F31" s="208">
        <v>274293.5</v>
      </c>
      <c r="G31" s="208">
        <v>274965</v>
      </c>
      <c r="H31" s="208">
        <v>274965</v>
      </c>
      <c r="I31" s="208">
        <v>274965</v>
      </c>
      <c r="J31" s="208">
        <v>274965</v>
      </c>
      <c r="K31" s="208">
        <v>274965</v>
      </c>
      <c r="L31" s="208">
        <v>274965</v>
      </c>
      <c r="M31" s="215">
        <v>4415148.65</v>
      </c>
      <c r="N31" s="208">
        <f t="shared" si="6"/>
        <v>7438160.65</v>
      </c>
      <c r="P31" s="246"/>
    </row>
    <row r="32" spans="1:16" ht="12.75">
      <c r="A32" s="214" t="s">
        <v>61</v>
      </c>
      <c r="B32" s="208">
        <v>49065</v>
      </c>
      <c r="C32" s="208">
        <v>49065</v>
      </c>
      <c r="D32" s="208">
        <v>49065</v>
      </c>
      <c r="E32" s="208">
        <v>49065</v>
      </c>
      <c r="F32" s="208">
        <v>49065</v>
      </c>
      <c r="G32" s="208">
        <v>49065</v>
      </c>
      <c r="H32" s="208">
        <v>49065</v>
      </c>
      <c r="I32" s="208">
        <v>49065</v>
      </c>
      <c r="J32" s="208">
        <v>49065</v>
      </c>
      <c r="K32" s="208">
        <v>49065</v>
      </c>
      <c r="L32" s="208">
        <v>49065</v>
      </c>
      <c r="M32" s="215">
        <v>733265.8900000001</v>
      </c>
      <c r="N32" s="208">
        <f t="shared" si="6"/>
        <v>1272980.8900000001</v>
      </c>
      <c r="P32" s="246"/>
    </row>
    <row r="33" spans="1:16" ht="12.75">
      <c r="A33" s="214" t="s">
        <v>137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15">
        <v>0</v>
      </c>
      <c r="N33" s="208">
        <f t="shared" si="6"/>
        <v>0</v>
      </c>
      <c r="P33" s="246"/>
    </row>
    <row r="34" spans="1:16" ht="12.75">
      <c r="A34" s="214" t="s">
        <v>3</v>
      </c>
      <c r="B34" s="208">
        <v>2221627.5</v>
      </c>
      <c r="C34" s="208">
        <v>25250</v>
      </c>
      <c r="D34" s="208">
        <v>77450</v>
      </c>
      <c r="E34" s="208">
        <v>25250</v>
      </c>
      <c r="F34" s="208">
        <v>25250</v>
      </c>
      <c r="G34" s="208">
        <v>25250</v>
      </c>
      <c r="H34" s="208">
        <v>1293762.5</v>
      </c>
      <c r="I34" s="208">
        <v>25250</v>
      </c>
      <c r="J34" s="208">
        <v>25250</v>
      </c>
      <c r="K34" s="208">
        <v>25250</v>
      </c>
      <c r="L34" s="208">
        <v>25250</v>
      </c>
      <c r="M34" s="215">
        <v>1652043.5300000003</v>
      </c>
      <c r="N34" s="208">
        <f t="shared" si="6"/>
        <v>5446883.53</v>
      </c>
      <c r="P34" s="246"/>
    </row>
    <row r="35" spans="1:16" ht="12.75">
      <c r="A35" s="19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15"/>
      <c r="N35" s="198"/>
      <c r="P35" s="246"/>
    </row>
    <row r="36" spans="1:16" ht="12.75">
      <c r="A36" s="139" t="s">
        <v>51</v>
      </c>
      <c r="B36" s="138">
        <f>SUM(B37:B38)</f>
        <v>1214382</v>
      </c>
      <c r="C36" s="138">
        <f aca="true" t="shared" si="7" ref="C36:N36">SUM(C37:C38)</f>
        <v>1281740</v>
      </c>
      <c r="D36" s="138">
        <f t="shared" si="7"/>
        <v>1351740</v>
      </c>
      <c r="E36" s="138">
        <f t="shared" si="7"/>
        <v>1144260</v>
      </c>
      <c r="F36" s="138">
        <f t="shared" si="7"/>
        <v>44260</v>
      </c>
      <c r="G36" s="138">
        <f t="shared" si="7"/>
        <v>44260</v>
      </c>
      <c r="H36" s="138">
        <f t="shared" si="7"/>
        <v>44260</v>
      </c>
      <c r="I36" s="138">
        <f t="shared" si="7"/>
        <v>44260</v>
      </c>
      <c r="J36" s="138">
        <f t="shared" si="7"/>
        <v>44260</v>
      </c>
      <c r="K36" s="138">
        <f t="shared" si="7"/>
        <v>44260</v>
      </c>
      <c r="L36" s="138">
        <f t="shared" si="7"/>
        <v>44260</v>
      </c>
      <c r="M36" s="138">
        <f t="shared" si="7"/>
        <v>11178780.760000002</v>
      </c>
      <c r="N36" s="138">
        <f t="shared" si="7"/>
        <v>16480722.760000002</v>
      </c>
      <c r="P36" s="246"/>
    </row>
    <row r="37" spans="1:16" ht="12.75">
      <c r="A37" s="214" t="s">
        <v>63</v>
      </c>
      <c r="B37" s="208">
        <v>1214382</v>
      </c>
      <c r="C37" s="208">
        <v>1281740</v>
      </c>
      <c r="D37" s="208">
        <v>1351740</v>
      </c>
      <c r="E37" s="208">
        <v>1144260</v>
      </c>
      <c r="F37" s="208">
        <v>44260</v>
      </c>
      <c r="G37" s="208">
        <v>44260</v>
      </c>
      <c r="H37" s="208">
        <v>44260</v>
      </c>
      <c r="I37" s="208">
        <v>44260</v>
      </c>
      <c r="J37" s="208">
        <v>44260</v>
      </c>
      <c r="K37" s="208">
        <v>44260</v>
      </c>
      <c r="L37" s="208">
        <v>44260</v>
      </c>
      <c r="M37" s="215">
        <v>9950851.910000002</v>
      </c>
      <c r="N37" s="208">
        <f>SUM(B37:M37)</f>
        <v>15252793.910000002</v>
      </c>
      <c r="P37" s="246"/>
    </row>
    <row r="38" spans="1:16" ht="12.75">
      <c r="A38" s="214" t="s">
        <v>64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15">
        <v>1227928.85</v>
      </c>
      <c r="N38" s="208">
        <f>SUM(B38:M38)</f>
        <v>1227928.85</v>
      </c>
      <c r="P38" s="246"/>
    </row>
    <row r="39" spans="1:16" ht="12.75">
      <c r="A39" s="19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15"/>
      <c r="N39" s="198"/>
      <c r="P39" s="246"/>
    </row>
    <row r="40" spans="1:16" ht="12.75">
      <c r="A40" s="139" t="s">
        <v>116</v>
      </c>
      <c r="B40" s="138">
        <f aca="true" t="shared" si="8" ref="B40:N40">SUM(B41:B42)</f>
        <v>47921667.480000004</v>
      </c>
      <c r="C40" s="138">
        <f t="shared" si="8"/>
        <v>38140223.11</v>
      </c>
      <c r="D40" s="138">
        <f t="shared" si="8"/>
        <v>34457467.88</v>
      </c>
      <c r="E40" s="138">
        <f t="shared" si="8"/>
        <v>6920000</v>
      </c>
      <c r="F40" s="138">
        <f t="shared" si="8"/>
        <v>6920000</v>
      </c>
      <c r="G40" s="138">
        <f t="shared" si="8"/>
        <v>6920000</v>
      </c>
      <c r="H40" s="138">
        <f t="shared" si="8"/>
        <v>6920000</v>
      </c>
      <c r="I40" s="138">
        <f t="shared" si="8"/>
        <v>6920000</v>
      </c>
      <c r="J40" s="138">
        <f t="shared" si="8"/>
        <v>6920000</v>
      </c>
      <c r="K40" s="138">
        <f t="shared" si="8"/>
        <v>6420000</v>
      </c>
      <c r="L40" s="138">
        <f t="shared" si="8"/>
        <v>5820000</v>
      </c>
      <c r="M40" s="138">
        <f t="shared" si="8"/>
        <v>48446314.81999998</v>
      </c>
      <c r="N40" s="138">
        <f t="shared" si="8"/>
        <v>222725673.29</v>
      </c>
      <c r="P40" s="246"/>
    </row>
    <row r="41" spans="1:16" ht="12.75">
      <c r="A41" s="214" t="s">
        <v>65</v>
      </c>
      <c r="B41" s="208">
        <v>10684424.64</v>
      </c>
      <c r="C41" s="208">
        <v>5920000</v>
      </c>
      <c r="D41" s="208">
        <v>10620000</v>
      </c>
      <c r="E41" s="208">
        <v>5920000</v>
      </c>
      <c r="F41" s="208">
        <v>5920000</v>
      </c>
      <c r="G41" s="208">
        <v>5920000</v>
      </c>
      <c r="H41" s="208">
        <v>5920000</v>
      </c>
      <c r="I41" s="208">
        <v>5920000</v>
      </c>
      <c r="J41" s="208">
        <v>5920000</v>
      </c>
      <c r="K41" s="208">
        <v>5920000</v>
      </c>
      <c r="L41" s="208">
        <v>5820000</v>
      </c>
      <c r="M41" s="215">
        <v>33427600.92</v>
      </c>
      <c r="N41" s="208">
        <f>SUM(B41:M41)</f>
        <v>107912025.56</v>
      </c>
      <c r="P41" s="246"/>
    </row>
    <row r="42" spans="1:16" ht="12.75">
      <c r="A42" s="214" t="s">
        <v>280</v>
      </c>
      <c r="B42" s="208">
        <v>37237242.84</v>
      </c>
      <c r="C42" s="208">
        <v>32220223.11</v>
      </c>
      <c r="D42" s="208">
        <v>23837467.880000003</v>
      </c>
      <c r="E42" s="208">
        <v>1000000</v>
      </c>
      <c r="F42" s="208">
        <v>1000000</v>
      </c>
      <c r="G42" s="208">
        <v>1000000</v>
      </c>
      <c r="H42" s="208">
        <v>1000000</v>
      </c>
      <c r="I42" s="208">
        <v>1000000</v>
      </c>
      <c r="J42" s="208">
        <v>1000000</v>
      </c>
      <c r="K42" s="208">
        <v>500000</v>
      </c>
      <c r="L42" s="208">
        <v>0</v>
      </c>
      <c r="M42" s="215">
        <v>15018713.899999976</v>
      </c>
      <c r="N42" s="208">
        <f>SUM(B42:M42)</f>
        <v>114813647.72999999</v>
      </c>
      <c r="P42" s="246"/>
    </row>
    <row r="43" spans="1:16" ht="12.75">
      <c r="A43" s="217"/>
      <c r="B43" s="222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9"/>
      <c r="N43" s="218"/>
      <c r="P43" s="246"/>
    </row>
    <row r="44" spans="1:16" ht="12.75">
      <c r="A44" s="220"/>
      <c r="B44" s="221"/>
      <c r="C44" s="221"/>
      <c r="D44" s="221"/>
      <c r="E44" s="222"/>
      <c r="F44" s="221"/>
      <c r="G44" s="222"/>
      <c r="H44" s="221"/>
      <c r="I44" s="222"/>
      <c r="J44" s="221"/>
      <c r="K44" s="221"/>
      <c r="L44" s="221"/>
      <c r="M44" s="223"/>
      <c r="N44" s="224"/>
      <c r="P44" s="246"/>
    </row>
    <row r="45" spans="1:16" ht="12.75">
      <c r="A45" s="142" t="s">
        <v>131</v>
      </c>
      <c r="B45" s="138">
        <f aca="true" t="shared" si="9" ref="B45:N45">SUM(B46:B55)</f>
        <v>14177008.91</v>
      </c>
      <c r="C45" s="138">
        <f t="shared" si="9"/>
        <v>8700380.49</v>
      </c>
      <c r="D45" s="138">
        <f t="shared" si="9"/>
        <v>4618427.96</v>
      </c>
      <c r="E45" s="138">
        <f t="shared" si="9"/>
        <v>2518450</v>
      </c>
      <c r="F45" s="138">
        <f t="shared" si="9"/>
        <v>2518450</v>
      </c>
      <c r="G45" s="138">
        <f t="shared" si="9"/>
        <v>2518450</v>
      </c>
      <c r="H45" s="138">
        <f t="shared" si="9"/>
        <v>2518450</v>
      </c>
      <c r="I45" s="138">
        <f t="shared" si="9"/>
        <v>2518450</v>
      </c>
      <c r="J45" s="138">
        <f t="shared" si="9"/>
        <v>2518450</v>
      </c>
      <c r="K45" s="138">
        <f t="shared" si="9"/>
        <v>2518450</v>
      </c>
      <c r="L45" s="138">
        <f t="shared" si="9"/>
        <v>0</v>
      </c>
      <c r="M45" s="138">
        <f t="shared" si="9"/>
        <v>1081801.3600000022</v>
      </c>
      <c r="N45" s="138">
        <f t="shared" si="9"/>
        <v>46206768.71999999</v>
      </c>
      <c r="P45" s="246"/>
    </row>
    <row r="46" spans="1:16" ht="12.75">
      <c r="A46" s="203" t="s">
        <v>351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26">
        <v>0</v>
      </c>
      <c r="N46" s="208">
        <f aca="true" t="shared" si="10" ref="N46:N55">SUM(B46:M46)</f>
        <v>0</v>
      </c>
      <c r="P46" s="246"/>
    </row>
    <row r="47" spans="1:16" ht="12.75">
      <c r="A47" s="203" t="s">
        <v>421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26">
        <v>0</v>
      </c>
      <c r="N47" s="208">
        <f t="shared" si="10"/>
        <v>0</v>
      </c>
      <c r="P47" s="246"/>
    </row>
    <row r="48" spans="1:16" ht="12.75">
      <c r="A48" s="203" t="s">
        <v>320</v>
      </c>
      <c r="B48" s="208"/>
      <c r="C48" s="208"/>
      <c r="D48" s="208"/>
      <c r="E48" s="225"/>
      <c r="F48" s="208"/>
      <c r="G48" s="225"/>
      <c r="H48" s="208"/>
      <c r="I48" s="225"/>
      <c r="J48" s="208"/>
      <c r="K48" s="208"/>
      <c r="L48" s="208"/>
      <c r="M48" s="227">
        <v>217197.24</v>
      </c>
      <c r="N48" s="208">
        <f t="shared" si="10"/>
        <v>217197.24</v>
      </c>
      <c r="P48" s="246"/>
    </row>
    <row r="49" spans="1:16" ht="12.75">
      <c r="A49" s="203" t="s">
        <v>345</v>
      </c>
      <c r="B49" s="208">
        <v>10333058.91</v>
      </c>
      <c r="C49" s="208">
        <v>6181930.49</v>
      </c>
      <c r="D49" s="208">
        <v>2099977.96</v>
      </c>
      <c r="E49" s="225">
        <v>0</v>
      </c>
      <c r="F49" s="208">
        <v>0</v>
      </c>
      <c r="G49" s="225">
        <v>0</v>
      </c>
      <c r="H49" s="208">
        <v>0</v>
      </c>
      <c r="I49" s="225">
        <v>0</v>
      </c>
      <c r="J49" s="208">
        <v>0</v>
      </c>
      <c r="K49" s="208">
        <v>0</v>
      </c>
      <c r="L49" s="208">
        <v>0</v>
      </c>
      <c r="M49" s="227">
        <v>-1482381.7699999996</v>
      </c>
      <c r="N49" s="208">
        <f t="shared" si="10"/>
        <v>17132585.59</v>
      </c>
      <c r="P49" s="246"/>
    </row>
    <row r="50" spans="1:16" ht="12.75">
      <c r="A50" s="203" t="s">
        <v>394</v>
      </c>
      <c r="B50" s="208">
        <v>1868450</v>
      </c>
      <c r="C50" s="208">
        <v>1868450</v>
      </c>
      <c r="D50" s="208">
        <v>1868450</v>
      </c>
      <c r="E50" s="225">
        <v>1868450</v>
      </c>
      <c r="F50" s="208">
        <v>1868450</v>
      </c>
      <c r="G50" s="225">
        <v>1868450</v>
      </c>
      <c r="H50" s="208">
        <v>1868450</v>
      </c>
      <c r="I50" s="225">
        <v>1868450</v>
      </c>
      <c r="J50" s="208">
        <v>1868450</v>
      </c>
      <c r="K50" s="208">
        <v>1868450</v>
      </c>
      <c r="L50" s="208">
        <v>0</v>
      </c>
      <c r="M50" s="227">
        <v>2771976.41</v>
      </c>
      <c r="N50" s="208">
        <f t="shared" si="10"/>
        <v>21456476.41</v>
      </c>
      <c r="P50" s="246"/>
    </row>
    <row r="51" spans="1:16" ht="12.75">
      <c r="A51" s="203" t="s">
        <v>372</v>
      </c>
      <c r="B51" s="208"/>
      <c r="C51" s="208"/>
      <c r="D51" s="208"/>
      <c r="E51" s="225"/>
      <c r="F51" s="208"/>
      <c r="G51" s="225"/>
      <c r="H51" s="208"/>
      <c r="I51" s="225"/>
      <c r="J51" s="208"/>
      <c r="K51" s="208"/>
      <c r="L51" s="208"/>
      <c r="M51" s="227">
        <v>0</v>
      </c>
      <c r="N51" s="208">
        <f t="shared" si="10"/>
        <v>0</v>
      </c>
      <c r="P51" s="246"/>
    </row>
    <row r="52" spans="1:16" ht="12.75">
      <c r="A52" s="203" t="s">
        <v>395</v>
      </c>
      <c r="B52" s="208">
        <v>530200</v>
      </c>
      <c r="C52" s="208">
        <v>0</v>
      </c>
      <c r="D52" s="208">
        <v>0</v>
      </c>
      <c r="E52" s="225">
        <v>0</v>
      </c>
      <c r="F52" s="208">
        <v>0</v>
      </c>
      <c r="G52" s="225">
        <v>0</v>
      </c>
      <c r="H52" s="208">
        <v>0</v>
      </c>
      <c r="I52" s="225">
        <v>0</v>
      </c>
      <c r="J52" s="208">
        <v>0</v>
      </c>
      <c r="K52" s="208">
        <v>0</v>
      </c>
      <c r="L52" s="208">
        <v>0</v>
      </c>
      <c r="M52" s="227">
        <v>323043.8300000001</v>
      </c>
      <c r="N52" s="208">
        <f>SUM(B52:M52)</f>
        <v>853243.8300000001</v>
      </c>
      <c r="P52" s="246"/>
    </row>
    <row r="53" spans="1:16" ht="12.75">
      <c r="A53" s="203" t="s">
        <v>364</v>
      </c>
      <c r="B53" s="208"/>
      <c r="C53" s="208"/>
      <c r="D53" s="208"/>
      <c r="E53" s="225"/>
      <c r="F53" s="208"/>
      <c r="G53" s="225"/>
      <c r="H53" s="208"/>
      <c r="I53" s="225"/>
      <c r="J53" s="208"/>
      <c r="K53" s="208"/>
      <c r="L53" s="208"/>
      <c r="M53" s="227">
        <v>0</v>
      </c>
      <c r="N53" s="208">
        <f t="shared" si="10"/>
        <v>0</v>
      </c>
      <c r="P53" s="246"/>
    </row>
    <row r="54" spans="1:16" ht="12.75">
      <c r="A54" s="203" t="s">
        <v>396</v>
      </c>
      <c r="B54" s="208">
        <v>795300</v>
      </c>
      <c r="C54" s="208">
        <v>0</v>
      </c>
      <c r="D54" s="208">
        <v>0</v>
      </c>
      <c r="E54" s="225">
        <v>0</v>
      </c>
      <c r="F54" s="208">
        <v>0</v>
      </c>
      <c r="G54" s="225">
        <v>0</v>
      </c>
      <c r="H54" s="208">
        <v>0</v>
      </c>
      <c r="I54" s="225">
        <v>0</v>
      </c>
      <c r="J54" s="208">
        <v>0</v>
      </c>
      <c r="K54" s="208">
        <v>0</v>
      </c>
      <c r="L54" s="208">
        <v>0</v>
      </c>
      <c r="M54" s="227">
        <v>-226470.78000000003</v>
      </c>
      <c r="N54" s="208">
        <f t="shared" si="10"/>
        <v>568829.22</v>
      </c>
      <c r="P54" s="246"/>
    </row>
    <row r="55" spans="1:16" ht="12.75">
      <c r="A55" s="203" t="s">
        <v>397</v>
      </c>
      <c r="B55" s="208">
        <v>650000</v>
      </c>
      <c r="C55" s="208">
        <v>650000</v>
      </c>
      <c r="D55" s="208">
        <v>650000</v>
      </c>
      <c r="E55" s="225">
        <v>650000</v>
      </c>
      <c r="F55" s="208">
        <v>650000</v>
      </c>
      <c r="G55" s="225">
        <v>650000</v>
      </c>
      <c r="H55" s="208">
        <v>650000</v>
      </c>
      <c r="I55" s="225">
        <v>650000</v>
      </c>
      <c r="J55" s="208">
        <v>650000</v>
      </c>
      <c r="K55" s="208">
        <v>650000</v>
      </c>
      <c r="L55" s="208">
        <v>0</v>
      </c>
      <c r="M55" s="227">
        <v>-521563.56999999844</v>
      </c>
      <c r="N55" s="208">
        <f t="shared" si="10"/>
        <v>5978436.430000002</v>
      </c>
      <c r="O55" s="246"/>
      <c r="P55" s="246"/>
    </row>
    <row r="56" spans="1:16" ht="12.75">
      <c r="A56" s="142" t="s">
        <v>24</v>
      </c>
      <c r="B56" s="138">
        <f>SUM(B57:B82)</f>
        <v>33555979.22</v>
      </c>
      <c r="C56" s="138">
        <f aca="true" t="shared" si="11" ref="C56:N56">SUM(C57:C82)</f>
        <v>25479435.14</v>
      </c>
      <c r="D56" s="138">
        <f t="shared" si="11"/>
        <v>27715996.14</v>
      </c>
      <c r="E56" s="138">
        <f t="shared" si="11"/>
        <v>21313137.14</v>
      </c>
      <c r="F56" s="138">
        <f t="shared" si="11"/>
        <v>22409725.14</v>
      </c>
      <c r="G56" s="138">
        <f t="shared" si="11"/>
        <v>20325535.14</v>
      </c>
      <c r="H56" s="138">
        <f t="shared" si="11"/>
        <v>25520215.14</v>
      </c>
      <c r="I56" s="138">
        <f t="shared" si="11"/>
        <v>17831699.14</v>
      </c>
      <c r="J56" s="138">
        <f t="shared" si="11"/>
        <v>18482504.14</v>
      </c>
      <c r="K56" s="138">
        <f t="shared" si="11"/>
        <v>18174543.14</v>
      </c>
      <c r="L56" s="138">
        <f t="shared" si="11"/>
        <v>18739290.14</v>
      </c>
      <c r="M56" s="138">
        <f t="shared" si="11"/>
        <v>48292409.080000006</v>
      </c>
      <c r="N56" s="138">
        <f t="shared" si="11"/>
        <v>297840468.70000005</v>
      </c>
      <c r="P56" s="246"/>
    </row>
    <row r="57" spans="1:16" ht="12.75">
      <c r="A57" s="203" t="s">
        <v>264</v>
      </c>
      <c r="B57" s="208">
        <v>6546255</v>
      </c>
      <c r="C57" s="208">
        <v>6578218</v>
      </c>
      <c r="D57" s="208">
        <v>7834779</v>
      </c>
      <c r="E57" s="225">
        <v>7451920</v>
      </c>
      <c r="F57" s="208">
        <v>7818508</v>
      </c>
      <c r="G57" s="225">
        <v>6504318</v>
      </c>
      <c r="H57" s="208">
        <v>7148998</v>
      </c>
      <c r="I57" s="225">
        <v>7010482</v>
      </c>
      <c r="J57" s="208">
        <v>7661287</v>
      </c>
      <c r="K57" s="208">
        <v>7353326</v>
      </c>
      <c r="L57" s="208">
        <v>7918073</v>
      </c>
      <c r="M57" s="226">
        <v>29639863.870000005</v>
      </c>
      <c r="N57" s="208">
        <f aca="true" t="shared" si="12" ref="N57:N82">SUM(B57:M57)</f>
        <v>109466027.87</v>
      </c>
      <c r="P57" s="246"/>
    </row>
    <row r="58" spans="1:16" ht="12.75">
      <c r="A58" s="203" t="s">
        <v>286</v>
      </c>
      <c r="B58" s="208"/>
      <c r="C58" s="208"/>
      <c r="D58" s="208"/>
      <c r="E58" s="225"/>
      <c r="F58" s="208"/>
      <c r="G58" s="225"/>
      <c r="H58" s="208"/>
      <c r="I58" s="225"/>
      <c r="J58" s="208"/>
      <c r="K58" s="208"/>
      <c r="L58" s="208"/>
      <c r="M58" s="226">
        <v>299366.5</v>
      </c>
      <c r="N58" s="208">
        <f t="shared" si="12"/>
        <v>299366.5</v>
      </c>
      <c r="P58" s="246"/>
    </row>
    <row r="59" spans="1:16" ht="12.75">
      <c r="A59" s="203" t="s">
        <v>327</v>
      </c>
      <c r="B59" s="208"/>
      <c r="C59" s="208"/>
      <c r="D59" s="208"/>
      <c r="E59" s="225"/>
      <c r="F59" s="208"/>
      <c r="G59" s="225"/>
      <c r="H59" s="208"/>
      <c r="I59" s="225"/>
      <c r="J59" s="208"/>
      <c r="K59" s="208"/>
      <c r="L59" s="208"/>
      <c r="M59" s="226">
        <v>0</v>
      </c>
      <c r="N59" s="208">
        <f t="shared" si="12"/>
        <v>0</v>
      </c>
      <c r="P59" s="246"/>
    </row>
    <row r="60" spans="1:16" ht="12.75">
      <c r="A60" s="203" t="s">
        <v>347</v>
      </c>
      <c r="B60" s="208"/>
      <c r="C60" s="208"/>
      <c r="D60" s="208"/>
      <c r="E60" s="225"/>
      <c r="F60" s="208"/>
      <c r="G60" s="225"/>
      <c r="H60" s="208"/>
      <c r="I60" s="225"/>
      <c r="J60" s="208"/>
      <c r="K60" s="208"/>
      <c r="L60" s="208"/>
      <c r="M60" s="226">
        <v>0</v>
      </c>
      <c r="N60" s="208">
        <f t="shared" si="12"/>
        <v>0</v>
      </c>
      <c r="P60" s="246"/>
    </row>
    <row r="61" spans="1:16" ht="12.75">
      <c r="A61" s="203" t="s">
        <v>405</v>
      </c>
      <c r="B61" s="208">
        <v>5150000</v>
      </c>
      <c r="C61" s="208">
        <v>150000</v>
      </c>
      <c r="D61" s="208">
        <v>150000</v>
      </c>
      <c r="E61" s="225">
        <v>150000</v>
      </c>
      <c r="F61" s="208">
        <v>150000</v>
      </c>
      <c r="G61" s="225">
        <v>3150000</v>
      </c>
      <c r="H61" s="208">
        <v>5150000</v>
      </c>
      <c r="I61" s="225">
        <v>150000</v>
      </c>
      <c r="J61" s="208">
        <v>150000</v>
      </c>
      <c r="K61" s="208">
        <v>150000</v>
      </c>
      <c r="L61" s="208">
        <v>150000</v>
      </c>
      <c r="M61" s="226">
        <v>-5351169.550000001</v>
      </c>
      <c r="N61" s="208">
        <f t="shared" si="12"/>
        <v>9298830.45</v>
      </c>
      <c r="P61" s="246"/>
    </row>
    <row r="62" spans="1:16" ht="12.75">
      <c r="A62" s="203" t="s">
        <v>348</v>
      </c>
      <c r="B62" s="208"/>
      <c r="C62" s="208"/>
      <c r="D62" s="208"/>
      <c r="E62" s="225"/>
      <c r="F62" s="208"/>
      <c r="G62" s="225"/>
      <c r="H62" s="208"/>
      <c r="I62" s="225"/>
      <c r="J62" s="208"/>
      <c r="K62" s="208"/>
      <c r="L62" s="208"/>
      <c r="M62" s="226">
        <v>180000</v>
      </c>
      <c r="N62" s="208">
        <f t="shared" si="12"/>
        <v>180000</v>
      </c>
      <c r="P62" s="246"/>
    </row>
    <row r="63" spans="1:16" ht="12.75">
      <c r="A63" s="203" t="s">
        <v>404</v>
      </c>
      <c r="B63" s="208">
        <v>180000</v>
      </c>
      <c r="C63" s="208">
        <v>180000</v>
      </c>
      <c r="D63" s="208">
        <v>180000</v>
      </c>
      <c r="E63" s="225">
        <v>180000</v>
      </c>
      <c r="F63" s="208">
        <v>180000</v>
      </c>
      <c r="G63" s="225">
        <v>180000</v>
      </c>
      <c r="H63" s="208">
        <v>180000</v>
      </c>
      <c r="I63" s="225">
        <v>180000</v>
      </c>
      <c r="J63" s="208">
        <v>180000</v>
      </c>
      <c r="K63" s="208">
        <v>180000</v>
      </c>
      <c r="L63" s="208">
        <v>180000</v>
      </c>
      <c r="M63" s="226">
        <v>180000</v>
      </c>
      <c r="N63" s="208">
        <f t="shared" si="12"/>
        <v>2160000</v>
      </c>
      <c r="P63" s="246"/>
    </row>
    <row r="64" spans="1:16" ht="12.75">
      <c r="A64" s="203" t="s">
        <v>328</v>
      </c>
      <c r="B64" s="208"/>
      <c r="C64" s="208"/>
      <c r="D64" s="208"/>
      <c r="E64" s="225"/>
      <c r="F64" s="208"/>
      <c r="G64" s="225"/>
      <c r="H64" s="208"/>
      <c r="I64" s="225"/>
      <c r="J64" s="208"/>
      <c r="K64" s="208"/>
      <c r="L64" s="208"/>
      <c r="M64" s="226">
        <v>0</v>
      </c>
      <c r="N64" s="208">
        <f t="shared" si="12"/>
        <v>0</v>
      </c>
      <c r="P64" s="246"/>
    </row>
    <row r="65" spans="1:16" ht="12.75">
      <c r="A65" s="203" t="s">
        <v>349</v>
      </c>
      <c r="B65" s="208"/>
      <c r="C65" s="208"/>
      <c r="D65" s="208"/>
      <c r="E65" s="225"/>
      <c r="F65" s="208"/>
      <c r="G65" s="225"/>
      <c r="H65" s="208"/>
      <c r="I65" s="225"/>
      <c r="J65" s="208"/>
      <c r="K65" s="208"/>
      <c r="L65" s="208"/>
      <c r="M65" s="226">
        <v>1815238.2999999998</v>
      </c>
      <c r="N65" s="208">
        <f t="shared" si="12"/>
        <v>1815238.2999999998</v>
      </c>
      <c r="P65" s="246"/>
    </row>
    <row r="66" spans="1:16" ht="12.75">
      <c r="A66" s="203" t="s">
        <v>406</v>
      </c>
      <c r="B66" s="208">
        <v>3000000</v>
      </c>
      <c r="C66" s="208">
        <v>1200000</v>
      </c>
      <c r="D66" s="208">
        <v>1200000</v>
      </c>
      <c r="E66" s="225">
        <v>1200000</v>
      </c>
      <c r="F66" s="208">
        <v>1200000</v>
      </c>
      <c r="G66" s="225">
        <v>1200000</v>
      </c>
      <c r="H66" s="208">
        <v>3000000</v>
      </c>
      <c r="I66" s="225">
        <v>1200000</v>
      </c>
      <c r="J66" s="208">
        <v>1200000</v>
      </c>
      <c r="K66" s="208">
        <v>1200000</v>
      </c>
      <c r="L66" s="208">
        <v>1200000</v>
      </c>
      <c r="M66" s="226">
        <v>6655880.609999999</v>
      </c>
      <c r="N66" s="208">
        <f t="shared" si="12"/>
        <v>23455880.61</v>
      </c>
      <c r="P66" s="246"/>
    </row>
    <row r="67" spans="1:16" ht="12.75">
      <c r="A67" s="203" t="s">
        <v>282</v>
      </c>
      <c r="B67" s="208"/>
      <c r="C67" s="208"/>
      <c r="D67" s="208"/>
      <c r="E67" s="225"/>
      <c r="F67" s="208"/>
      <c r="G67" s="225"/>
      <c r="H67" s="208"/>
      <c r="I67" s="225"/>
      <c r="J67" s="208"/>
      <c r="K67" s="208"/>
      <c r="L67" s="208"/>
      <c r="M67" s="226">
        <v>1320000</v>
      </c>
      <c r="N67" s="208">
        <f t="shared" si="12"/>
        <v>1320000</v>
      </c>
      <c r="P67" s="246"/>
    </row>
    <row r="68" spans="1:16" ht="12.75">
      <c r="A68" s="203" t="s">
        <v>283</v>
      </c>
      <c r="B68" s="208"/>
      <c r="C68" s="208"/>
      <c r="D68" s="208"/>
      <c r="E68" s="225"/>
      <c r="F68" s="208"/>
      <c r="G68" s="225"/>
      <c r="H68" s="208"/>
      <c r="I68" s="225"/>
      <c r="J68" s="208"/>
      <c r="K68" s="208"/>
      <c r="L68" s="208"/>
      <c r="M68" s="226">
        <v>0</v>
      </c>
      <c r="N68" s="208">
        <f t="shared" si="12"/>
        <v>0</v>
      </c>
      <c r="P68" s="246"/>
    </row>
    <row r="69" spans="1:16" ht="12.75">
      <c r="A69" s="203" t="s">
        <v>320</v>
      </c>
      <c r="B69" s="208">
        <v>288507.08</v>
      </c>
      <c r="C69" s="208">
        <v>0</v>
      </c>
      <c r="D69" s="208">
        <v>0</v>
      </c>
      <c r="E69" s="225">
        <v>0</v>
      </c>
      <c r="F69" s="208">
        <v>0</v>
      </c>
      <c r="G69" s="225">
        <v>0</v>
      </c>
      <c r="H69" s="208">
        <v>0</v>
      </c>
      <c r="I69" s="225">
        <v>0</v>
      </c>
      <c r="J69" s="208">
        <v>0</v>
      </c>
      <c r="K69" s="208">
        <v>0</v>
      </c>
      <c r="L69" s="208">
        <v>0</v>
      </c>
      <c r="M69" s="226">
        <v>-202302.17</v>
      </c>
      <c r="N69" s="208">
        <f t="shared" si="12"/>
        <v>86204.91</v>
      </c>
      <c r="P69" s="246"/>
    </row>
    <row r="70" spans="1:16" ht="12.75">
      <c r="A70" s="203" t="s">
        <v>345</v>
      </c>
      <c r="B70" s="208">
        <v>6000000</v>
      </c>
      <c r="C70" s="208">
        <v>5000000</v>
      </c>
      <c r="D70" s="208">
        <v>5000000</v>
      </c>
      <c r="E70" s="225">
        <v>0</v>
      </c>
      <c r="F70" s="208">
        <v>0</v>
      </c>
      <c r="G70" s="225">
        <v>0</v>
      </c>
      <c r="H70" s="208">
        <v>0</v>
      </c>
      <c r="I70" s="225">
        <v>0</v>
      </c>
      <c r="J70" s="208">
        <v>0</v>
      </c>
      <c r="K70" s="208">
        <v>0</v>
      </c>
      <c r="L70" s="208">
        <v>0</v>
      </c>
      <c r="M70" s="226">
        <v>-3245676.6500000004</v>
      </c>
      <c r="N70" s="208">
        <f t="shared" si="12"/>
        <v>12754323.35</v>
      </c>
      <c r="P70" s="246"/>
    </row>
    <row r="71" spans="1:16" ht="12.75">
      <c r="A71" s="203" t="s">
        <v>309</v>
      </c>
      <c r="B71" s="208"/>
      <c r="C71" s="208"/>
      <c r="D71" s="208"/>
      <c r="E71" s="225"/>
      <c r="F71" s="208"/>
      <c r="G71" s="225"/>
      <c r="H71" s="208"/>
      <c r="I71" s="225"/>
      <c r="J71" s="208"/>
      <c r="K71" s="208"/>
      <c r="L71" s="208"/>
      <c r="M71" s="226">
        <v>0</v>
      </c>
      <c r="N71" s="208">
        <f t="shared" si="12"/>
        <v>0</v>
      </c>
      <c r="P71" s="246"/>
    </row>
    <row r="72" spans="1:16" ht="12.75">
      <c r="A72" s="203" t="s">
        <v>329</v>
      </c>
      <c r="B72" s="208"/>
      <c r="C72" s="208"/>
      <c r="D72" s="208"/>
      <c r="E72" s="225"/>
      <c r="F72" s="208"/>
      <c r="G72" s="225"/>
      <c r="H72" s="208"/>
      <c r="I72" s="225"/>
      <c r="J72" s="208"/>
      <c r="K72" s="208"/>
      <c r="L72" s="208"/>
      <c r="M72" s="226">
        <v>4536644</v>
      </c>
      <c r="N72" s="208">
        <f t="shared" si="12"/>
        <v>4536644</v>
      </c>
      <c r="P72" s="246"/>
    </row>
    <row r="73" spans="1:16" ht="12.75">
      <c r="A73" s="203" t="s">
        <v>350</v>
      </c>
      <c r="B73" s="208"/>
      <c r="C73" s="208"/>
      <c r="D73" s="208"/>
      <c r="E73" s="225"/>
      <c r="F73" s="208"/>
      <c r="G73" s="225"/>
      <c r="H73" s="208"/>
      <c r="I73" s="225"/>
      <c r="J73" s="208"/>
      <c r="K73" s="208"/>
      <c r="L73" s="208"/>
      <c r="M73" s="226">
        <v>3421136</v>
      </c>
      <c r="N73" s="208">
        <f t="shared" si="12"/>
        <v>3421136</v>
      </c>
      <c r="P73" s="246"/>
    </row>
    <row r="74" spans="1:16" s="144" customFormat="1" ht="12.75">
      <c r="A74" s="203" t="s">
        <v>319</v>
      </c>
      <c r="B74" s="208"/>
      <c r="C74" s="208"/>
      <c r="D74" s="208"/>
      <c r="E74" s="225"/>
      <c r="F74" s="208"/>
      <c r="G74" s="225"/>
      <c r="H74" s="208"/>
      <c r="I74" s="225"/>
      <c r="J74" s="208"/>
      <c r="K74" s="208"/>
      <c r="L74" s="208"/>
      <c r="M74" s="226">
        <v>55.67999999999999</v>
      </c>
      <c r="N74" s="208">
        <f t="shared" si="12"/>
        <v>55.67999999999999</v>
      </c>
      <c r="P74" s="246"/>
    </row>
    <row r="75" spans="1:16" s="144" customFormat="1" ht="12.75">
      <c r="A75" s="203" t="s">
        <v>351</v>
      </c>
      <c r="B75" s="208"/>
      <c r="C75" s="208"/>
      <c r="D75" s="208"/>
      <c r="E75" s="225"/>
      <c r="F75" s="208"/>
      <c r="G75" s="225"/>
      <c r="H75" s="208"/>
      <c r="I75" s="225"/>
      <c r="J75" s="208"/>
      <c r="K75" s="208"/>
      <c r="L75" s="208"/>
      <c r="M75" s="226">
        <v>6.96</v>
      </c>
      <c r="N75" s="208">
        <f t="shared" si="12"/>
        <v>6.96</v>
      </c>
      <c r="P75" s="246"/>
    </row>
    <row r="76" spans="1:16" s="144" customFormat="1" ht="12.75">
      <c r="A76" s="203" t="s">
        <v>352</v>
      </c>
      <c r="B76" s="208"/>
      <c r="C76" s="208"/>
      <c r="D76" s="208"/>
      <c r="E76" s="225"/>
      <c r="F76" s="208"/>
      <c r="G76" s="225"/>
      <c r="H76" s="208"/>
      <c r="I76" s="225"/>
      <c r="J76" s="208"/>
      <c r="K76" s="208"/>
      <c r="L76" s="208"/>
      <c r="M76" s="226">
        <v>0</v>
      </c>
      <c r="N76" s="208">
        <f t="shared" si="12"/>
        <v>0</v>
      </c>
      <c r="P76" s="246"/>
    </row>
    <row r="77" spans="1:16" s="144" customFormat="1" ht="12.75">
      <c r="A77" s="203" t="s">
        <v>397</v>
      </c>
      <c r="B77" s="208">
        <v>7339500</v>
      </c>
      <c r="C77" s="208">
        <v>7319500</v>
      </c>
      <c r="D77" s="208">
        <v>7299500</v>
      </c>
      <c r="E77" s="225">
        <v>7279500</v>
      </c>
      <c r="F77" s="208">
        <v>7259500</v>
      </c>
      <c r="G77" s="225">
        <v>4239500</v>
      </c>
      <c r="H77" s="208">
        <v>4239500</v>
      </c>
      <c r="I77" s="225">
        <v>4239500</v>
      </c>
      <c r="J77" s="208">
        <v>4239500</v>
      </c>
      <c r="K77" s="208">
        <v>4239500</v>
      </c>
      <c r="L77" s="208">
        <v>4239500</v>
      </c>
      <c r="M77" s="226">
        <v>3518161.8699999973</v>
      </c>
      <c r="N77" s="208">
        <f t="shared" si="12"/>
        <v>65452661.87</v>
      </c>
      <c r="P77" s="246"/>
    </row>
    <row r="78" spans="1:16" s="144" customFormat="1" ht="12.75">
      <c r="A78" s="203" t="s">
        <v>293</v>
      </c>
      <c r="B78" s="208">
        <v>0</v>
      </c>
      <c r="C78" s="208">
        <v>0</v>
      </c>
      <c r="D78" s="208">
        <v>1000000</v>
      </c>
      <c r="E78" s="225">
        <v>0</v>
      </c>
      <c r="F78" s="208">
        <v>750000</v>
      </c>
      <c r="G78" s="225">
        <v>0</v>
      </c>
      <c r="H78" s="208">
        <v>750000</v>
      </c>
      <c r="I78" s="225">
        <v>0</v>
      </c>
      <c r="J78" s="208">
        <v>0</v>
      </c>
      <c r="K78" s="208">
        <v>0</v>
      </c>
      <c r="L78" s="208">
        <v>0</v>
      </c>
      <c r="M78" s="226">
        <v>375000</v>
      </c>
      <c r="N78" s="208">
        <f t="shared" si="12"/>
        <v>2875000</v>
      </c>
      <c r="P78" s="246"/>
    </row>
    <row r="79" spans="1:16" s="144" customFormat="1" ht="12.75">
      <c r="A79" s="203" t="s">
        <v>353</v>
      </c>
      <c r="B79" s="208"/>
      <c r="C79" s="208"/>
      <c r="D79" s="208"/>
      <c r="E79" s="225"/>
      <c r="F79" s="208"/>
      <c r="G79" s="225"/>
      <c r="H79" s="208"/>
      <c r="I79" s="225"/>
      <c r="J79" s="208"/>
      <c r="K79" s="208"/>
      <c r="L79" s="208"/>
      <c r="M79" s="225">
        <v>0</v>
      </c>
      <c r="N79" s="208">
        <f t="shared" si="12"/>
        <v>0</v>
      </c>
      <c r="P79" s="246"/>
    </row>
    <row r="80" spans="1:16" s="144" customFormat="1" ht="12.75">
      <c r="A80" s="203" t="s">
        <v>407</v>
      </c>
      <c r="B80" s="208">
        <v>4100000</v>
      </c>
      <c r="C80" s="208">
        <v>4100000</v>
      </c>
      <c r="D80" s="208">
        <v>4100000</v>
      </c>
      <c r="E80" s="225">
        <v>4100000</v>
      </c>
      <c r="F80" s="208">
        <v>4100000</v>
      </c>
      <c r="G80" s="225">
        <v>4100000</v>
      </c>
      <c r="H80" s="208">
        <v>4100000</v>
      </c>
      <c r="I80" s="225">
        <v>4100000</v>
      </c>
      <c r="J80" s="208">
        <v>4100000</v>
      </c>
      <c r="K80" s="208">
        <v>4100000</v>
      </c>
      <c r="L80" s="208">
        <v>4100000</v>
      </c>
      <c r="M80" s="225">
        <v>3916606.1400000006</v>
      </c>
      <c r="N80" s="208">
        <f t="shared" si="12"/>
        <v>49016606.14</v>
      </c>
      <c r="P80" s="246"/>
    </row>
    <row r="81" spans="1:16" s="144" customFormat="1" ht="12.75">
      <c r="A81" s="203" t="s">
        <v>413</v>
      </c>
      <c r="B81" s="208"/>
      <c r="C81" s="208"/>
      <c r="D81" s="208"/>
      <c r="E81" s="225"/>
      <c r="F81" s="208"/>
      <c r="G81" s="225"/>
      <c r="H81" s="208"/>
      <c r="I81" s="225"/>
      <c r="J81" s="208"/>
      <c r="K81" s="208"/>
      <c r="L81" s="208"/>
      <c r="M81" s="225">
        <v>281880</v>
      </c>
      <c r="N81" s="208">
        <f t="shared" si="12"/>
        <v>281880</v>
      </c>
      <c r="P81" s="246"/>
    </row>
    <row r="82" spans="1:16" s="144" customFormat="1" ht="12.75">
      <c r="A82" s="203" t="s">
        <v>299</v>
      </c>
      <c r="B82" s="208">
        <v>951717.14</v>
      </c>
      <c r="C82" s="208">
        <v>951717.14</v>
      </c>
      <c r="D82" s="208">
        <v>951717.14</v>
      </c>
      <c r="E82" s="225">
        <v>951717.14</v>
      </c>
      <c r="F82" s="208">
        <v>951717.14</v>
      </c>
      <c r="G82" s="225">
        <v>951717.14</v>
      </c>
      <c r="H82" s="208">
        <v>951717.14</v>
      </c>
      <c r="I82" s="225">
        <v>951717.14</v>
      </c>
      <c r="J82" s="208">
        <v>951717.14</v>
      </c>
      <c r="K82" s="208">
        <v>951717.14</v>
      </c>
      <c r="L82" s="208">
        <v>951717.14</v>
      </c>
      <c r="M82" s="225">
        <v>951717.5200000014</v>
      </c>
      <c r="N82" s="208">
        <f t="shared" si="12"/>
        <v>11420606.060000002</v>
      </c>
      <c r="P82" s="246"/>
    </row>
    <row r="83" spans="1:16" ht="12.75">
      <c r="A83" s="142" t="s">
        <v>120</v>
      </c>
      <c r="B83" s="138">
        <f aca="true" t="shared" si="13" ref="B83:N83">SUM(B84:B86)</f>
        <v>120500</v>
      </c>
      <c r="C83" s="138">
        <f t="shared" si="13"/>
        <v>120500</v>
      </c>
      <c r="D83" s="138">
        <f t="shared" si="13"/>
        <v>110500</v>
      </c>
      <c r="E83" s="143">
        <f t="shared" si="13"/>
        <v>105500</v>
      </c>
      <c r="F83" s="138">
        <f t="shared" si="13"/>
        <v>100500</v>
      </c>
      <c r="G83" s="143">
        <f t="shared" si="13"/>
        <v>95500</v>
      </c>
      <c r="H83" s="138">
        <f t="shared" si="13"/>
        <v>90500</v>
      </c>
      <c r="I83" s="143">
        <f t="shared" si="13"/>
        <v>85500</v>
      </c>
      <c r="J83" s="138">
        <f t="shared" si="13"/>
        <v>80500</v>
      </c>
      <c r="K83" s="138">
        <f t="shared" si="13"/>
        <v>75500</v>
      </c>
      <c r="L83" s="138">
        <f t="shared" si="13"/>
        <v>70500</v>
      </c>
      <c r="M83" s="138">
        <f t="shared" si="13"/>
        <v>3632932.17</v>
      </c>
      <c r="N83" s="138">
        <f t="shared" si="13"/>
        <v>4688432.17</v>
      </c>
      <c r="P83" s="246"/>
    </row>
    <row r="84" spans="1:16" ht="12.75">
      <c r="A84" s="203" t="s">
        <v>289</v>
      </c>
      <c r="B84" s="208"/>
      <c r="C84" s="208"/>
      <c r="D84" s="208"/>
      <c r="E84" s="225"/>
      <c r="F84" s="208"/>
      <c r="G84" s="225"/>
      <c r="H84" s="208"/>
      <c r="I84" s="225"/>
      <c r="J84" s="208"/>
      <c r="K84" s="208"/>
      <c r="L84" s="208"/>
      <c r="M84" s="226">
        <v>0</v>
      </c>
      <c r="N84" s="208">
        <f>SUM(B84:M84)</f>
        <v>0</v>
      </c>
      <c r="P84" s="246"/>
    </row>
    <row r="85" spans="1:16" ht="12.75">
      <c r="A85" s="203" t="s">
        <v>288</v>
      </c>
      <c r="B85" s="208">
        <v>120500</v>
      </c>
      <c r="C85" s="208">
        <v>120500</v>
      </c>
      <c r="D85" s="208">
        <v>110500</v>
      </c>
      <c r="E85" s="225">
        <v>105500</v>
      </c>
      <c r="F85" s="208">
        <v>100500</v>
      </c>
      <c r="G85" s="225">
        <v>95500</v>
      </c>
      <c r="H85" s="208">
        <v>90500</v>
      </c>
      <c r="I85" s="225">
        <v>85500</v>
      </c>
      <c r="J85" s="208">
        <v>80500</v>
      </c>
      <c r="K85" s="208">
        <v>75500</v>
      </c>
      <c r="L85" s="208">
        <v>70500</v>
      </c>
      <c r="M85" s="226">
        <v>-367066.82999999996</v>
      </c>
      <c r="N85" s="208">
        <f>SUM(B85:M85)</f>
        <v>688433.17</v>
      </c>
      <c r="P85" s="246"/>
    </row>
    <row r="86" spans="1:16" ht="12.75">
      <c r="A86" s="203" t="s">
        <v>265</v>
      </c>
      <c r="B86" s="208"/>
      <c r="C86" s="208"/>
      <c r="D86" s="208"/>
      <c r="E86" s="225"/>
      <c r="F86" s="208"/>
      <c r="G86" s="225"/>
      <c r="H86" s="208"/>
      <c r="I86" s="225"/>
      <c r="J86" s="208"/>
      <c r="K86" s="208"/>
      <c r="L86" s="208"/>
      <c r="M86" s="226">
        <v>3999999</v>
      </c>
      <c r="N86" s="208">
        <f>SUM(B86:M86)</f>
        <v>3999999</v>
      </c>
      <c r="P86" s="246"/>
    </row>
    <row r="87" spans="1:16" ht="12.75">
      <c r="A87" s="142" t="s">
        <v>26</v>
      </c>
      <c r="B87" s="138">
        <f aca="true" t="shared" si="14" ref="B87:N87">SUM(B88:B121)</f>
        <v>95588769.18</v>
      </c>
      <c r="C87" s="138">
        <f t="shared" si="14"/>
        <v>77870218.03999999</v>
      </c>
      <c r="D87" s="138">
        <f t="shared" si="14"/>
        <v>65778196.33</v>
      </c>
      <c r="E87" s="143">
        <f t="shared" si="14"/>
        <v>1708000</v>
      </c>
      <c r="F87" s="138">
        <f t="shared" si="14"/>
        <v>4788000</v>
      </c>
      <c r="G87" s="143">
        <f t="shared" si="14"/>
        <v>1108000</v>
      </c>
      <c r="H87" s="138">
        <f t="shared" si="14"/>
        <v>958000</v>
      </c>
      <c r="I87" s="143">
        <f t="shared" si="14"/>
        <v>958000</v>
      </c>
      <c r="J87" s="138">
        <f t="shared" si="14"/>
        <v>2898000</v>
      </c>
      <c r="K87" s="138">
        <f t="shared" si="14"/>
        <v>2958000</v>
      </c>
      <c r="L87" s="138">
        <f t="shared" si="14"/>
        <v>1228000</v>
      </c>
      <c r="M87" s="138">
        <f t="shared" si="14"/>
        <v>129240376.26</v>
      </c>
      <c r="N87" s="138">
        <f t="shared" si="14"/>
        <v>385081559.81000006</v>
      </c>
      <c r="P87" s="246"/>
    </row>
    <row r="88" spans="1:16" s="144" customFormat="1" ht="12.75">
      <c r="A88" s="203" t="s">
        <v>138</v>
      </c>
      <c r="B88" s="208"/>
      <c r="C88" s="208"/>
      <c r="D88" s="208"/>
      <c r="E88" s="225"/>
      <c r="F88" s="208"/>
      <c r="G88" s="225"/>
      <c r="H88" s="208"/>
      <c r="I88" s="225"/>
      <c r="J88" s="208"/>
      <c r="K88" s="208"/>
      <c r="L88" s="208"/>
      <c r="M88" s="226">
        <v>0</v>
      </c>
      <c r="N88" s="208">
        <f>SUM(B88:M88)</f>
        <v>0</v>
      </c>
      <c r="P88" s="246"/>
    </row>
    <row r="89" spans="1:16" s="144" customFormat="1" ht="12.75">
      <c r="A89" s="203" t="s">
        <v>262</v>
      </c>
      <c r="B89" s="208"/>
      <c r="C89" s="208"/>
      <c r="D89" s="208"/>
      <c r="E89" s="225"/>
      <c r="F89" s="208"/>
      <c r="G89" s="225"/>
      <c r="H89" s="208"/>
      <c r="I89" s="225"/>
      <c r="J89" s="208"/>
      <c r="K89" s="208"/>
      <c r="L89" s="208"/>
      <c r="M89" s="226">
        <v>2488442.3</v>
      </c>
      <c r="N89" s="208">
        <f aca="true" t="shared" si="15" ref="N89:N121">SUM(B89:M89)</f>
        <v>2488442.3</v>
      </c>
      <c r="P89" s="246"/>
    </row>
    <row r="90" spans="1:16" s="144" customFormat="1" ht="12.75">
      <c r="A90" s="203" t="s">
        <v>263</v>
      </c>
      <c r="B90" s="208">
        <v>3308000</v>
      </c>
      <c r="C90" s="208">
        <v>958000</v>
      </c>
      <c r="D90" s="208">
        <v>3158000</v>
      </c>
      <c r="E90" s="225">
        <v>1708000</v>
      </c>
      <c r="F90" s="208">
        <v>4788000</v>
      </c>
      <c r="G90" s="225">
        <v>1108000</v>
      </c>
      <c r="H90" s="208">
        <v>958000</v>
      </c>
      <c r="I90" s="225">
        <v>958000</v>
      </c>
      <c r="J90" s="208">
        <v>2898000</v>
      </c>
      <c r="K90" s="208">
        <v>2958000</v>
      </c>
      <c r="L90" s="208">
        <v>1228000</v>
      </c>
      <c r="M90" s="226">
        <v>18136936.71</v>
      </c>
      <c r="N90" s="208">
        <f t="shared" si="15"/>
        <v>42164936.71</v>
      </c>
      <c r="P90" s="246"/>
    </row>
    <row r="91" spans="1:16" s="144" customFormat="1" ht="12.75">
      <c r="A91" s="203" t="s">
        <v>334</v>
      </c>
      <c r="B91" s="208"/>
      <c r="C91" s="208"/>
      <c r="D91" s="208"/>
      <c r="E91" s="225"/>
      <c r="F91" s="208"/>
      <c r="G91" s="225"/>
      <c r="H91" s="208"/>
      <c r="I91" s="225"/>
      <c r="J91" s="208"/>
      <c r="K91" s="208"/>
      <c r="L91" s="208"/>
      <c r="M91" s="226">
        <v>0</v>
      </c>
      <c r="N91" s="208">
        <f t="shared" si="15"/>
        <v>0</v>
      </c>
      <c r="P91" s="246"/>
    </row>
    <row r="92" spans="1:16" s="144" customFormat="1" ht="12.75">
      <c r="A92" s="203" t="s">
        <v>362</v>
      </c>
      <c r="B92" s="208"/>
      <c r="C92" s="208"/>
      <c r="D92" s="208"/>
      <c r="E92" s="225"/>
      <c r="F92" s="208"/>
      <c r="G92" s="225"/>
      <c r="H92" s="208"/>
      <c r="I92" s="225"/>
      <c r="J92" s="208"/>
      <c r="K92" s="208"/>
      <c r="L92" s="208"/>
      <c r="M92" s="226">
        <v>7.58</v>
      </c>
      <c r="N92" s="208">
        <f t="shared" si="15"/>
        <v>7.58</v>
      </c>
      <c r="O92" s="125"/>
      <c r="P92" s="246"/>
    </row>
    <row r="93" spans="1:16" s="144" customFormat="1" ht="12.75">
      <c r="A93" s="203" t="s">
        <v>422</v>
      </c>
      <c r="B93" s="208"/>
      <c r="C93" s="208"/>
      <c r="D93" s="208"/>
      <c r="E93" s="225"/>
      <c r="F93" s="208"/>
      <c r="G93" s="225"/>
      <c r="H93" s="208"/>
      <c r="I93" s="225"/>
      <c r="J93" s="208"/>
      <c r="K93" s="208"/>
      <c r="L93" s="208"/>
      <c r="M93" s="226">
        <v>14375000</v>
      </c>
      <c r="N93" s="208">
        <f t="shared" si="15"/>
        <v>14375000</v>
      </c>
      <c r="O93" s="125"/>
      <c r="P93" s="246"/>
    </row>
    <row r="94" spans="1:16" s="144" customFormat="1" ht="12.75">
      <c r="A94" s="203" t="s">
        <v>374</v>
      </c>
      <c r="B94" s="208">
        <v>1538604.8199999998</v>
      </c>
      <c r="C94" s="208">
        <v>1048692.39</v>
      </c>
      <c r="D94" s="208">
        <v>0</v>
      </c>
      <c r="E94" s="225">
        <v>0</v>
      </c>
      <c r="F94" s="208">
        <v>0</v>
      </c>
      <c r="G94" s="225">
        <v>0</v>
      </c>
      <c r="H94" s="208">
        <v>0</v>
      </c>
      <c r="I94" s="225">
        <v>0</v>
      </c>
      <c r="J94" s="208">
        <v>0</v>
      </c>
      <c r="K94" s="208">
        <v>0</v>
      </c>
      <c r="L94" s="208">
        <v>0</v>
      </c>
      <c r="M94" s="226">
        <v>907283.5</v>
      </c>
      <c r="N94" s="208">
        <f t="shared" si="15"/>
        <v>3494580.71</v>
      </c>
      <c r="P94" s="246"/>
    </row>
    <row r="95" spans="1:16" s="144" customFormat="1" ht="12.75">
      <c r="A95" s="203" t="s">
        <v>423</v>
      </c>
      <c r="B95" s="208"/>
      <c r="C95" s="208"/>
      <c r="D95" s="208"/>
      <c r="E95" s="225"/>
      <c r="F95" s="208"/>
      <c r="G95" s="225"/>
      <c r="H95" s="208"/>
      <c r="I95" s="225"/>
      <c r="J95" s="208"/>
      <c r="K95" s="208"/>
      <c r="L95" s="208"/>
      <c r="M95" s="226">
        <v>2876000</v>
      </c>
      <c r="N95" s="208">
        <f t="shared" si="15"/>
        <v>2876000</v>
      </c>
      <c r="P95" s="246"/>
    </row>
    <row r="96" spans="1:16" s="144" customFormat="1" ht="12.75">
      <c r="A96" s="203" t="s">
        <v>377</v>
      </c>
      <c r="B96" s="208">
        <v>900000</v>
      </c>
      <c r="C96" s="208">
        <v>758177.83</v>
      </c>
      <c r="D96" s="208">
        <v>0</v>
      </c>
      <c r="E96" s="225">
        <v>0</v>
      </c>
      <c r="F96" s="208">
        <v>0</v>
      </c>
      <c r="G96" s="225">
        <v>0</v>
      </c>
      <c r="H96" s="208">
        <v>0</v>
      </c>
      <c r="I96" s="225">
        <v>0</v>
      </c>
      <c r="J96" s="208">
        <v>0</v>
      </c>
      <c r="K96" s="208">
        <v>0</v>
      </c>
      <c r="L96" s="208">
        <v>0</v>
      </c>
      <c r="M96" s="226">
        <v>54936.94999999995</v>
      </c>
      <c r="N96" s="208">
        <f t="shared" si="15"/>
        <v>1713114.78</v>
      </c>
      <c r="P96" s="246"/>
    </row>
    <row r="97" spans="1:16" s="144" customFormat="1" ht="12.75">
      <c r="A97" s="203" t="s">
        <v>424</v>
      </c>
      <c r="B97" s="208"/>
      <c r="C97" s="208"/>
      <c r="D97" s="208"/>
      <c r="E97" s="225"/>
      <c r="F97" s="208"/>
      <c r="G97" s="225"/>
      <c r="H97" s="208"/>
      <c r="I97" s="225"/>
      <c r="J97" s="208"/>
      <c r="K97" s="208"/>
      <c r="L97" s="208"/>
      <c r="M97" s="226">
        <v>0</v>
      </c>
      <c r="N97" s="208">
        <f t="shared" si="15"/>
        <v>0</v>
      </c>
      <c r="P97" s="246"/>
    </row>
    <row r="98" spans="1:16" s="144" customFormat="1" ht="12.75">
      <c r="A98" s="203" t="s">
        <v>297</v>
      </c>
      <c r="B98" s="208"/>
      <c r="C98" s="208"/>
      <c r="D98" s="208"/>
      <c r="E98" s="225"/>
      <c r="F98" s="208"/>
      <c r="G98" s="225"/>
      <c r="H98" s="208"/>
      <c r="I98" s="225"/>
      <c r="J98" s="208"/>
      <c r="K98" s="208"/>
      <c r="L98" s="208"/>
      <c r="M98" s="226">
        <v>4026184.24</v>
      </c>
      <c r="N98" s="208">
        <f t="shared" si="15"/>
        <v>4026184.24</v>
      </c>
      <c r="P98" s="246"/>
    </row>
    <row r="99" spans="1:16" s="144" customFormat="1" ht="12.75">
      <c r="A99" s="203" t="s">
        <v>433</v>
      </c>
      <c r="B99" s="208"/>
      <c r="C99" s="208"/>
      <c r="D99" s="208"/>
      <c r="E99" s="225"/>
      <c r="F99" s="208"/>
      <c r="G99" s="225"/>
      <c r="H99" s="208"/>
      <c r="I99" s="225"/>
      <c r="J99" s="208"/>
      <c r="K99" s="208"/>
      <c r="L99" s="208"/>
      <c r="M99" s="226">
        <v>402752.7</v>
      </c>
      <c r="N99" s="208">
        <f t="shared" si="15"/>
        <v>402752.7</v>
      </c>
      <c r="P99" s="246"/>
    </row>
    <row r="100" spans="1:16" s="144" customFormat="1" ht="12.75">
      <c r="A100" s="203" t="s">
        <v>318</v>
      </c>
      <c r="B100" s="208"/>
      <c r="C100" s="208"/>
      <c r="D100" s="208"/>
      <c r="E100" s="225"/>
      <c r="F100" s="208"/>
      <c r="G100" s="225"/>
      <c r="H100" s="208"/>
      <c r="I100" s="225"/>
      <c r="J100" s="208"/>
      <c r="K100" s="208"/>
      <c r="L100" s="208"/>
      <c r="M100" s="226">
        <v>239935.49</v>
      </c>
      <c r="N100" s="208">
        <f t="shared" si="15"/>
        <v>239935.49</v>
      </c>
      <c r="P100" s="246"/>
    </row>
    <row r="101" spans="1:16" s="144" customFormat="1" ht="12.75">
      <c r="A101" s="203" t="s">
        <v>415</v>
      </c>
      <c r="B101" s="208"/>
      <c r="C101" s="208"/>
      <c r="D101" s="208"/>
      <c r="E101" s="225"/>
      <c r="F101" s="208"/>
      <c r="G101" s="225"/>
      <c r="H101" s="208"/>
      <c r="I101" s="225"/>
      <c r="J101" s="208"/>
      <c r="K101" s="208"/>
      <c r="L101" s="208"/>
      <c r="M101" s="225">
        <v>63035868</v>
      </c>
      <c r="N101" s="208">
        <f t="shared" si="15"/>
        <v>63035868</v>
      </c>
      <c r="P101" s="246"/>
    </row>
    <row r="102" spans="1:16" s="144" customFormat="1" ht="12.75">
      <c r="A102" s="203" t="s">
        <v>368</v>
      </c>
      <c r="B102" s="208">
        <v>4367944.24</v>
      </c>
      <c r="C102" s="208">
        <v>1824701.81</v>
      </c>
      <c r="D102" s="208">
        <v>0</v>
      </c>
      <c r="E102" s="225">
        <v>0</v>
      </c>
      <c r="F102" s="208">
        <v>0</v>
      </c>
      <c r="G102" s="225">
        <v>0</v>
      </c>
      <c r="H102" s="208">
        <v>0</v>
      </c>
      <c r="I102" s="225">
        <v>0</v>
      </c>
      <c r="J102" s="208">
        <v>0</v>
      </c>
      <c r="K102" s="208">
        <v>0</v>
      </c>
      <c r="L102" s="208">
        <v>0</v>
      </c>
      <c r="M102" s="225">
        <v>-565239.3500000006</v>
      </c>
      <c r="N102" s="208">
        <f t="shared" si="15"/>
        <v>5627406.7</v>
      </c>
      <c r="P102" s="246"/>
    </row>
    <row r="103" spans="1:16" s="144" customFormat="1" ht="12.75">
      <c r="A103" s="203" t="s">
        <v>425</v>
      </c>
      <c r="B103" s="208"/>
      <c r="C103" s="208"/>
      <c r="D103" s="208"/>
      <c r="E103" s="225"/>
      <c r="F103" s="208"/>
      <c r="G103" s="225"/>
      <c r="H103" s="208"/>
      <c r="I103" s="225"/>
      <c r="J103" s="208"/>
      <c r="K103" s="208"/>
      <c r="L103" s="208"/>
      <c r="M103" s="229">
        <v>11500000</v>
      </c>
      <c r="N103" s="208">
        <f t="shared" si="15"/>
        <v>11500000</v>
      </c>
      <c r="P103" s="246"/>
    </row>
    <row r="104" spans="1:16" ht="12.75">
      <c r="A104" s="203" t="s">
        <v>386</v>
      </c>
      <c r="B104" s="208"/>
      <c r="C104" s="208"/>
      <c r="D104" s="208"/>
      <c r="E104" s="228"/>
      <c r="F104" s="208"/>
      <c r="G104" s="228"/>
      <c r="H104" s="208"/>
      <c r="I104" s="228"/>
      <c r="J104" s="208"/>
      <c r="K104" s="208"/>
      <c r="L104" s="208"/>
      <c r="M104" s="229">
        <v>3246640.16</v>
      </c>
      <c r="N104" s="208">
        <f t="shared" si="15"/>
        <v>3246640.16</v>
      </c>
      <c r="P104" s="246"/>
    </row>
    <row r="105" spans="1:16" ht="12.75">
      <c r="A105" s="203" t="s">
        <v>305</v>
      </c>
      <c r="B105" s="208"/>
      <c r="C105" s="208"/>
      <c r="D105" s="208"/>
      <c r="E105" s="228"/>
      <c r="F105" s="208"/>
      <c r="G105" s="228"/>
      <c r="H105" s="208"/>
      <c r="I105" s="228"/>
      <c r="J105" s="208"/>
      <c r="K105" s="208"/>
      <c r="L105" s="208"/>
      <c r="M105" s="229">
        <v>0</v>
      </c>
      <c r="N105" s="208">
        <f t="shared" si="15"/>
        <v>0</v>
      </c>
      <c r="P105" s="246"/>
    </row>
    <row r="106" spans="1:16" ht="12.75">
      <c r="A106" s="203" t="s">
        <v>332</v>
      </c>
      <c r="B106" s="208"/>
      <c r="C106" s="208"/>
      <c r="D106" s="208"/>
      <c r="E106" s="228"/>
      <c r="F106" s="208"/>
      <c r="G106" s="228"/>
      <c r="H106" s="208"/>
      <c r="I106" s="228"/>
      <c r="J106" s="208"/>
      <c r="K106" s="208"/>
      <c r="L106" s="208"/>
      <c r="M106" s="229">
        <v>0</v>
      </c>
      <c r="N106" s="208">
        <f t="shared" si="15"/>
        <v>0</v>
      </c>
      <c r="P106" s="246"/>
    </row>
    <row r="107" spans="1:16" ht="12.75">
      <c r="A107" s="230" t="s">
        <v>375</v>
      </c>
      <c r="B107" s="208">
        <v>2300000</v>
      </c>
      <c r="C107" s="208">
        <v>680646.01</v>
      </c>
      <c r="D107" s="208">
        <v>0</v>
      </c>
      <c r="E107" s="228">
        <v>0</v>
      </c>
      <c r="F107" s="208">
        <v>0</v>
      </c>
      <c r="G107" s="228">
        <v>0</v>
      </c>
      <c r="H107" s="208">
        <v>0</v>
      </c>
      <c r="I107" s="228">
        <v>0</v>
      </c>
      <c r="J107" s="208">
        <v>0</v>
      </c>
      <c r="K107" s="208">
        <v>0</v>
      </c>
      <c r="L107" s="208">
        <v>0</v>
      </c>
      <c r="M107" s="229">
        <v>-864121.3099999996</v>
      </c>
      <c r="N107" s="208">
        <f t="shared" si="15"/>
        <v>2116524.7</v>
      </c>
      <c r="P107" s="246"/>
    </row>
    <row r="108" spans="1:16" ht="12.75">
      <c r="A108" s="230" t="s">
        <v>431</v>
      </c>
      <c r="B108" s="208"/>
      <c r="C108" s="208"/>
      <c r="D108" s="208"/>
      <c r="E108" s="228"/>
      <c r="F108" s="208"/>
      <c r="G108" s="228"/>
      <c r="H108" s="208"/>
      <c r="I108" s="228"/>
      <c r="J108" s="208"/>
      <c r="K108" s="208"/>
      <c r="L108" s="208"/>
      <c r="M108" s="229">
        <v>0</v>
      </c>
      <c r="N108" s="208">
        <f t="shared" si="15"/>
        <v>0</v>
      </c>
      <c r="P108" s="246"/>
    </row>
    <row r="109" spans="1:16" ht="12.75">
      <c r="A109" s="200" t="s">
        <v>331</v>
      </c>
      <c r="B109" s="208">
        <v>4674220.12</v>
      </c>
      <c r="C109" s="208">
        <v>4000000</v>
      </c>
      <c r="D109" s="208">
        <v>3565377.69</v>
      </c>
      <c r="E109" s="228">
        <v>0</v>
      </c>
      <c r="F109" s="208">
        <v>0</v>
      </c>
      <c r="G109" s="228">
        <v>0</v>
      </c>
      <c r="H109" s="208">
        <v>0</v>
      </c>
      <c r="I109" s="228">
        <v>0</v>
      </c>
      <c r="J109" s="208">
        <v>0</v>
      </c>
      <c r="K109" s="208">
        <v>0</v>
      </c>
      <c r="L109" s="208">
        <v>0</v>
      </c>
      <c r="M109" s="229">
        <v>-1366251.3100000005</v>
      </c>
      <c r="N109" s="208">
        <f t="shared" si="15"/>
        <v>10873346.5</v>
      </c>
      <c r="P109" s="246"/>
    </row>
    <row r="110" spans="1:16" ht="12.75">
      <c r="A110" s="200" t="s">
        <v>378</v>
      </c>
      <c r="B110" s="208">
        <v>30000000</v>
      </c>
      <c r="C110" s="208">
        <v>25000000</v>
      </c>
      <c r="D110" s="208">
        <v>20573627.91</v>
      </c>
      <c r="E110" s="228">
        <v>0</v>
      </c>
      <c r="F110" s="208">
        <v>0</v>
      </c>
      <c r="G110" s="228">
        <v>0</v>
      </c>
      <c r="H110" s="208">
        <v>0</v>
      </c>
      <c r="I110" s="228">
        <v>0</v>
      </c>
      <c r="J110" s="208">
        <v>0</v>
      </c>
      <c r="K110" s="208">
        <v>0</v>
      </c>
      <c r="L110" s="208">
        <v>0</v>
      </c>
      <c r="M110" s="229">
        <v>-36323659.58</v>
      </c>
      <c r="N110" s="208">
        <f t="shared" si="15"/>
        <v>39249968.33</v>
      </c>
      <c r="P110" s="246"/>
    </row>
    <row r="111" spans="1:16" ht="12.75">
      <c r="A111" s="200" t="s">
        <v>426</v>
      </c>
      <c r="B111" s="208"/>
      <c r="C111" s="208"/>
      <c r="D111" s="208"/>
      <c r="E111" s="228"/>
      <c r="F111" s="208"/>
      <c r="G111" s="228"/>
      <c r="H111" s="208"/>
      <c r="I111" s="228"/>
      <c r="J111" s="208"/>
      <c r="K111" s="208"/>
      <c r="L111" s="208"/>
      <c r="M111" s="229">
        <v>0</v>
      </c>
      <c r="N111" s="208">
        <f t="shared" si="15"/>
        <v>0</v>
      </c>
      <c r="P111" s="246"/>
    </row>
    <row r="112" spans="1:16" ht="12.75">
      <c r="A112" s="252" t="s">
        <v>427</v>
      </c>
      <c r="B112" s="208">
        <v>2000000</v>
      </c>
      <c r="C112" s="208">
        <v>1500000</v>
      </c>
      <c r="D112" s="208">
        <v>1498197.74</v>
      </c>
      <c r="E112" s="228">
        <v>0</v>
      </c>
      <c r="F112" s="208">
        <v>0</v>
      </c>
      <c r="G112" s="228">
        <v>0</v>
      </c>
      <c r="H112" s="208">
        <v>0</v>
      </c>
      <c r="I112" s="228">
        <v>0</v>
      </c>
      <c r="J112" s="208">
        <v>0</v>
      </c>
      <c r="K112" s="208">
        <v>0</v>
      </c>
      <c r="L112" s="208">
        <v>0</v>
      </c>
      <c r="M112" s="229">
        <v>-2790442.5300000003</v>
      </c>
      <c r="N112" s="208">
        <f t="shared" si="15"/>
        <v>2207755.21</v>
      </c>
      <c r="P112" s="246"/>
    </row>
    <row r="113" spans="1:16" ht="12.75">
      <c r="A113" s="252" t="s">
        <v>428</v>
      </c>
      <c r="B113" s="208">
        <v>15000000</v>
      </c>
      <c r="C113" s="208">
        <v>15000000</v>
      </c>
      <c r="D113" s="208">
        <v>14269196.33</v>
      </c>
      <c r="E113" s="228">
        <v>0</v>
      </c>
      <c r="F113" s="208">
        <v>0</v>
      </c>
      <c r="G113" s="228">
        <v>0</v>
      </c>
      <c r="H113" s="208">
        <v>0</v>
      </c>
      <c r="I113" s="228">
        <v>0</v>
      </c>
      <c r="J113" s="208">
        <v>0</v>
      </c>
      <c r="K113" s="208">
        <v>0</v>
      </c>
      <c r="L113" s="208">
        <v>0</v>
      </c>
      <c r="M113" s="229">
        <v>-28588094.839999996</v>
      </c>
      <c r="N113" s="208">
        <f t="shared" si="15"/>
        <v>15681101.490000002</v>
      </c>
      <c r="P113" s="246"/>
    </row>
    <row r="114" spans="1:16" ht="12.75">
      <c r="A114" s="252" t="s">
        <v>444</v>
      </c>
      <c r="B114" s="208"/>
      <c r="C114" s="208"/>
      <c r="D114" s="208"/>
      <c r="E114" s="228"/>
      <c r="F114" s="208"/>
      <c r="G114" s="228"/>
      <c r="H114" s="208"/>
      <c r="I114" s="228"/>
      <c r="J114" s="208"/>
      <c r="K114" s="208"/>
      <c r="L114" s="208"/>
      <c r="M114" s="229">
        <v>77000000</v>
      </c>
      <c r="N114" s="208">
        <f t="shared" si="15"/>
        <v>77000000</v>
      </c>
      <c r="P114" s="246"/>
    </row>
    <row r="115" spans="1:16" ht="12.75">
      <c r="A115" s="252" t="s">
        <v>429</v>
      </c>
      <c r="B115" s="208">
        <v>7000000</v>
      </c>
      <c r="C115" s="208">
        <v>5100000</v>
      </c>
      <c r="D115" s="208">
        <v>4713796.659999999</v>
      </c>
      <c r="E115" s="228">
        <v>0</v>
      </c>
      <c r="F115" s="208">
        <v>0</v>
      </c>
      <c r="G115" s="228">
        <v>0</v>
      </c>
      <c r="H115" s="208">
        <v>0</v>
      </c>
      <c r="I115" s="228">
        <v>0</v>
      </c>
      <c r="J115" s="208">
        <v>0</v>
      </c>
      <c r="K115" s="208">
        <v>0</v>
      </c>
      <c r="L115" s="208">
        <v>0</v>
      </c>
      <c r="M115" s="229">
        <v>-3288284.250000002</v>
      </c>
      <c r="N115" s="208">
        <f t="shared" si="15"/>
        <v>13525512.409999998</v>
      </c>
      <c r="P115" s="246"/>
    </row>
    <row r="116" spans="1:16" ht="12.75">
      <c r="A116" s="230" t="s">
        <v>446</v>
      </c>
      <c r="B116" s="208"/>
      <c r="C116" s="208"/>
      <c r="D116" s="208"/>
      <c r="E116" s="228"/>
      <c r="F116" s="208"/>
      <c r="G116" s="228"/>
      <c r="H116" s="208"/>
      <c r="I116" s="228"/>
      <c r="J116" s="208"/>
      <c r="K116" s="208"/>
      <c r="L116" s="208"/>
      <c r="M116" s="229">
        <v>7000000</v>
      </c>
      <c r="N116" s="208">
        <f t="shared" si="15"/>
        <v>7000000</v>
      </c>
      <c r="P116" s="246"/>
    </row>
    <row r="117" spans="1:16" ht="12.75">
      <c r="A117" s="252" t="s">
        <v>430</v>
      </c>
      <c r="B117" s="208">
        <v>22000000</v>
      </c>
      <c r="C117" s="208">
        <v>20000000</v>
      </c>
      <c r="D117" s="208">
        <v>18000000</v>
      </c>
      <c r="E117" s="228">
        <v>0</v>
      </c>
      <c r="F117" s="208">
        <v>0</v>
      </c>
      <c r="G117" s="228">
        <v>0</v>
      </c>
      <c r="H117" s="208">
        <v>0</v>
      </c>
      <c r="I117" s="228">
        <v>0</v>
      </c>
      <c r="J117" s="208">
        <v>0</v>
      </c>
      <c r="K117" s="208">
        <v>0</v>
      </c>
      <c r="L117" s="208">
        <v>0</v>
      </c>
      <c r="M117" s="208">
        <v>-60000000</v>
      </c>
      <c r="N117" s="208">
        <f t="shared" si="15"/>
        <v>0</v>
      </c>
      <c r="P117" s="246"/>
    </row>
    <row r="118" spans="1:16" ht="12.75">
      <c r="A118" s="230" t="s">
        <v>453</v>
      </c>
      <c r="B118" s="208">
        <v>2500000</v>
      </c>
      <c r="C118" s="208">
        <v>2000000</v>
      </c>
      <c r="D118" s="208">
        <v>0</v>
      </c>
      <c r="E118" s="228">
        <v>0</v>
      </c>
      <c r="F118" s="208">
        <v>0</v>
      </c>
      <c r="G118" s="228">
        <v>0</v>
      </c>
      <c r="H118" s="208">
        <v>0</v>
      </c>
      <c r="I118" s="228">
        <v>0</v>
      </c>
      <c r="J118" s="208">
        <v>0</v>
      </c>
      <c r="K118" s="208">
        <v>0</v>
      </c>
      <c r="L118" s="208">
        <v>0</v>
      </c>
      <c r="M118" s="208">
        <v>4825481.800000001</v>
      </c>
      <c r="N118" s="208">
        <f t="shared" si="15"/>
        <v>9325481.8</v>
      </c>
      <c r="P118" s="246"/>
    </row>
    <row r="119" spans="1:16" ht="12.75">
      <c r="A119" s="211" t="s">
        <v>438</v>
      </c>
      <c r="B119" s="208"/>
      <c r="C119" s="208"/>
      <c r="D119" s="208"/>
      <c r="E119" s="228"/>
      <c r="F119" s="208"/>
      <c r="G119" s="228"/>
      <c r="H119" s="208"/>
      <c r="I119" s="228"/>
      <c r="J119" s="208"/>
      <c r="K119" s="208"/>
      <c r="L119" s="208"/>
      <c r="M119" s="229">
        <v>1000000</v>
      </c>
      <c r="N119" s="208">
        <f t="shared" si="15"/>
        <v>1000000</v>
      </c>
      <c r="P119" s="246"/>
    </row>
    <row r="120" spans="1:16" ht="12.75">
      <c r="A120" s="211" t="s">
        <v>439</v>
      </c>
      <c r="B120" s="208"/>
      <c r="C120" s="208"/>
      <c r="D120" s="208"/>
      <c r="E120" s="228"/>
      <c r="F120" s="208"/>
      <c r="G120" s="228"/>
      <c r="H120" s="208"/>
      <c r="I120" s="228"/>
      <c r="J120" s="208"/>
      <c r="K120" s="208"/>
      <c r="L120" s="208"/>
      <c r="M120" s="248">
        <v>51911000</v>
      </c>
      <c r="N120" s="208">
        <f t="shared" si="15"/>
        <v>51911000</v>
      </c>
      <c r="P120" s="246"/>
    </row>
    <row r="121" spans="1:16" ht="12.75">
      <c r="A121" s="244" t="s">
        <v>323</v>
      </c>
      <c r="B121" s="216"/>
      <c r="C121" s="216"/>
      <c r="D121" s="216"/>
      <c r="E121" s="228"/>
      <c r="F121" s="216"/>
      <c r="G121" s="228"/>
      <c r="H121" s="216"/>
      <c r="I121" s="228"/>
      <c r="J121" s="216"/>
      <c r="K121" s="208"/>
      <c r="L121" s="216"/>
      <c r="M121" s="250">
        <v>0</v>
      </c>
      <c r="N121" s="208">
        <f t="shared" si="15"/>
        <v>0</v>
      </c>
      <c r="P121" s="246"/>
    </row>
    <row r="122" spans="1:16" ht="12.75">
      <c r="A122" s="145" t="s">
        <v>38</v>
      </c>
      <c r="B122" s="245">
        <f aca="true" t="shared" si="16" ref="B122:N122">SUM(B87+B83+B56+B45+B40+B36+B27+B20+B12+B7)</f>
        <v>246888586.29000002</v>
      </c>
      <c r="C122" s="146">
        <f t="shared" si="16"/>
        <v>198456792.77999997</v>
      </c>
      <c r="D122" s="146">
        <f t="shared" si="16"/>
        <v>189072240.31</v>
      </c>
      <c r="E122" s="146">
        <f t="shared" si="16"/>
        <v>82464845.14</v>
      </c>
      <c r="F122" s="146">
        <f t="shared" si="16"/>
        <v>85637636.14</v>
      </c>
      <c r="G122" s="146">
        <f t="shared" si="16"/>
        <v>80051816.14</v>
      </c>
      <c r="H122" s="146">
        <f t="shared" si="16"/>
        <v>87092127.64</v>
      </c>
      <c r="I122" s="146">
        <f t="shared" si="16"/>
        <v>86448119.14</v>
      </c>
      <c r="J122" s="146">
        <f t="shared" si="16"/>
        <v>78576391.14</v>
      </c>
      <c r="K122" s="146">
        <f t="shared" si="16"/>
        <v>79169923.14</v>
      </c>
      <c r="L122" s="146">
        <f t="shared" si="16"/>
        <v>73737888.14</v>
      </c>
      <c r="M122" s="146">
        <f t="shared" si="16"/>
        <v>400348189.81</v>
      </c>
      <c r="N122" s="146">
        <f t="shared" si="16"/>
        <v>1687944555.81</v>
      </c>
      <c r="P122" s="246"/>
    </row>
    <row r="123" spans="13:16" ht="12.75">
      <c r="M123" s="233"/>
      <c r="P123" s="246"/>
    </row>
    <row r="124" spans="2:16" ht="12.75"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N124" s="228"/>
      <c r="P124" s="246"/>
    </row>
    <row r="125" spans="1:16" ht="12.75">
      <c r="A125" s="232"/>
      <c r="B125" s="247"/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N125" s="247"/>
      <c r="P125" s="246"/>
    </row>
    <row r="126" spans="1:16" ht="12.75">
      <c r="A126" s="234"/>
      <c r="B126" s="248"/>
      <c r="C126" s="248"/>
      <c r="D126" s="249"/>
      <c r="E126" s="249"/>
      <c r="F126" s="249"/>
      <c r="G126" s="249"/>
      <c r="H126" s="249"/>
      <c r="I126" s="249"/>
      <c r="J126" s="249"/>
      <c r="K126" s="249"/>
      <c r="L126" s="249"/>
      <c r="N126" s="249"/>
      <c r="P126" s="246"/>
    </row>
    <row r="127" spans="1:16" ht="12.75">
      <c r="A127" s="234"/>
      <c r="B127" s="233"/>
      <c r="C127" s="233"/>
      <c r="P127" s="246"/>
    </row>
    <row r="128" spans="1:16" ht="12.75">
      <c r="A128" s="234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N128" s="233"/>
      <c r="P128" s="246"/>
    </row>
    <row r="129" spans="1:16" ht="12.75">
      <c r="A129" s="234"/>
      <c r="B129" s="233"/>
      <c r="C129" s="233"/>
      <c r="P129" s="246"/>
    </row>
    <row r="130" spans="1:16" ht="12.75">
      <c r="A130" s="234"/>
      <c r="B130" s="233"/>
      <c r="C130" s="233"/>
      <c r="P130" s="246"/>
    </row>
    <row r="131" spans="1:16" ht="12.75">
      <c r="A131" s="234"/>
      <c r="B131" s="233"/>
      <c r="C131" s="233"/>
      <c r="P131" s="246"/>
    </row>
    <row r="132" spans="1:16" ht="12.75">
      <c r="A132" s="234"/>
      <c r="B132" s="233"/>
      <c r="P132" s="246"/>
    </row>
    <row r="133" spans="1:16" ht="12.75">
      <c r="A133" s="234"/>
      <c r="B133" s="233"/>
      <c r="P133" s="246"/>
    </row>
    <row r="134" spans="1:16" ht="12.75">
      <c r="A134" s="234"/>
      <c r="B134" s="233"/>
      <c r="P134" s="246"/>
    </row>
    <row r="135" spans="1:16" ht="12.75">
      <c r="A135" s="234"/>
      <c r="P135" s="246"/>
    </row>
    <row r="136" spans="1:16" ht="12.75">
      <c r="A136" s="234"/>
      <c r="B136" s="233"/>
      <c r="P136" s="246"/>
    </row>
    <row r="137" spans="1:16" ht="12.75">
      <c r="A137" s="235"/>
      <c r="B137" s="230"/>
      <c r="C137" s="230"/>
      <c r="P137" s="246"/>
    </row>
    <row r="138" spans="1:16" ht="12.75">
      <c r="A138" s="236"/>
      <c r="B138" s="230"/>
      <c r="C138" s="230"/>
      <c r="P138" s="246"/>
    </row>
    <row r="139" spans="1:16" ht="12.75">
      <c r="A139" s="234"/>
      <c r="B139" s="230"/>
      <c r="C139" s="230"/>
      <c r="P139" s="246"/>
    </row>
    <row r="140" spans="1:16" ht="12.75">
      <c r="A140" s="234"/>
      <c r="P140" s="246"/>
    </row>
    <row r="141" ht="12.75">
      <c r="A141" s="234"/>
    </row>
  </sheetData>
  <sheetProtection/>
  <mergeCells count="3">
    <mergeCell ref="A2:N2"/>
    <mergeCell ref="A3:N3"/>
    <mergeCell ref="A1:N1"/>
  </mergeCells>
  <printOptions horizontalCentered="1"/>
  <pageMargins left="0.35433070866141736" right="0.1968503937007874" top="0.1968503937007874" bottom="0.15748031496062992" header="0" footer="0.15748031496062992"/>
  <pageSetup firstPageNumber="23" useFirstPageNumber="1" horizontalDpi="600" verticalDpi="600" orientation="landscape" paperSize="5" scale="55" r:id="rId1"/>
  <rowBreaks count="1" manualBreakCount="1">
    <brk id="4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141"/>
  <sheetViews>
    <sheetView showGridLines="0" zoomScale="88" zoomScaleNormal="88" zoomScalePageLayoutView="0" workbookViewId="0" topLeftCell="D1">
      <selection activeCell="L128" sqref="L128"/>
    </sheetView>
  </sheetViews>
  <sheetFormatPr defaultColWidth="60.140625" defaultRowHeight="12.75"/>
  <cols>
    <col min="1" max="1" width="54.57421875" style="121" bestFit="1" customWidth="1"/>
    <col min="2" max="2" width="16.8515625" style="164" customWidth="1"/>
    <col min="3" max="3" width="17.28125" style="164" customWidth="1"/>
    <col min="4" max="4" width="17.8515625" style="164" customWidth="1"/>
    <col min="5" max="7" width="17.28125" style="164" customWidth="1"/>
    <col min="8" max="9" width="17.8515625" style="164" customWidth="1"/>
    <col min="10" max="10" width="17.28125" style="164" customWidth="1"/>
    <col min="11" max="13" width="18.28125" style="164" customWidth="1"/>
    <col min="14" max="14" width="20.140625" style="164" bestFit="1" customWidth="1"/>
  </cols>
  <sheetData>
    <row r="1" spans="1:14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12.75">
      <c r="A2" s="280" t="s">
        <v>455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4" ht="12.75">
      <c r="A3" s="275" t="s">
        <v>177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ht="13.5" thickBot="1">
      <c r="L4" s="162"/>
    </row>
    <row r="5" spans="1:14" ht="13.5" thickBot="1">
      <c r="A5" s="133" t="s">
        <v>0</v>
      </c>
      <c r="B5" s="165" t="s">
        <v>6</v>
      </c>
      <c r="C5" s="165" t="s">
        <v>7</v>
      </c>
      <c r="D5" s="165" t="s">
        <v>8</v>
      </c>
      <c r="E5" s="165" t="s">
        <v>9</v>
      </c>
      <c r="F5" s="165" t="s">
        <v>10</v>
      </c>
      <c r="G5" s="165" t="s">
        <v>11</v>
      </c>
      <c r="H5" s="165" t="s">
        <v>12</v>
      </c>
      <c r="I5" s="165" t="s">
        <v>13</v>
      </c>
      <c r="J5" s="165" t="s">
        <v>16</v>
      </c>
      <c r="K5" s="165" t="s">
        <v>14</v>
      </c>
      <c r="L5" s="165" t="s">
        <v>17</v>
      </c>
      <c r="M5" s="165" t="s">
        <v>15</v>
      </c>
      <c r="N5" s="165" t="s">
        <v>74</v>
      </c>
    </row>
    <row r="7" spans="1:14" ht="12.75">
      <c r="A7" s="134" t="s">
        <v>96</v>
      </c>
      <c r="B7" s="166">
        <f>SUM(B8:B10)</f>
        <v>34695469.93</v>
      </c>
      <c r="C7" s="166">
        <f aca="true" t="shared" si="0" ref="C7:K7">SUM(C8:C10)</f>
        <v>30915641.739999995</v>
      </c>
      <c r="D7" s="166">
        <f t="shared" si="0"/>
        <v>35660820.45</v>
      </c>
      <c r="E7" s="166">
        <f t="shared" si="0"/>
        <v>33046003.1</v>
      </c>
      <c r="F7" s="167">
        <f t="shared" si="0"/>
        <v>35408325.69</v>
      </c>
      <c r="G7" s="166">
        <f t="shared" si="0"/>
        <v>35795682.03</v>
      </c>
      <c r="H7" s="168">
        <f t="shared" si="0"/>
        <v>36320761.43</v>
      </c>
      <c r="I7" s="166">
        <f t="shared" si="0"/>
        <v>35605657.93</v>
      </c>
      <c r="J7" s="168">
        <f t="shared" si="0"/>
        <v>38537887.77</v>
      </c>
      <c r="K7" s="166">
        <f t="shared" si="0"/>
        <v>32499775.799999997</v>
      </c>
      <c r="L7" s="169">
        <f>SUM(L8:L10)</f>
        <v>43748941.410000004</v>
      </c>
      <c r="M7" s="166">
        <f>SUM(M8:M10)</f>
        <v>85606076.92</v>
      </c>
      <c r="N7" s="166">
        <f>SUM(N8:N10)</f>
        <v>477841044.20000005</v>
      </c>
    </row>
    <row r="8" spans="1:14" ht="12.75">
      <c r="A8" s="136" t="s">
        <v>52</v>
      </c>
      <c r="B8" s="170">
        <v>21485446</v>
      </c>
      <c r="C8" s="170">
        <v>19213871.33</v>
      </c>
      <c r="D8" s="170">
        <v>21406744</v>
      </c>
      <c r="E8" s="170">
        <v>23820523</v>
      </c>
      <c r="F8" s="171">
        <v>25215182</v>
      </c>
      <c r="G8" s="170">
        <v>22421925</v>
      </c>
      <c r="H8" s="172">
        <v>23690054</v>
      </c>
      <c r="I8" s="170">
        <v>24205362</v>
      </c>
      <c r="J8" s="172">
        <v>23242023.52</v>
      </c>
      <c r="K8" s="170">
        <v>23211217</v>
      </c>
      <c r="L8" s="255">
        <v>21592944</v>
      </c>
      <c r="M8" s="170">
        <v>66111392</v>
      </c>
      <c r="N8" s="170">
        <f>SUM(B8:M8)</f>
        <v>315616683.85</v>
      </c>
    </row>
    <row r="9" spans="1:14" ht="12.75">
      <c r="A9" s="136" t="s">
        <v>54</v>
      </c>
      <c r="B9" s="170">
        <v>7550588.87</v>
      </c>
      <c r="C9" s="170">
        <v>6696023.919999999</v>
      </c>
      <c r="D9" s="170">
        <v>6716443.82</v>
      </c>
      <c r="E9" s="170">
        <v>6165351.98</v>
      </c>
      <c r="F9" s="171">
        <v>5934644.5</v>
      </c>
      <c r="G9" s="170">
        <v>6753813.16</v>
      </c>
      <c r="H9" s="172">
        <v>6681629.16</v>
      </c>
      <c r="I9" s="170">
        <v>7168143.04</v>
      </c>
      <c r="J9" s="172">
        <v>7466701.19</v>
      </c>
      <c r="K9" s="170">
        <v>6937430.56</v>
      </c>
      <c r="L9" s="255">
        <v>9288915.900000002</v>
      </c>
      <c r="M9" s="170">
        <v>13028217.53</v>
      </c>
      <c r="N9" s="170">
        <f>SUM(B9:M9)</f>
        <v>90387903.63</v>
      </c>
    </row>
    <row r="10" spans="1:14" ht="12.75">
      <c r="A10" s="136" t="s">
        <v>53</v>
      </c>
      <c r="B10" s="170">
        <v>5659435.0600000005</v>
      </c>
      <c r="C10" s="170">
        <v>5005746.49</v>
      </c>
      <c r="D10" s="170">
        <v>7537632.63</v>
      </c>
      <c r="E10" s="170">
        <v>3060128.12</v>
      </c>
      <c r="F10" s="171">
        <v>4258499.19</v>
      </c>
      <c r="G10" s="170">
        <v>6619943.87</v>
      </c>
      <c r="H10" s="172">
        <v>5949078.27</v>
      </c>
      <c r="I10" s="170">
        <v>4232152.89</v>
      </c>
      <c r="J10" s="172">
        <v>7829163.06</v>
      </c>
      <c r="K10" s="170">
        <v>2351128.24</v>
      </c>
      <c r="L10" s="255">
        <v>12867081.51</v>
      </c>
      <c r="M10" s="170">
        <v>6466467.39</v>
      </c>
      <c r="N10" s="170">
        <f>SUM(B10:M10)</f>
        <v>71836456.72</v>
      </c>
    </row>
    <row r="11" spans="1:14" ht="12.75">
      <c r="A11" s="130"/>
      <c r="B11" s="170"/>
      <c r="C11" s="170"/>
      <c r="D11" s="170"/>
      <c r="E11" s="170"/>
      <c r="F11" s="171"/>
      <c r="G11" s="170"/>
      <c r="H11" s="172"/>
      <c r="I11" s="170"/>
      <c r="J11" s="172"/>
      <c r="K11" s="170"/>
      <c r="L11" s="173"/>
      <c r="M11" s="170"/>
      <c r="N11" s="170"/>
    </row>
    <row r="12" spans="1:14" ht="12.75">
      <c r="A12" s="137" t="s">
        <v>49</v>
      </c>
      <c r="B12" s="174">
        <f>SUM(B13:B18)</f>
        <v>9112042.73</v>
      </c>
      <c r="C12" s="174">
        <f aca="true" t="shared" si="1" ref="C12:J12">SUM(C13:C18)</f>
        <v>9254714.75</v>
      </c>
      <c r="D12" s="174">
        <f t="shared" si="1"/>
        <v>9447519.74</v>
      </c>
      <c r="E12" s="174">
        <f t="shared" si="1"/>
        <v>8231887.61</v>
      </c>
      <c r="F12" s="175">
        <f t="shared" si="1"/>
        <v>8772163.39</v>
      </c>
      <c r="G12" s="174">
        <f t="shared" si="1"/>
        <v>9456394.03</v>
      </c>
      <c r="H12" s="176">
        <f t="shared" si="1"/>
        <v>9382884.54</v>
      </c>
      <c r="I12" s="174">
        <f t="shared" si="1"/>
        <v>9305861.729999999</v>
      </c>
      <c r="J12" s="176">
        <f t="shared" si="1"/>
        <v>9804017.56</v>
      </c>
      <c r="K12" s="174">
        <f>SUM(K13:K18)</f>
        <v>13749510.009999998</v>
      </c>
      <c r="L12" s="177">
        <f>SUM(L13:L18)</f>
        <v>12942434.35</v>
      </c>
      <c r="M12" s="174">
        <f>SUM(M13:M18)</f>
        <v>10380726.59</v>
      </c>
      <c r="N12" s="174">
        <f>SUM(N13:N18)</f>
        <v>119840157.02999999</v>
      </c>
    </row>
    <row r="13" spans="1:14" ht="12.75">
      <c r="A13" s="136" t="s">
        <v>67</v>
      </c>
      <c r="B13" s="170">
        <v>2717205.48</v>
      </c>
      <c r="C13" s="170">
        <v>2720900.99</v>
      </c>
      <c r="D13" s="170">
        <v>3385439.45</v>
      </c>
      <c r="E13" s="170">
        <v>2463395.29</v>
      </c>
      <c r="F13" s="171">
        <v>2825741.26</v>
      </c>
      <c r="G13" s="170">
        <v>2632262.8</v>
      </c>
      <c r="H13" s="172">
        <v>3162053.64</v>
      </c>
      <c r="I13" s="170">
        <v>2674762.07</v>
      </c>
      <c r="J13" s="172">
        <v>3379125.9</v>
      </c>
      <c r="K13" s="170">
        <v>3450502.8</v>
      </c>
      <c r="L13" s="255">
        <v>3828407.95</v>
      </c>
      <c r="M13" s="170">
        <v>3772031.38</v>
      </c>
      <c r="N13" s="170">
        <f aca="true" t="shared" si="2" ref="N13:N18">SUM(B13:M13)</f>
        <v>37011829.01</v>
      </c>
    </row>
    <row r="14" spans="1:14" ht="12.75">
      <c r="A14" s="136" t="s">
        <v>127</v>
      </c>
      <c r="B14" s="170">
        <v>5775826.62</v>
      </c>
      <c r="C14" s="170">
        <v>6195425.709999999</v>
      </c>
      <c r="D14" s="170">
        <v>4976767.46</v>
      </c>
      <c r="E14" s="170">
        <v>5444318.12</v>
      </c>
      <c r="F14" s="171">
        <v>5628694.17</v>
      </c>
      <c r="G14" s="170">
        <v>5635226.25</v>
      </c>
      <c r="H14" s="172">
        <v>5458388.29</v>
      </c>
      <c r="I14" s="170">
        <v>6096987.87</v>
      </c>
      <c r="J14" s="172">
        <v>5869898.1</v>
      </c>
      <c r="K14" s="170">
        <v>9083303.87</v>
      </c>
      <c r="L14" s="255">
        <v>6654229.440000001</v>
      </c>
      <c r="M14" s="170">
        <v>6503846.39</v>
      </c>
      <c r="N14" s="170">
        <f t="shared" si="2"/>
        <v>73322912.28999999</v>
      </c>
    </row>
    <row r="15" spans="1:14" ht="12.75">
      <c r="A15" s="136" t="s">
        <v>55</v>
      </c>
      <c r="B15" s="170">
        <v>161240</v>
      </c>
      <c r="C15" s="170">
        <v>61480</v>
      </c>
      <c r="D15" s="170">
        <v>99180</v>
      </c>
      <c r="E15" s="170">
        <v>61480</v>
      </c>
      <c r="F15" s="171">
        <v>99760</v>
      </c>
      <c r="G15" s="170">
        <v>69020</v>
      </c>
      <c r="H15" s="172">
        <v>91640</v>
      </c>
      <c r="I15" s="170">
        <v>92220</v>
      </c>
      <c r="J15" s="172">
        <v>84100</v>
      </c>
      <c r="K15" s="170"/>
      <c r="L15" s="255">
        <v>160660</v>
      </c>
      <c r="M15" s="170"/>
      <c r="N15" s="170">
        <f t="shared" si="2"/>
        <v>980780</v>
      </c>
    </row>
    <row r="16" spans="1:14" ht="12.75">
      <c r="A16" s="136" t="s">
        <v>56</v>
      </c>
      <c r="B16" s="170">
        <v>261450</v>
      </c>
      <c r="C16" s="170">
        <v>20300</v>
      </c>
      <c r="D16" s="170">
        <v>7750</v>
      </c>
      <c r="E16" s="170">
        <v>283.96</v>
      </c>
      <c r="F16" s="171">
        <v>26346.83</v>
      </c>
      <c r="G16" s="170">
        <v>49079.05</v>
      </c>
      <c r="H16" s="172">
        <v>93727.32</v>
      </c>
      <c r="I16" s="170">
        <v>9739.77</v>
      </c>
      <c r="J16" s="172">
        <v>365.65</v>
      </c>
      <c r="K16" s="170"/>
      <c r="L16" s="255">
        <v>1545679.36</v>
      </c>
      <c r="M16" s="170">
        <v>81819.82</v>
      </c>
      <c r="N16" s="170">
        <f t="shared" si="2"/>
        <v>2096541.7600000002</v>
      </c>
    </row>
    <row r="17" spans="1:14" ht="12.75">
      <c r="A17" s="136" t="s">
        <v>128</v>
      </c>
      <c r="B17" s="170"/>
      <c r="C17" s="170"/>
      <c r="D17" s="170"/>
      <c r="E17" s="170"/>
      <c r="F17" s="171"/>
      <c r="G17" s="170"/>
      <c r="H17" s="172"/>
      <c r="I17" s="170"/>
      <c r="J17" s="172"/>
      <c r="K17" s="170"/>
      <c r="L17" s="173"/>
      <c r="M17" s="170"/>
      <c r="N17" s="170">
        <f t="shared" si="2"/>
        <v>0</v>
      </c>
    </row>
    <row r="18" spans="1:14" ht="12.75">
      <c r="A18" s="136" t="s">
        <v>3</v>
      </c>
      <c r="B18" s="170">
        <v>196320.63</v>
      </c>
      <c r="C18" s="170">
        <v>256608.05</v>
      </c>
      <c r="D18" s="170">
        <v>978382.83</v>
      </c>
      <c r="E18" s="170">
        <v>262410.24</v>
      </c>
      <c r="F18" s="171">
        <v>191621.13</v>
      </c>
      <c r="G18" s="170">
        <v>1070805.93</v>
      </c>
      <c r="H18" s="172">
        <v>577075.29</v>
      </c>
      <c r="I18" s="170">
        <v>432152.02</v>
      </c>
      <c r="J18" s="172">
        <v>470527.91</v>
      </c>
      <c r="K18" s="170">
        <v>1215703.3399999999</v>
      </c>
      <c r="L18" s="255">
        <v>753457.6000000001</v>
      </c>
      <c r="M18" s="170">
        <v>23029</v>
      </c>
      <c r="N18" s="170">
        <f t="shared" si="2"/>
        <v>6428093.969999999</v>
      </c>
    </row>
    <row r="19" spans="1:14" ht="12.75">
      <c r="A19" s="130"/>
      <c r="B19" s="170"/>
      <c r="C19" s="170"/>
      <c r="D19" s="170"/>
      <c r="E19" s="170"/>
      <c r="F19" s="171"/>
      <c r="G19" s="170"/>
      <c r="H19" s="172"/>
      <c r="I19" s="170"/>
      <c r="J19" s="172"/>
      <c r="K19" s="170"/>
      <c r="L19" s="173"/>
      <c r="M19" s="170"/>
      <c r="N19" s="170"/>
    </row>
    <row r="20" spans="1:14" ht="12.75">
      <c r="A20" s="139" t="s">
        <v>50</v>
      </c>
      <c r="B20" s="174">
        <f aca="true" t="shared" si="3" ref="B20:K20">SUM(B21:B25)</f>
        <v>3109715.0399999996</v>
      </c>
      <c r="C20" s="174">
        <f t="shared" si="3"/>
        <v>3112618.360000001</v>
      </c>
      <c r="D20" s="174">
        <f t="shared" si="3"/>
        <v>6632244.06</v>
      </c>
      <c r="E20" s="174">
        <f t="shared" si="3"/>
        <v>3984607.7199999997</v>
      </c>
      <c r="F20" s="175">
        <f t="shared" si="3"/>
        <v>4127473.83</v>
      </c>
      <c r="G20" s="174">
        <f t="shared" si="3"/>
        <v>3269204.6</v>
      </c>
      <c r="H20" s="176">
        <f t="shared" si="3"/>
        <v>5428376.9399999995</v>
      </c>
      <c r="I20" s="174">
        <f t="shared" si="3"/>
        <v>13099947.3</v>
      </c>
      <c r="J20" s="176">
        <f t="shared" si="3"/>
        <v>4113368.24</v>
      </c>
      <c r="K20" s="174">
        <f t="shared" si="3"/>
        <v>6661109.700000001</v>
      </c>
      <c r="L20" s="177">
        <f>SUM(L21:L25)</f>
        <v>-417358.560000001</v>
      </c>
      <c r="M20" s="174">
        <f>SUM(M21:M25)</f>
        <v>6327319.77</v>
      </c>
      <c r="N20" s="174">
        <f aca="true" t="shared" si="4" ref="N20:N25">SUM(B20:M20)</f>
        <v>59448627</v>
      </c>
    </row>
    <row r="21" spans="1:14" ht="12.75">
      <c r="A21" s="136" t="s">
        <v>129</v>
      </c>
      <c r="B21" s="170">
        <v>476857.1</v>
      </c>
      <c r="C21" s="170">
        <v>736184.0700000001</v>
      </c>
      <c r="D21" s="170">
        <v>3752366.77</v>
      </c>
      <c r="E21" s="170">
        <v>792116.47</v>
      </c>
      <c r="F21" s="171">
        <v>1657038.46</v>
      </c>
      <c r="G21" s="170">
        <v>239418.26</v>
      </c>
      <c r="H21" s="172">
        <v>2983765.06</v>
      </c>
      <c r="I21" s="170">
        <v>4655235.28</v>
      </c>
      <c r="J21" s="172">
        <v>303423.46</v>
      </c>
      <c r="K21" s="170">
        <v>304672.66000000003</v>
      </c>
      <c r="L21" s="173">
        <v>1262226.06</v>
      </c>
      <c r="M21" s="170">
        <v>908292.44</v>
      </c>
      <c r="N21" s="170">
        <f t="shared" si="4"/>
        <v>18071596.09</v>
      </c>
    </row>
    <row r="22" spans="1:14" ht="12.75">
      <c r="A22" s="136" t="s">
        <v>57</v>
      </c>
      <c r="B22" s="170">
        <v>591067.3200000001</v>
      </c>
      <c r="C22" s="170">
        <v>624255.9</v>
      </c>
      <c r="D22" s="170">
        <v>981832.12</v>
      </c>
      <c r="E22" s="170">
        <v>738583.46</v>
      </c>
      <c r="F22" s="171">
        <v>853857.77</v>
      </c>
      <c r="G22" s="170">
        <v>712664.09</v>
      </c>
      <c r="H22" s="172">
        <v>886954.1</v>
      </c>
      <c r="I22" s="170">
        <v>785807.51</v>
      </c>
      <c r="J22" s="172">
        <v>640196.38</v>
      </c>
      <c r="K22" s="170">
        <v>650588</v>
      </c>
      <c r="L22" s="255">
        <v>1181295.2</v>
      </c>
      <c r="M22" s="170">
        <v>2315328.1</v>
      </c>
      <c r="N22" s="170">
        <f t="shared" si="4"/>
        <v>10962429.95</v>
      </c>
    </row>
    <row r="23" spans="1:14" ht="12.75">
      <c r="A23" s="136" t="s">
        <v>58</v>
      </c>
      <c r="B23" s="170">
        <v>129592.88</v>
      </c>
      <c r="C23" s="170">
        <v>9305.52</v>
      </c>
      <c r="D23" s="170">
        <v>40498.48</v>
      </c>
      <c r="E23" s="170">
        <v>33600</v>
      </c>
      <c r="F23" s="171">
        <v>17632.8</v>
      </c>
      <c r="G23" s="170">
        <v>144286.8</v>
      </c>
      <c r="H23" s="172">
        <v>67192.76</v>
      </c>
      <c r="I23" s="170">
        <v>8262.6</v>
      </c>
      <c r="J23" s="172">
        <v>32588.87</v>
      </c>
      <c r="K23" s="170">
        <v>25000</v>
      </c>
      <c r="L23" s="255">
        <v>45093.64</v>
      </c>
      <c r="M23" s="170">
        <v>678560.47</v>
      </c>
      <c r="N23" s="170">
        <f t="shared" si="4"/>
        <v>1231614.8199999998</v>
      </c>
    </row>
    <row r="24" spans="1:14" ht="12.75">
      <c r="A24" s="136" t="s">
        <v>59</v>
      </c>
      <c r="B24" s="170">
        <v>1793883.2399999998</v>
      </c>
      <c r="C24" s="170">
        <v>1522931.9700000004</v>
      </c>
      <c r="D24" s="170">
        <v>1639791.9</v>
      </c>
      <c r="E24" s="170">
        <v>2220302.79</v>
      </c>
      <c r="F24" s="171">
        <v>1373758.3</v>
      </c>
      <c r="G24" s="170">
        <v>1945816.26</v>
      </c>
      <c r="H24" s="172">
        <v>1291302.02</v>
      </c>
      <c r="I24" s="170">
        <v>7428060.41</v>
      </c>
      <c r="J24" s="172">
        <v>2864559.43</v>
      </c>
      <c r="K24" s="170">
        <v>5564861.040000001</v>
      </c>
      <c r="L24" s="255">
        <v>-3050390.960000001</v>
      </c>
      <c r="M24" s="170">
        <v>2058452.26</v>
      </c>
      <c r="N24" s="170">
        <f t="shared" si="4"/>
        <v>26653328.66</v>
      </c>
    </row>
    <row r="25" spans="1:14" ht="12.75">
      <c r="A25" s="136" t="s">
        <v>3</v>
      </c>
      <c r="B25" s="170">
        <v>118314.5</v>
      </c>
      <c r="C25" s="170">
        <v>219940.9</v>
      </c>
      <c r="D25" s="170">
        <v>217754.79</v>
      </c>
      <c r="E25" s="170">
        <v>200005</v>
      </c>
      <c r="F25" s="171">
        <v>225186.5</v>
      </c>
      <c r="G25" s="170">
        <v>227019.19</v>
      </c>
      <c r="H25" s="172">
        <v>199163</v>
      </c>
      <c r="I25" s="170">
        <v>222581.5</v>
      </c>
      <c r="J25" s="172">
        <v>272600.1</v>
      </c>
      <c r="K25" s="170">
        <v>115988</v>
      </c>
      <c r="L25" s="255">
        <v>144417.5</v>
      </c>
      <c r="M25" s="170">
        <v>366686.5</v>
      </c>
      <c r="N25" s="170">
        <f t="shared" si="4"/>
        <v>2529657.48</v>
      </c>
    </row>
    <row r="26" spans="1:14" ht="12.75">
      <c r="A26" s="130"/>
      <c r="B26" s="170"/>
      <c r="C26" s="170"/>
      <c r="D26" s="170"/>
      <c r="E26" s="170"/>
      <c r="F26" s="171"/>
      <c r="G26" s="170"/>
      <c r="H26" s="172"/>
      <c r="I26" s="170"/>
      <c r="J26" s="172"/>
      <c r="K26" s="170"/>
      <c r="L26" s="173"/>
      <c r="M26" s="170"/>
      <c r="N26" s="170"/>
    </row>
    <row r="27" spans="1:14" ht="12.75">
      <c r="A27" s="139" t="s">
        <v>251</v>
      </c>
      <c r="B27" s="174">
        <f>SUM(B28:B34)</f>
        <v>5854232.199999999</v>
      </c>
      <c r="C27" s="174">
        <f aca="true" t="shared" si="5" ref="C27:K27">SUM(C28:C34)</f>
        <v>5941061.219999999</v>
      </c>
      <c r="D27" s="174">
        <f t="shared" si="5"/>
        <v>7719299.32</v>
      </c>
      <c r="E27" s="174">
        <f t="shared" si="5"/>
        <v>2946352</v>
      </c>
      <c r="F27" s="175">
        <f t="shared" si="5"/>
        <v>2902288.1999999993</v>
      </c>
      <c r="G27" s="174">
        <f t="shared" si="5"/>
        <v>7013349.87</v>
      </c>
      <c r="H27" s="176">
        <f t="shared" si="5"/>
        <v>6584576.130000001</v>
      </c>
      <c r="I27" s="174">
        <f t="shared" si="5"/>
        <v>6635096.909999999</v>
      </c>
      <c r="J27" s="176">
        <f>SUM(J28:J34)</f>
        <v>6982028.340000001</v>
      </c>
      <c r="K27" s="174">
        <f t="shared" si="5"/>
        <v>5959711.500000001</v>
      </c>
      <c r="L27" s="177">
        <f>SUM(L28:L34)</f>
        <v>7926847.720000001</v>
      </c>
      <c r="M27" s="174">
        <f>SUM(M28:M34)</f>
        <v>18412453.439999998</v>
      </c>
      <c r="N27" s="174">
        <f>SUM(N28:N34)</f>
        <v>84877296.85</v>
      </c>
    </row>
    <row r="28" spans="1:14" ht="12.75">
      <c r="A28" s="136" t="s">
        <v>229</v>
      </c>
      <c r="B28" s="170">
        <v>3068285.69</v>
      </c>
      <c r="C28" s="170">
        <v>4582594.4799999995</v>
      </c>
      <c r="D28" s="170">
        <v>3847915.23</v>
      </c>
      <c r="E28" s="170">
        <v>2105356.69</v>
      </c>
      <c r="F28" s="171">
        <v>2063991.38</v>
      </c>
      <c r="G28" s="170">
        <v>4679975.64</v>
      </c>
      <c r="H28" s="172">
        <v>2284316.54</v>
      </c>
      <c r="I28" s="170">
        <v>4586884.17</v>
      </c>
      <c r="J28" s="172">
        <v>5636375.81</v>
      </c>
      <c r="K28" s="170">
        <v>3470126.3900000006</v>
      </c>
      <c r="L28" s="255">
        <v>3059660.0199999996</v>
      </c>
      <c r="M28" s="170">
        <v>13181198.98</v>
      </c>
      <c r="N28" s="170">
        <f aca="true" t="shared" si="6" ref="N28:N34">SUM(B28:M28)</f>
        <v>52566681.019999996</v>
      </c>
    </row>
    <row r="29" spans="1:14" ht="12.75">
      <c r="A29" s="136" t="s">
        <v>60</v>
      </c>
      <c r="B29" s="170">
        <v>1549713.0599999998</v>
      </c>
      <c r="C29" s="170">
        <v>591457.03</v>
      </c>
      <c r="D29" s="170">
        <v>1616524.63</v>
      </c>
      <c r="E29" s="170">
        <v>541223.5</v>
      </c>
      <c r="F29" s="171">
        <v>384927.13</v>
      </c>
      <c r="G29" s="170">
        <v>2008343.21</v>
      </c>
      <c r="H29" s="172">
        <v>1118806.37</v>
      </c>
      <c r="I29" s="170">
        <v>1684587.19</v>
      </c>
      <c r="J29" s="172">
        <v>1034288.78</v>
      </c>
      <c r="K29" s="170">
        <v>1161344.75</v>
      </c>
      <c r="L29" s="255">
        <v>1483459.19</v>
      </c>
      <c r="M29" s="170">
        <v>1980414.25</v>
      </c>
      <c r="N29" s="170">
        <f t="shared" si="6"/>
        <v>15155089.089999998</v>
      </c>
    </row>
    <row r="30" spans="1:14" ht="12.75">
      <c r="A30" s="136" t="s">
        <v>130</v>
      </c>
      <c r="B30" s="170">
        <v>113</v>
      </c>
      <c r="C30" s="170">
        <v>25445.02</v>
      </c>
      <c r="D30" s="170">
        <v>18206.2</v>
      </c>
      <c r="E30" s="170"/>
      <c r="F30" s="171">
        <v>3688.8</v>
      </c>
      <c r="G30" s="170">
        <v>14488.4</v>
      </c>
      <c r="H30" s="172">
        <v>0</v>
      </c>
      <c r="I30" s="170">
        <v>686.72</v>
      </c>
      <c r="J30" s="172">
        <v>1566</v>
      </c>
      <c r="K30" s="170">
        <v>398</v>
      </c>
      <c r="L30" s="255">
        <v>31349.32</v>
      </c>
      <c r="M30" s="170">
        <v>561701</v>
      </c>
      <c r="N30" s="170">
        <f t="shared" si="6"/>
        <v>657642.46</v>
      </c>
    </row>
    <row r="31" spans="1:14" ht="12.75">
      <c r="A31" s="136" t="s">
        <v>62</v>
      </c>
      <c r="B31" s="170">
        <v>111813.14000000001</v>
      </c>
      <c r="C31" s="170">
        <v>263046.56</v>
      </c>
      <c r="D31" s="170">
        <v>442363.19</v>
      </c>
      <c r="E31" s="170">
        <v>260151.52</v>
      </c>
      <c r="F31" s="171">
        <v>324258.71</v>
      </c>
      <c r="G31" s="170">
        <v>112799.76</v>
      </c>
      <c r="H31" s="172">
        <v>1024041.23</v>
      </c>
      <c r="I31" s="170">
        <v>214026.07</v>
      </c>
      <c r="J31" s="172">
        <v>238525.65</v>
      </c>
      <c r="K31" s="170">
        <v>1296723.6300000001</v>
      </c>
      <c r="L31" s="255">
        <v>2875446.1900000004</v>
      </c>
      <c r="M31" s="170">
        <v>2572756.27</v>
      </c>
      <c r="N31" s="170">
        <f t="shared" si="6"/>
        <v>9735951.92</v>
      </c>
    </row>
    <row r="32" spans="1:14" ht="12.75">
      <c r="A32" s="136" t="s">
        <v>61</v>
      </c>
      <c r="B32" s="170">
        <v>40727.53</v>
      </c>
      <c r="C32" s="170">
        <v>360046.58999999997</v>
      </c>
      <c r="D32" s="170">
        <v>61244.08</v>
      </c>
      <c r="E32" s="170">
        <v>50673.56</v>
      </c>
      <c r="F32" s="171">
        <v>40629.13</v>
      </c>
      <c r="G32" s="170">
        <v>73186.03</v>
      </c>
      <c r="H32" s="172">
        <v>78324.76</v>
      </c>
      <c r="I32" s="170">
        <v>50453.1</v>
      </c>
      <c r="J32" s="172">
        <v>24524.61</v>
      </c>
      <c r="K32" s="170">
        <v>16038.730000000001</v>
      </c>
      <c r="L32" s="255">
        <v>428067.77</v>
      </c>
      <c r="M32" s="170">
        <v>73632.74</v>
      </c>
      <c r="N32" s="170">
        <f t="shared" si="6"/>
        <v>1297548.6300000001</v>
      </c>
    </row>
    <row r="33" spans="1:14" ht="12.75">
      <c r="A33" s="136" t="s">
        <v>137</v>
      </c>
      <c r="B33" s="170"/>
      <c r="C33" s="170"/>
      <c r="D33" s="170"/>
      <c r="E33" s="170"/>
      <c r="F33" s="171"/>
      <c r="G33" s="170"/>
      <c r="H33" s="172"/>
      <c r="I33" s="170"/>
      <c r="J33" s="172"/>
      <c r="K33" s="170"/>
      <c r="L33" s="172"/>
      <c r="M33" s="170"/>
      <c r="N33" s="170">
        <f t="shared" si="6"/>
        <v>0</v>
      </c>
    </row>
    <row r="34" spans="1:14" ht="12.75">
      <c r="A34" s="136" t="s">
        <v>3</v>
      </c>
      <c r="B34" s="170">
        <v>1083579.7799999998</v>
      </c>
      <c r="C34" s="170">
        <v>118471.54</v>
      </c>
      <c r="D34" s="170">
        <v>1733045.99</v>
      </c>
      <c r="E34" s="170">
        <v>-11053.27</v>
      </c>
      <c r="F34" s="171">
        <v>84793.05</v>
      </c>
      <c r="G34" s="170">
        <v>124556.83</v>
      </c>
      <c r="H34" s="172">
        <v>2079087.23</v>
      </c>
      <c r="I34" s="170">
        <v>98459.66</v>
      </c>
      <c r="J34" s="172">
        <v>46747.49</v>
      </c>
      <c r="K34" s="170">
        <v>15080</v>
      </c>
      <c r="L34" s="255">
        <v>48865.229999999996</v>
      </c>
      <c r="M34" s="170">
        <v>42750.2</v>
      </c>
      <c r="N34" s="170">
        <f t="shared" si="6"/>
        <v>5464383.73</v>
      </c>
    </row>
    <row r="35" spans="1:14" ht="12.75">
      <c r="A35" s="130"/>
      <c r="B35" s="170"/>
      <c r="C35" s="170"/>
      <c r="D35" s="170"/>
      <c r="E35" s="170"/>
      <c r="F35" s="171"/>
      <c r="G35" s="170"/>
      <c r="H35" s="172"/>
      <c r="I35" s="170"/>
      <c r="J35" s="172"/>
      <c r="K35" s="170"/>
      <c r="L35" s="173"/>
      <c r="M35" s="170"/>
      <c r="N35" s="170"/>
    </row>
    <row r="36" spans="1:14" ht="12.75">
      <c r="A36" s="139" t="s">
        <v>51</v>
      </c>
      <c r="B36" s="174">
        <f>SUM(B37:B38)</f>
        <v>831665.4</v>
      </c>
      <c r="C36" s="174">
        <f aca="true" t="shared" si="7" ref="C36:K36">SUM(C37:C38)</f>
        <v>1579153.18</v>
      </c>
      <c r="D36" s="174">
        <f t="shared" si="7"/>
        <v>575602.58</v>
      </c>
      <c r="E36" s="174">
        <f t="shared" si="7"/>
        <v>1052885.98</v>
      </c>
      <c r="F36" s="175">
        <f t="shared" si="7"/>
        <v>671083.84</v>
      </c>
      <c r="G36" s="174">
        <f t="shared" si="7"/>
        <v>662964.73</v>
      </c>
      <c r="H36" s="176">
        <f t="shared" si="7"/>
        <v>5072963</v>
      </c>
      <c r="I36" s="174">
        <f t="shared" si="7"/>
        <v>239901.37</v>
      </c>
      <c r="J36" s="176">
        <f>SUM(J37:J38)</f>
        <v>4022208.48</v>
      </c>
      <c r="K36" s="174">
        <f t="shared" si="7"/>
        <v>731954.5599999999</v>
      </c>
      <c r="L36" s="177">
        <f>SUM(L37:L38)</f>
        <v>996079.64</v>
      </c>
      <c r="M36" s="174">
        <f>SUM(M37:M38)</f>
        <v>2234690.37</v>
      </c>
      <c r="N36" s="174">
        <f>SUM(N37:N38)</f>
        <v>18671153.130000003</v>
      </c>
    </row>
    <row r="37" spans="1:14" ht="12.75">
      <c r="A37" s="136" t="s">
        <v>63</v>
      </c>
      <c r="B37" s="170">
        <v>831665.4</v>
      </c>
      <c r="C37" s="170">
        <v>1579153.18</v>
      </c>
      <c r="D37" s="170">
        <v>575602.58</v>
      </c>
      <c r="E37" s="170">
        <v>1052885.98</v>
      </c>
      <c r="F37" s="171">
        <v>671083.84</v>
      </c>
      <c r="G37" s="170">
        <v>662964.73</v>
      </c>
      <c r="H37" s="172">
        <v>5072963</v>
      </c>
      <c r="I37" s="170">
        <v>239901.37</v>
      </c>
      <c r="J37" s="172">
        <v>2794279.63</v>
      </c>
      <c r="K37" s="170">
        <v>731954.5599999999</v>
      </c>
      <c r="L37" s="255">
        <v>996079.64</v>
      </c>
      <c r="M37" s="170">
        <v>2234690.37</v>
      </c>
      <c r="N37" s="170">
        <f>SUM(B37:M37)</f>
        <v>17443224.28</v>
      </c>
    </row>
    <row r="38" spans="1:14" ht="12.75">
      <c r="A38" s="136" t="s">
        <v>64</v>
      </c>
      <c r="B38" s="170"/>
      <c r="C38" s="170"/>
      <c r="D38" s="170"/>
      <c r="E38" s="170"/>
      <c r="F38" s="171"/>
      <c r="G38" s="170"/>
      <c r="H38" s="172"/>
      <c r="I38" s="170"/>
      <c r="J38" s="172">
        <v>1227928.85</v>
      </c>
      <c r="K38" s="170"/>
      <c r="L38" s="173"/>
      <c r="M38" s="170"/>
      <c r="N38" s="170">
        <f>SUM(B38:M38)</f>
        <v>1227928.85</v>
      </c>
    </row>
    <row r="39" spans="1:14" ht="12.75">
      <c r="A39" s="130"/>
      <c r="B39" s="170"/>
      <c r="C39" s="170"/>
      <c r="D39" s="170"/>
      <c r="E39" s="170"/>
      <c r="F39" s="171"/>
      <c r="G39" s="170"/>
      <c r="H39" s="172"/>
      <c r="I39" s="170"/>
      <c r="J39" s="172"/>
      <c r="K39" s="170"/>
      <c r="L39" s="173"/>
      <c r="M39" s="170"/>
      <c r="N39" s="170"/>
    </row>
    <row r="40" spans="1:14" ht="12.75">
      <c r="A40" s="139" t="s">
        <v>116</v>
      </c>
      <c r="B40" s="174">
        <f aca="true" t="shared" si="8" ref="B40:N40">SUM(B41:B42)</f>
        <v>26743010.84</v>
      </c>
      <c r="C40" s="174">
        <f t="shared" si="8"/>
        <v>23394897.89</v>
      </c>
      <c r="D40" s="174">
        <f t="shared" si="8"/>
        <v>22504356.86</v>
      </c>
      <c r="E40" s="174">
        <f t="shared" si="8"/>
        <v>30160776.39</v>
      </c>
      <c r="F40" s="175">
        <f t="shared" si="8"/>
        <v>17435077.79</v>
      </c>
      <c r="G40" s="174">
        <f t="shared" si="8"/>
        <v>29815606.27</v>
      </c>
      <c r="H40" s="176">
        <f t="shared" si="8"/>
        <v>14677614.760000002</v>
      </c>
      <c r="I40" s="174">
        <f t="shared" si="8"/>
        <v>12646274.32</v>
      </c>
      <c r="J40" s="176">
        <f t="shared" si="8"/>
        <v>24742449.189999998</v>
      </c>
      <c r="K40" s="174">
        <f t="shared" si="8"/>
        <v>7803101.209999999</v>
      </c>
      <c r="L40" s="174">
        <f t="shared" si="8"/>
        <v>6982507.77</v>
      </c>
      <c r="M40" s="174">
        <f>SUM(M41:M42)</f>
        <v>51467209.370000005</v>
      </c>
      <c r="N40" s="174">
        <f t="shared" si="8"/>
        <v>268372882.66</v>
      </c>
    </row>
    <row r="41" spans="1:14" ht="12.75">
      <c r="A41" s="136" t="s">
        <v>65</v>
      </c>
      <c r="B41" s="170">
        <v>11060647.66</v>
      </c>
      <c r="C41" s="170">
        <v>10849770.71</v>
      </c>
      <c r="D41" s="170">
        <v>12647961.7</v>
      </c>
      <c r="E41" s="170">
        <v>10254397.71</v>
      </c>
      <c r="F41" s="171">
        <v>10038138.31</v>
      </c>
      <c r="G41" s="170">
        <v>10800879.25</v>
      </c>
      <c r="H41" s="172">
        <v>9189956.97</v>
      </c>
      <c r="I41" s="170">
        <v>10280371</v>
      </c>
      <c r="J41" s="172">
        <v>11966936.58</v>
      </c>
      <c r="K41" s="170">
        <v>4969817.52</v>
      </c>
      <c r="L41" s="255">
        <v>33148.15000000037</v>
      </c>
      <c r="M41" s="170">
        <v>13365542.41</v>
      </c>
      <c r="N41" s="170">
        <f>SUM(B41:M41)</f>
        <v>115457567.97</v>
      </c>
    </row>
    <row r="42" spans="1:14" ht="12.75">
      <c r="A42" s="136" t="s">
        <v>280</v>
      </c>
      <c r="B42" s="170">
        <v>15682363.18</v>
      </c>
      <c r="C42" s="170">
        <v>12545127.18</v>
      </c>
      <c r="D42" s="170">
        <v>9856395.16</v>
      </c>
      <c r="E42" s="170">
        <v>19906378.68</v>
      </c>
      <c r="F42" s="171">
        <v>7396939.48</v>
      </c>
      <c r="G42" s="170">
        <v>19014727.02</v>
      </c>
      <c r="H42" s="172">
        <v>5487657.79</v>
      </c>
      <c r="I42" s="170">
        <v>2365903.32</v>
      </c>
      <c r="J42" s="172">
        <v>12775512.61</v>
      </c>
      <c r="K42" s="170">
        <v>2833283.69</v>
      </c>
      <c r="L42" s="255">
        <v>6949359.619999999</v>
      </c>
      <c r="M42" s="170">
        <v>38101666.96</v>
      </c>
      <c r="N42" s="170">
        <f>SUM(B42:M42)</f>
        <v>152915314.69</v>
      </c>
    </row>
    <row r="43" spans="1:14" ht="12.75">
      <c r="A43" s="140"/>
      <c r="B43" s="181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</row>
    <row r="44" spans="1:14" ht="12.75">
      <c r="A44" s="141"/>
      <c r="B44" s="180"/>
      <c r="C44" s="182"/>
      <c r="D44" s="180"/>
      <c r="E44" s="180"/>
      <c r="F44" s="180"/>
      <c r="G44" s="180"/>
      <c r="H44" s="180"/>
      <c r="I44" s="180"/>
      <c r="J44" s="180"/>
      <c r="K44" s="180"/>
      <c r="L44" s="181"/>
      <c r="M44" s="253"/>
      <c r="N44" s="180"/>
    </row>
    <row r="45" spans="1:14" ht="12.75">
      <c r="A45" s="142" t="s">
        <v>131</v>
      </c>
      <c r="B45" s="174">
        <f aca="true" t="shared" si="9" ref="B45:N45">SUM(B46:B55)</f>
        <v>2047794.8199999998</v>
      </c>
      <c r="C45" s="177">
        <f t="shared" si="9"/>
        <v>2769269.51</v>
      </c>
      <c r="D45" s="174">
        <f t="shared" si="9"/>
        <v>1517718.8599999999</v>
      </c>
      <c r="E45" s="174">
        <f t="shared" si="9"/>
        <v>3980631.37</v>
      </c>
      <c r="F45" s="174">
        <f t="shared" si="9"/>
        <v>5951541.9</v>
      </c>
      <c r="G45" s="174">
        <f t="shared" si="9"/>
        <v>1788212.01</v>
      </c>
      <c r="H45" s="174">
        <f t="shared" si="9"/>
        <v>3950322.33</v>
      </c>
      <c r="I45" s="174">
        <f t="shared" si="9"/>
        <v>643252.4</v>
      </c>
      <c r="J45" s="174">
        <f t="shared" si="9"/>
        <v>7395801.130000001</v>
      </c>
      <c r="K45" s="174">
        <f t="shared" si="9"/>
        <v>740630.78</v>
      </c>
      <c r="L45" s="174">
        <f t="shared" si="9"/>
        <v>255239.88000000003</v>
      </c>
      <c r="M45" s="175">
        <f>SUM(M46:M55)</f>
        <v>9641290.07</v>
      </c>
      <c r="N45" s="174">
        <f t="shared" si="9"/>
        <v>40681705.059999995</v>
      </c>
    </row>
    <row r="46" spans="1:14" ht="12.75">
      <c r="A46" s="203" t="s">
        <v>351</v>
      </c>
      <c r="B46" s="183"/>
      <c r="C46" s="184"/>
      <c r="D46" s="183"/>
      <c r="E46" s="170"/>
      <c r="F46" s="171"/>
      <c r="G46" s="170"/>
      <c r="H46" s="183"/>
      <c r="I46" s="183"/>
      <c r="J46" s="206"/>
      <c r="K46" s="183"/>
      <c r="L46" s="163"/>
      <c r="M46" s="260"/>
      <c r="N46" s="170">
        <f aca="true" t="shared" si="10" ref="N46:N55">SUM(B46:M46)</f>
        <v>0</v>
      </c>
    </row>
    <row r="47" spans="1:14" ht="12.75">
      <c r="A47" s="203" t="s">
        <v>421</v>
      </c>
      <c r="B47" s="183"/>
      <c r="C47" s="184"/>
      <c r="D47" s="183"/>
      <c r="E47" s="170"/>
      <c r="F47" s="171"/>
      <c r="G47" s="170"/>
      <c r="H47" s="183"/>
      <c r="I47" s="183"/>
      <c r="J47" s="206"/>
      <c r="K47" s="183"/>
      <c r="L47" s="163"/>
      <c r="M47" s="260"/>
      <c r="N47" s="170">
        <f t="shared" si="10"/>
        <v>0</v>
      </c>
    </row>
    <row r="48" spans="1:14" ht="12.75">
      <c r="A48" s="203" t="s">
        <v>320</v>
      </c>
      <c r="B48" s="170">
        <v>0</v>
      </c>
      <c r="C48" s="173">
        <v>217197.24</v>
      </c>
      <c r="D48" s="170"/>
      <c r="E48" s="170"/>
      <c r="F48" s="171"/>
      <c r="G48" s="170"/>
      <c r="H48" s="170"/>
      <c r="I48" s="170"/>
      <c r="J48" s="170"/>
      <c r="K48" s="170"/>
      <c r="L48" s="172"/>
      <c r="M48" s="171"/>
      <c r="N48" s="170">
        <f t="shared" si="10"/>
        <v>217197.24</v>
      </c>
    </row>
    <row r="49" spans="1:14" ht="12.75">
      <c r="A49" s="203" t="s">
        <v>345</v>
      </c>
      <c r="B49" s="170">
        <v>2047794.8199999998</v>
      </c>
      <c r="C49" s="173">
        <v>1364763.71</v>
      </c>
      <c r="D49" s="170">
        <v>924064.58</v>
      </c>
      <c r="E49" s="170">
        <v>2972137.89</v>
      </c>
      <c r="F49" s="171">
        <v>5315993.99</v>
      </c>
      <c r="G49" s="170">
        <v>1194557.73</v>
      </c>
      <c r="H49" s="170">
        <v>2990355.55</v>
      </c>
      <c r="I49" s="170">
        <v>0</v>
      </c>
      <c r="J49" s="170">
        <v>322917.32</v>
      </c>
      <c r="K49" s="170"/>
      <c r="L49" s="172"/>
      <c r="M49" s="171">
        <v>239312</v>
      </c>
      <c r="N49" s="170">
        <f t="shared" si="10"/>
        <v>17371897.59</v>
      </c>
    </row>
    <row r="50" spans="1:14" ht="12.75">
      <c r="A50" s="203" t="s">
        <v>394</v>
      </c>
      <c r="B50" s="170"/>
      <c r="C50" s="173"/>
      <c r="D50" s="170"/>
      <c r="E50" s="170">
        <v>414839.2</v>
      </c>
      <c r="F50" s="171"/>
      <c r="G50" s="170"/>
      <c r="H50" s="170">
        <v>0</v>
      </c>
      <c r="I50" s="170">
        <v>0</v>
      </c>
      <c r="J50" s="170">
        <v>6479229.53</v>
      </c>
      <c r="K50" s="170"/>
      <c r="L50" s="172"/>
      <c r="M50" s="171">
        <v>9391088.67</v>
      </c>
      <c r="N50" s="170">
        <f t="shared" si="10"/>
        <v>16285157.4</v>
      </c>
    </row>
    <row r="51" spans="1:14" ht="12.75">
      <c r="A51" s="203" t="s">
        <v>372</v>
      </c>
      <c r="B51" s="170"/>
      <c r="C51" s="173"/>
      <c r="D51" s="170"/>
      <c r="E51" s="170"/>
      <c r="F51" s="171"/>
      <c r="G51" s="170"/>
      <c r="H51" s="170"/>
      <c r="I51" s="170"/>
      <c r="J51" s="170"/>
      <c r="K51" s="170"/>
      <c r="L51" s="172"/>
      <c r="M51" s="171"/>
      <c r="N51" s="170">
        <f t="shared" si="10"/>
        <v>0</v>
      </c>
    </row>
    <row r="52" spans="1:14" ht="12.75">
      <c r="A52" s="203" t="s">
        <v>395</v>
      </c>
      <c r="B52" s="170"/>
      <c r="C52" s="173"/>
      <c r="D52" s="170"/>
      <c r="E52" s="170"/>
      <c r="F52" s="171"/>
      <c r="G52" s="170"/>
      <c r="H52" s="170">
        <v>366312.5</v>
      </c>
      <c r="I52" s="170">
        <v>0</v>
      </c>
      <c r="J52" s="170">
        <v>0</v>
      </c>
      <c r="K52" s="170"/>
      <c r="L52" s="172"/>
      <c r="M52" s="171"/>
      <c r="N52" s="170">
        <f t="shared" si="10"/>
        <v>366312.5</v>
      </c>
    </row>
    <row r="53" spans="1:14" ht="12.75">
      <c r="A53" s="203" t="s">
        <v>364</v>
      </c>
      <c r="B53" s="170"/>
      <c r="C53" s="173"/>
      <c r="D53" s="170"/>
      <c r="E53" s="170"/>
      <c r="F53" s="171"/>
      <c r="G53" s="170"/>
      <c r="H53" s="170"/>
      <c r="I53" s="170"/>
      <c r="J53" s="170"/>
      <c r="K53" s="170"/>
      <c r="L53" s="172"/>
      <c r="M53" s="171"/>
      <c r="N53" s="170">
        <f t="shared" si="10"/>
        <v>0</v>
      </c>
    </row>
    <row r="54" spans="1:14" ht="12.75">
      <c r="A54" s="203" t="s">
        <v>396</v>
      </c>
      <c r="B54" s="170"/>
      <c r="C54" s="173"/>
      <c r="D54" s="170"/>
      <c r="E54" s="170"/>
      <c r="F54" s="171"/>
      <c r="G54" s="170"/>
      <c r="H54" s="170">
        <v>0</v>
      </c>
      <c r="I54" s="170">
        <v>49598.12</v>
      </c>
      <c r="J54" s="170">
        <v>0</v>
      </c>
      <c r="K54" s="170">
        <v>146976.5</v>
      </c>
      <c r="L54" s="255">
        <v>255239.88000000003</v>
      </c>
      <c r="M54" s="171">
        <v>10889.4</v>
      </c>
      <c r="N54" s="170">
        <f t="shared" si="10"/>
        <v>462703.9</v>
      </c>
    </row>
    <row r="55" spans="1:14" ht="12.75">
      <c r="A55" s="203" t="s">
        <v>397</v>
      </c>
      <c r="B55" s="170">
        <v>0</v>
      </c>
      <c r="C55" s="173">
        <v>1187308.56</v>
      </c>
      <c r="D55" s="170">
        <v>593654.28</v>
      </c>
      <c r="E55" s="170">
        <v>593654.28</v>
      </c>
      <c r="F55" s="171">
        <v>635547.91</v>
      </c>
      <c r="G55" s="170">
        <v>593654.28</v>
      </c>
      <c r="H55" s="170">
        <v>593654.28</v>
      </c>
      <c r="I55" s="170">
        <v>593654.28</v>
      </c>
      <c r="J55" s="170">
        <v>593654.28</v>
      </c>
      <c r="K55" s="170">
        <v>593654.28</v>
      </c>
      <c r="L55" s="172"/>
      <c r="M55" s="171"/>
      <c r="N55" s="170">
        <f t="shared" si="10"/>
        <v>5978436.430000002</v>
      </c>
    </row>
    <row r="56" spans="1:14" ht="12.75">
      <c r="A56" s="142" t="s">
        <v>24</v>
      </c>
      <c r="B56" s="174">
        <f>SUM(B57:B82)</f>
        <v>32186783.490000002</v>
      </c>
      <c r="C56" s="177">
        <f>SUM(C57:C82)</f>
        <v>27513571.48</v>
      </c>
      <c r="D56" s="174">
        <f>SUM(D57:D82)</f>
        <v>24807181.450000003</v>
      </c>
      <c r="E56" s="174">
        <f>SUM(E57:E82)</f>
        <v>23036954.36</v>
      </c>
      <c r="F56" s="174">
        <f aca="true" t="shared" si="11" ref="F56:N56">SUM(F57:F82)</f>
        <v>22922066.98</v>
      </c>
      <c r="G56" s="174">
        <f t="shared" si="11"/>
        <v>21576412.55</v>
      </c>
      <c r="H56" s="174">
        <f t="shared" si="11"/>
        <v>22192134.93</v>
      </c>
      <c r="I56" s="174">
        <f t="shared" si="11"/>
        <v>22297287.48</v>
      </c>
      <c r="J56" s="174">
        <f>SUM(J57:J82)</f>
        <v>24943293.820000004</v>
      </c>
      <c r="K56" s="174">
        <f t="shared" si="11"/>
        <v>19201111.259999998</v>
      </c>
      <c r="L56" s="177">
        <f>SUM(L57:L82)</f>
        <v>22881256.17</v>
      </c>
      <c r="M56" s="175">
        <f>SUM(M57:M82)</f>
        <v>34970036.61000001</v>
      </c>
      <c r="N56" s="174">
        <f t="shared" si="11"/>
        <v>298528090.58000004</v>
      </c>
    </row>
    <row r="57" spans="1:14" ht="12.75">
      <c r="A57" s="96" t="s">
        <v>264</v>
      </c>
      <c r="B57" s="183">
        <v>8120064.529999999</v>
      </c>
      <c r="C57" s="184">
        <v>6117410.92</v>
      </c>
      <c r="D57" s="183">
        <v>8171150.02</v>
      </c>
      <c r="E57" s="170">
        <v>7278334</v>
      </c>
      <c r="F57" s="171">
        <v>7932342.33</v>
      </c>
      <c r="G57" s="170">
        <v>7238686</v>
      </c>
      <c r="H57" s="183">
        <v>8830872.59</v>
      </c>
      <c r="I57" s="183">
        <v>7801296.12</v>
      </c>
      <c r="J57" s="206">
        <v>8078388.55</v>
      </c>
      <c r="K57" s="183">
        <v>7822939.81</v>
      </c>
      <c r="L57" s="255">
        <v>11209313</v>
      </c>
      <c r="M57" s="260">
        <v>18376946</v>
      </c>
      <c r="N57" s="170">
        <f aca="true" t="shared" si="12" ref="N57:N82">SUM(B57:M57)</f>
        <v>106977743.87</v>
      </c>
    </row>
    <row r="58" spans="1:14" ht="12.75">
      <c r="A58" s="96" t="s">
        <v>286</v>
      </c>
      <c r="B58" s="183">
        <v>241411.5</v>
      </c>
      <c r="C58" s="184">
        <v>26588</v>
      </c>
      <c r="D58" s="183">
        <v>24470</v>
      </c>
      <c r="E58" s="170"/>
      <c r="F58" s="171"/>
      <c r="G58" s="170">
        <v>6897</v>
      </c>
      <c r="H58" s="183"/>
      <c r="I58" s="183"/>
      <c r="J58" s="206"/>
      <c r="K58" s="183"/>
      <c r="L58" s="163"/>
      <c r="M58" s="260"/>
      <c r="N58" s="170">
        <f t="shared" si="12"/>
        <v>299366.5</v>
      </c>
    </row>
    <row r="59" spans="1:14" ht="12.75">
      <c r="A59" s="203" t="s">
        <v>327</v>
      </c>
      <c r="B59" s="183"/>
      <c r="C59" s="184"/>
      <c r="D59" s="183"/>
      <c r="E59" s="170"/>
      <c r="F59" s="171"/>
      <c r="G59" s="170"/>
      <c r="H59" s="183"/>
      <c r="I59" s="183"/>
      <c r="J59" s="206"/>
      <c r="K59" s="183"/>
      <c r="L59" s="163"/>
      <c r="M59" s="260"/>
      <c r="N59" s="170">
        <f t="shared" si="12"/>
        <v>0</v>
      </c>
    </row>
    <row r="60" spans="1:14" ht="12.75">
      <c r="A60" s="203" t="s">
        <v>347</v>
      </c>
      <c r="B60" s="183"/>
      <c r="C60" s="184"/>
      <c r="D60" s="183"/>
      <c r="E60" s="170"/>
      <c r="F60" s="171"/>
      <c r="G60" s="170"/>
      <c r="H60" s="183"/>
      <c r="I60" s="183"/>
      <c r="J60" s="206"/>
      <c r="K60" s="183"/>
      <c r="L60" s="163"/>
      <c r="M60" s="260"/>
      <c r="N60" s="170">
        <f t="shared" si="12"/>
        <v>0</v>
      </c>
    </row>
    <row r="61" spans="1:14" ht="12.75">
      <c r="A61" s="203" t="s">
        <v>405</v>
      </c>
      <c r="B61" s="183">
        <v>0</v>
      </c>
      <c r="C61" s="184">
        <v>34800</v>
      </c>
      <c r="D61" s="183">
        <v>2954202.22</v>
      </c>
      <c r="E61" s="170"/>
      <c r="F61" s="171">
        <v>268656</v>
      </c>
      <c r="G61" s="170">
        <v>64032</v>
      </c>
      <c r="H61" s="183">
        <v>277468.88</v>
      </c>
      <c r="I61" s="183">
        <v>3773827.35</v>
      </c>
      <c r="J61" s="206">
        <v>299778</v>
      </c>
      <c r="K61" s="183">
        <v>315288</v>
      </c>
      <c r="L61" s="255">
        <v>1160778</v>
      </c>
      <c r="M61" s="260">
        <v>315288</v>
      </c>
      <c r="N61" s="170">
        <f t="shared" si="12"/>
        <v>9464118.45</v>
      </c>
    </row>
    <row r="62" spans="1:14" ht="12.75">
      <c r="A62" s="203" t="s">
        <v>348</v>
      </c>
      <c r="B62" s="183">
        <v>180000</v>
      </c>
      <c r="C62" s="184">
        <v>0</v>
      </c>
      <c r="D62" s="183"/>
      <c r="E62" s="170"/>
      <c r="F62" s="171"/>
      <c r="G62" s="170"/>
      <c r="H62" s="183"/>
      <c r="I62" s="183"/>
      <c r="J62" s="206"/>
      <c r="K62" s="183"/>
      <c r="L62" s="163"/>
      <c r="M62" s="260"/>
      <c r="N62" s="170">
        <f t="shared" si="12"/>
        <v>180000</v>
      </c>
    </row>
    <row r="63" spans="1:14" ht="12.75">
      <c r="A63" s="96" t="s">
        <v>404</v>
      </c>
      <c r="B63" s="183">
        <v>0</v>
      </c>
      <c r="C63" s="184">
        <v>360000</v>
      </c>
      <c r="D63" s="183">
        <v>180000</v>
      </c>
      <c r="E63" s="170">
        <v>180000</v>
      </c>
      <c r="F63" s="171">
        <v>180000</v>
      </c>
      <c r="G63" s="170">
        <v>180000</v>
      </c>
      <c r="H63" s="183">
        <v>180000</v>
      </c>
      <c r="I63" s="183">
        <v>180000</v>
      </c>
      <c r="J63" s="206">
        <v>180000</v>
      </c>
      <c r="K63" s="183">
        <v>180000</v>
      </c>
      <c r="L63" s="255">
        <v>180000</v>
      </c>
      <c r="M63" s="260">
        <v>180000</v>
      </c>
      <c r="N63" s="170">
        <f t="shared" si="12"/>
        <v>2160000</v>
      </c>
    </row>
    <row r="64" spans="1:14" ht="12.75">
      <c r="A64" s="203" t="s">
        <v>328</v>
      </c>
      <c r="B64" s="183"/>
      <c r="C64" s="184"/>
      <c r="D64" s="183"/>
      <c r="E64" s="170"/>
      <c r="F64" s="171"/>
      <c r="G64" s="170"/>
      <c r="H64" s="183"/>
      <c r="I64" s="183"/>
      <c r="J64" s="206"/>
      <c r="K64" s="183"/>
      <c r="L64" s="163"/>
      <c r="M64" s="260"/>
      <c r="N64" s="170">
        <f t="shared" si="12"/>
        <v>0</v>
      </c>
    </row>
    <row r="65" spans="1:14" ht="12.75">
      <c r="A65" s="203" t="s">
        <v>349</v>
      </c>
      <c r="B65" s="183">
        <v>1638817.7299999997</v>
      </c>
      <c r="C65" s="184">
        <v>20841.72</v>
      </c>
      <c r="D65" s="170">
        <v>84146.05</v>
      </c>
      <c r="E65" s="170">
        <v>35884.6</v>
      </c>
      <c r="F65" s="171"/>
      <c r="G65" s="170">
        <v>18623.8</v>
      </c>
      <c r="H65" s="206">
        <v>16924.4</v>
      </c>
      <c r="I65" s="183">
        <v>0</v>
      </c>
      <c r="J65" s="206">
        <v>0</v>
      </c>
      <c r="K65" s="183"/>
      <c r="L65" s="163"/>
      <c r="M65" s="260"/>
      <c r="N65" s="170">
        <f t="shared" si="12"/>
        <v>1815238.2999999998</v>
      </c>
    </row>
    <row r="66" spans="1:14" ht="12.75">
      <c r="A66" s="96" t="s">
        <v>406</v>
      </c>
      <c r="B66" s="183">
        <v>1167528.64</v>
      </c>
      <c r="C66" s="184">
        <v>2702535.97</v>
      </c>
      <c r="D66" s="170">
        <v>1180812.65</v>
      </c>
      <c r="E66" s="170">
        <v>2253723.82</v>
      </c>
      <c r="F66" s="171">
        <v>2232235.25</v>
      </c>
      <c r="G66" s="170">
        <v>1948025.98</v>
      </c>
      <c r="H66" s="206">
        <v>3489584.19</v>
      </c>
      <c r="I66" s="183">
        <v>1867168.45</v>
      </c>
      <c r="J66" s="206">
        <v>2356262.25</v>
      </c>
      <c r="K66" s="183"/>
      <c r="L66" s="255">
        <v>2012036.1400000001</v>
      </c>
      <c r="M66" s="260">
        <v>2520938.94</v>
      </c>
      <c r="N66" s="170">
        <f t="shared" si="12"/>
        <v>23730852.28</v>
      </c>
    </row>
    <row r="67" spans="1:14" ht="12.75">
      <c r="A67" s="96" t="s">
        <v>282</v>
      </c>
      <c r="B67" s="183">
        <v>1320000</v>
      </c>
      <c r="C67" s="184">
        <v>0</v>
      </c>
      <c r="D67" s="183"/>
      <c r="E67" s="170"/>
      <c r="F67" s="171"/>
      <c r="G67" s="170"/>
      <c r="H67" s="183"/>
      <c r="I67" s="183"/>
      <c r="J67" s="206"/>
      <c r="K67" s="183"/>
      <c r="L67" s="163"/>
      <c r="M67" s="260"/>
      <c r="N67" s="170">
        <f t="shared" si="12"/>
        <v>1320000</v>
      </c>
    </row>
    <row r="68" spans="1:14" ht="12.75">
      <c r="A68" s="203" t="s">
        <v>283</v>
      </c>
      <c r="B68" s="183"/>
      <c r="C68" s="184"/>
      <c r="D68" s="183"/>
      <c r="E68" s="170"/>
      <c r="F68" s="171"/>
      <c r="G68" s="170"/>
      <c r="H68" s="183"/>
      <c r="I68" s="183"/>
      <c r="J68" s="206"/>
      <c r="K68" s="183"/>
      <c r="L68" s="163"/>
      <c r="M68" s="260"/>
      <c r="N68" s="170">
        <f t="shared" si="12"/>
        <v>0</v>
      </c>
    </row>
    <row r="69" spans="1:14" ht="12.75">
      <c r="A69" s="203" t="s">
        <v>320</v>
      </c>
      <c r="B69" s="183">
        <v>86204.91</v>
      </c>
      <c r="C69" s="184">
        <v>0</v>
      </c>
      <c r="D69" s="183"/>
      <c r="E69" s="170"/>
      <c r="F69" s="171"/>
      <c r="G69" s="170"/>
      <c r="H69" s="183"/>
      <c r="I69" s="183"/>
      <c r="J69" s="206"/>
      <c r="K69" s="183"/>
      <c r="L69" s="163"/>
      <c r="M69" s="260"/>
      <c r="N69" s="170">
        <f t="shared" si="12"/>
        <v>86204.91</v>
      </c>
    </row>
    <row r="70" spans="1:14" ht="12.75">
      <c r="A70" s="203" t="s">
        <v>345</v>
      </c>
      <c r="B70" s="183">
        <v>0</v>
      </c>
      <c r="C70" s="184">
        <v>4742514.84</v>
      </c>
      <c r="D70" s="183"/>
      <c r="E70" s="170">
        <v>867965.26</v>
      </c>
      <c r="F70" s="171">
        <v>240147.77</v>
      </c>
      <c r="G70" s="170">
        <v>1474048.99</v>
      </c>
      <c r="H70" s="183">
        <v>393083.16</v>
      </c>
      <c r="I70" s="183">
        <v>862013.08</v>
      </c>
      <c r="J70" s="206">
        <v>3312647.65</v>
      </c>
      <c r="K70" s="183"/>
      <c r="L70" s="255">
        <v>861902.6</v>
      </c>
      <c r="M70" s="260">
        <v>2937422.23</v>
      </c>
      <c r="N70" s="170">
        <f t="shared" si="12"/>
        <v>15691745.58</v>
      </c>
    </row>
    <row r="71" spans="1:14" ht="12.75">
      <c r="A71" s="203" t="s">
        <v>309</v>
      </c>
      <c r="B71" s="183"/>
      <c r="C71" s="184"/>
      <c r="D71" s="183"/>
      <c r="E71" s="170"/>
      <c r="F71" s="171"/>
      <c r="G71" s="170"/>
      <c r="H71" s="183"/>
      <c r="I71" s="183"/>
      <c r="J71" s="206"/>
      <c r="K71" s="183"/>
      <c r="L71" s="163"/>
      <c r="M71" s="260"/>
      <c r="N71" s="170">
        <f t="shared" si="12"/>
        <v>0</v>
      </c>
    </row>
    <row r="72" spans="1:14" ht="12.75">
      <c r="A72" s="96" t="s">
        <v>329</v>
      </c>
      <c r="B72" s="183">
        <v>4536644</v>
      </c>
      <c r="C72" s="184">
        <v>0</v>
      </c>
      <c r="D72" s="183"/>
      <c r="E72" s="170"/>
      <c r="F72" s="171"/>
      <c r="G72" s="170"/>
      <c r="H72" s="183"/>
      <c r="I72" s="183"/>
      <c r="J72" s="206"/>
      <c r="K72" s="183"/>
      <c r="L72" s="163"/>
      <c r="M72" s="260"/>
      <c r="N72" s="170">
        <f t="shared" si="12"/>
        <v>4536644</v>
      </c>
    </row>
    <row r="73" spans="1:14" ht="12.75">
      <c r="A73" s="203" t="s">
        <v>350</v>
      </c>
      <c r="B73" s="183">
        <v>2119436</v>
      </c>
      <c r="C73" s="184">
        <v>875800</v>
      </c>
      <c r="D73" s="183"/>
      <c r="E73" s="170"/>
      <c r="F73" s="171">
        <v>425900</v>
      </c>
      <c r="G73" s="170"/>
      <c r="H73" s="183"/>
      <c r="I73" s="183"/>
      <c r="J73" s="206"/>
      <c r="K73" s="183"/>
      <c r="L73" s="163"/>
      <c r="M73" s="260"/>
      <c r="N73" s="170">
        <f t="shared" si="12"/>
        <v>3421136</v>
      </c>
    </row>
    <row r="74" spans="1:14" ht="12.75">
      <c r="A74" s="96" t="s">
        <v>319</v>
      </c>
      <c r="B74" s="183">
        <v>34.8</v>
      </c>
      <c r="C74" s="184">
        <v>20.88</v>
      </c>
      <c r="D74" s="183"/>
      <c r="E74" s="170"/>
      <c r="F74" s="171"/>
      <c r="G74" s="170"/>
      <c r="H74" s="183"/>
      <c r="I74" s="183"/>
      <c r="J74" s="206"/>
      <c r="K74" s="183"/>
      <c r="L74" s="163"/>
      <c r="M74" s="260"/>
      <c r="N74" s="170">
        <f t="shared" si="12"/>
        <v>55.67999999999999</v>
      </c>
    </row>
    <row r="75" spans="1:14" ht="12.75">
      <c r="A75" s="203" t="s">
        <v>351</v>
      </c>
      <c r="B75" s="183"/>
      <c r="C75" s="184"/>
      <c r="D75" s="183"/>
      <c r="E75" s="170"/>
      <c r="F75" s="171"/>
      <c r="G75" s="170"/>
      <c r="H75" s="183">
        <v>0</v>
      </c>
      <c r="I75" s="183">
        <v>0</v>
      </c>
      <c r="J75" s="206">
        <v>6.96</v>
      </c>
      <c r="K75" s="183"/>
      <c r="L75" s="163"/>
      <c r="M75" s="260"/>
      <c r="N75" s="170">
        <f t="shared" si="12"/>
        <v>6.96</v>
      </c>
    </row>
    <row r="76" spans="1:14" ht="12.75">
      <c r="A76" s="203" t="s">
        <v>352</v>
      </c>
      <c r="B76" s="183"/>
      <c r="C76" s="184"/>
      <c r="D76" s="183"/>
      <c r="E76" s="170"/>
      <c r="F76" s="171"/>
      <c r="G76" s="170"/>
      <c r="H76" s="183"/>
      <c r="I76" s="183"/>
      <c r="J76" s="206"/>
      <c r="K76" s="183"/>
      <c r="L76" s="163"/>
      <c r="M76" s="260"/>
      <c r="N76" s="170">
        <f t="shared" si="12"/>
        <v>0</v>
      </c>
    </row>
    <row r="77" spans="1:14" ht="12.75">
      <c r="A77" s="203" t="s">
        <v>397</v>
      </c>
      <c r="B77" s="183">
        <v>7464090.24</v>
      </c>
      <c r="C77" s="184">
        <v>7395161.01</v>
      </c>
      <c r="D77" s="183">
        <v>7310094.37</v>
      </c>
      <c r="E77" s="170">
        <v>7269839.54</v>
      </c>
      <c r="F77" s="171">
        <v>5659200.49</v>
      </c>
      <c r="G77" s="170">
        <v>5596031.64</v>
      </c>
      <c r="H77" s="183">
        <v>4162048.57</v>
      </c>
      <c r="I77" s="183">
        <v>2557112.22</v>
      </c>
      <c r="J77" s="206">
        <v>5661856.32</v>
      </c>
      <c r="K77" s="183">
        <v>4074269.32</v>
      </c>
      <c r="L77" s="255">
        <v>2513458.15</v>
      </c>
      <c r="M77" s="260">
        <v>5603672.31</v>
      </c>
      <c r="N77" s="170">
        <f t="shared" si="12"/>
        <v>65266834.18</v>
      </c>
    </row>
    <row r="78" spans="1:14" ht="12.75">
      <c r="A78" s="96" t="s">
        <v>293</v>
      </c>
      <c r="B78" s="183"/>
      <c r="C78" s="184"/>
      <c r="D78" s="183"/>
      <c r="E78" s="170"/>
      <c r="F78" s="171">
        <v>1150000</v>
      </c>
      <c r="G78" s="170"/>
      <c r="H78" s="183"/>
      <c r="I78" s="183"/>
      <c r="J78" s="206"/>
      <c r="K78" s="183">
        <v>1725000</v>
      </c>
      <c r="L78" s="163"/>
      <c r="M78" s="260"/>
      <c r="N78" s="170">
        <f t="shared" si="12"/>
        <v>2875000</v>
      </c>
    </row>
    <row r="79" spans="1:14" ht="12.75">
      <c r="A79" s="203" t="s">
        <v>353</v>
      </c>
      <c r="B79" s="183"/>
      <c r="C79" s="184"/>
      <c r="D79" s="183"/>
      <c r="E79" s="170"/>
      <c r="F79" s="171"/>
      <c r="G79" s="170"/>
      <c r="H79" s="183"/>
      <c r="I79" s="183"/>
      <c r="J79" s="206"/>
      <c r="K79" s="183"/>
      <c r="L79" s="163"/>
      <c r="M79" s="260"/>
      <c r="N79" s="170">
        <f t="shared" si="12"/>
        <v>0</v>
      </c>
    </row>
    <row r="80" spans="1:14" ht="12.75">
      <c r="A80" s="203" t="s">
        <v>407</v>
      </c>
      <c r="B80" s="183">
        <v>4078954</v>
      </c>
      <c r="C80" s="184">
        <v>4286181</v>
      </c>
      <c r="D80" s="183">
        <v>3950589</v>
      </c>
      <c r="E80" s="170">
        <v>4199490</v>
      </c>
      <c r="F80" s="171">
        <v>3881868</v>
      </c>
      <c r="G80" s="170">
        <v>4098350</v>
      </c>
      <c r="H80" s="183">
        <v>3890436</v>
      </c>
      <c r="I80" s="183">
        <v>4304153</v>
      </c>
      <c r="J80" s="206">
        <v>4102637</v>
      </c>
      <c r="K80" s="183">
        <v>4131897</v>
      </c>
      <c r="L80" s="255">
        <v>3992051.14</v>
      </c>
      <c r="M80" s="260">
        <v>4084052</v>
      </c>
      <c r="N80" s="170">
        <f t="shared" si="12"/>
        <v>49000658.14</v>
      </c>
    </row>
    <row r="81" spans="1:14" ht="12.75">
      <c r="A81" s="203" t="s">
        <v>413</v>
      </c>
      <c r="B81" s="183">
        <v>281880</v>
      </c>
      <c r="C81" s="184">
        <v>0</v>
      </c>
      <c r="D81" s="183"/>
      <c r="E81" s="170"/>
      <c r="F81" s="171"/>
      <c r="G81" s="170"/>
      <c r="H81" s="183"/>
      <c r="I81" s="183"/>
      <c r="J81" s="206"/>
      <c r="K81" s="183"/>
      <c r="L81" s="163"/>
      <c r="M81" s="260"/>
      <c r="N81" s="170">
        <f t="shared" si="12"/>
        <v>281880</v>
      </c>
    </row>
    <row r="82" spans="1:14" ht="12.75">
      <c r="A82" s="96" t="s">
        <v>299</v>
      </c>
      <c r="B82" s="183">
        <v>951717.14</v>
      </c>
      <c r="C82" s="184">
        <v>951717.14</v>
      </c>
      <c r="D82" s="183">
        <v>951717.14</v>
      </c>
      <c r="E82" s="170">
        <v>951717.14</v>
      </c>
      <c r="F82" s="171">
        <v>951717.14</v>
      </c>
      <c r="G82" s="170">
        <v>951717.14</v>
      </c>
      <c r="H82" s="183">
        <v>951717.14</v>
      </c>
      <c r="I82" s="183">
        <v>951717.26</v>
      </c>
      <c r="J82" s="206">
        <v>951717.09</v>
      </c>
      <c r="K82" s="183">
        <v>951717.1299999999</v>
      </c>
      <c r="L82" s="255">
        <v>951717.14</v>
      </c>
      <c r="M82" s="260">
        <v>951717.13</v>
      </c>
      <c r="N82" s="170">
        <f t="shared" si="12"/>
        <v>11420605.730000002</v>
      </c>
    </row>
    <row r="83" spans="1:14" ht="12.75">
      <c r="A83" s="142" t="s">
        <v>120</v>
      </c>
      <c r="B83" s="174">
        <f aca="true" t="shared" si="13" ref="B83:N83">SUM(B84:B86)</f>
        <v>1531126.77</v>
      </c>
      <c r="C83" s="177">
        <f t="shared" si="13"/>
        <v>1373589.53</v>
      </c>
      <c r="D83" s="174">
        <f t="shared" si="13"/>
        <v>1395426.75</v>
      </c>
      <c r="E83" s="174">
        <f t="shared" si="13"/>
        <v>26060.14</v>
      </c>
      <c r="F83" s="174">
        <f t="shared" si="13"/>
        <v>33685.7</v>
      </c>
      <c r="G83" s="174">
        <f t="shared" si="13"/>
        <v>28716.82</v>
      </c>
      <c r="H83" s="174">
        <f t="shared" si="13"/>
        <v>37247</v>
      </c>
      <c r="I83" s="174">
        <f t="shared" si="13"/>
        <v>69697.58</v>
      </c>
      <c r="J83" s="174">
        <f t="shared" si="13"/>
        <v>35403.78</v>
      </c>
      <c r="K83" s="174">
        <f t="shared" si="13"/>
        <v>27058</v>
      </c>
      <c r="L83" s="176">
        <f t="shared" si="13"/>
        <v>64920.09999999999</v>
      </c>
      <c r="M83" s="175">
        <f>SUM(M84:M86)</f>
        <v>22782.14</v>
      </c>
      <c r="N83" s="174">
        <f t="shared" si="13"/>
        <v>4645714.3100000005</v>
      </c>
    </row>
    <row r="84" spans="1:14" ht="12.75">
      <c r="A84" s="96" t="s">
        <v>289</v>
      </c>
      <c r="B84" s="183"/>
      <c r="C84" s="184"/>
      <c r="D84" s="183"/>
      <c r="E84" s="170"/>
      <c r="F84" s="171"/>
      <c r="G84" s="170"/>
      <c r="H84" s="183"/>
      <c r="I84" s="183"/>
      <c r="J84" s="206"/>
      <c r="K84" s="183"/>
      <c r="L84" s="163"/>
      <c r="M84" s="260"/>
      <c r="N84" s="170">
        <f>SUM(B84:M84)</f>
        <v>0</v>
      </c>
    </row>
    <row r="85" spans="1:14" ht="12.75">
      <c r="A85" s="96" t="s">
        <v>288</v>
      </c>
      <c r="B85" s="183">
        <v>197793.77</v>
      </c>
      <c r="C85" s="184">
        <v>40256.530000000006</v>
      </c>
      <c r="D85" s="183">
        <v>62093.75</v>
      </c>
      <c r="E85" s="170">
        <v>26060.14</v>
      </c>
      <c r="F85" s="171">
        <v>33685.7</v>
      </c>
      <c r="G85" s="170">
        <v>28716.82</v>
      </c>
      <c r="H85" s="183">
        <v>37247</v>
      </c>
      <c r="I85" s="183">
        <v>69697.58</v>
      </c>
      <c r="J85" s="206">
        <v>35403.78</v>
      </c>
      <c r="K85" s="183">
        <v>27058</v>
      </c>
      <c r="L85" s="255">
        <v>64920.09999999999</v>
      </c>
      <c r="M85" s="260">
        <v>22782.14</v>
      </c>
      <c r="N85" s="170">
        <f>SUM(B85:M85)</f>
        <v>645715.31</v>
      </c>
    </row>
    <row r="86" spans="1:14" s="1" customFormat="1" ht="12.75">
      <c r="A86" s="96" t="s">
        <v>265</v>
      </c>
      <c r="B86" s="183">
        <v>1333333</v>
      </c>
      <c r="C86" s="184">
        <v>1333333</v>
      </c>
      <c r="D86" s="183">
        <v>1333333</v>
      </c>
      <c r="E86" s="170"/>
      <c r="F86" s="171"/>
      <c r="G86" s="170"/>
      <c r="H86" s="183"/>
      <c r="I86" s="183"/>
      <c r="J86" s="183"/>
      <c r="K86" s="183"/>
      <c r="L86" s="163"/>
      <c r="M86" s="260"/>
      <c r="N86" s="170">
        <f>SUM(B86:M86)</f>
        <v>3999999</v>
      </c>
    </row>
    <row r="87" spans="1:14" ht="12.75">
      <c r="A87" s="142" t="s">
        <v>26</v>
      </c>
      <c r="B87" s="174">
        <f aca="true" t="shared" si="14" ref="B87:N87">SUM(B88:B121)</f>
        <v>17243990.02</v>
      </c>
      <c r="C87" s="177">
        <f t="shared" si="14"/>
        <v>19545660.53</v>
      </c>
      <c r="D87" s="174">
        <f t="shared" si="14"/>
        <v>13043871.8</v>
      </c>
      <c r="E87" s="174">
        <f t="shared" si="14"/>
        <v>7359180.510000001</v>
      </c>
      <c r="F87" s="174">
        <f t="shared" si="14"/>
        <v>25829285.13</v>
      </c>
      <c r="G87" s="174">
        <f t="shared" si="14"/>
        <v>6859461.85</v>
      </c>
      <c r="H87" s="174">
        <f t="shared" si="14"/>
        <v>12933561.73</v>
      </c>
      <c r="I87" s="174">
        <f t="shared" si="14"/>
        <v>13854719.969999999</v>
      </c>
      <c r="J87" s="174">
        <f t="shared" si="14"/>
        <v>24903918.849999998</v>
      </c>
      <c r="K87" s="174">
        <f t="shared" si="14"/>
        <v>39358811.3</v>
      </c>
      <c r="L87" s="177">
        <f t="shared" si="14"/>
        <v>41166127.29</v>
      </c>
      <c r="M87" s="175">
        <f>SUM(M88:M121)</f>
        <v>96595799.27000001</v>
      </c>
      <c r="N87" s="174">
        <f t="shared" si="14"/>
        <v>318694388.25</v>
      </c>
    </row>
    <row r="88" spans="1:14" s="1" customFormat="1" ht="12.75">
      <c r="A88" s="96" t="s">
        <v>138</v>
      </c>
      <c r="B88" s="183"/>
      <c r="C88" s="184"/>
      <c r="D88" s="183"/>
      <c r="E88" s="170"/>
      <c r="F88" s="171"/>
      <c r="G88" s="170"/>
      <c r="H88" s="183"/>
      <c r="I88" s="183"/>
      <c r="J88" s="206"/>
      <c r="K88" s="183"/>
      <c r="L88" s="163"/>
      <c r="M88" s="260"/>
      <c r="N88" s="183">
        <f aca="true" t="shared" si="15" ref="N88:N121">SUM(B88:M88)</f>
        <v>0</v>
      </c>
    </row>
    <row r="89" spans="1:14" ht="12.75">
      <c r="A89" s="96" t="s">
        <v>262</v>
      </c>
      <c r="B89" s="170">
        <v>518531.33999999997</v>
      </c>
      <c r="C89" s="173">
        <v>53532.2</v>
      </c>
      <c r="D89" s="170">
        <v>7034</v>
      </c>
      <c r="E89" s="170">
        <v>357153.66</v>
      </c>
      <c r="F89" s="171">
        <v>1833</v>
      </c>
      <c r="G89" s="170">
        <v>1514091.03</v>
      </c>
      <c r="H89" s="170">
        <v>0</v>
      </c>
      <c r="I89" s="170">
        <v>16373.01</v>
      </c>
      <c r="J89" s="170">
        <v>19894.06</v>
      </c>
      <c r="K89" s="170"/>
      <c r="L89" s="172"/>
      <c r="M89" s="171"/>
      <c r="N89" s="183">
        <f t="shared" si="15"/>
        <v>2488442.3</v>
      </c>
    </row>
    <row r="90" spans="1:14" ht="12.75">
      <c r="A90" s="96" t="s">
        <v>263</v>
      </c>
      <c r="B90" s="170">
        <v>5855193.12</v>
      </c>
      <c r="C90" s="173">
        <v>1468350.18</v>
      </c>
      <c r="D90" s="170">
        <v>2652859</v>
      </c>
      <c r="E90" s="170">
        <v>2697335.93</v>
      </c>
      <c r="F90" s="171">
        <v>5025884.89</v>
      </c>
      <c r="G90" s="170">
        <v>1652652.88</v>
      </c>
      <c r="H90" s="170">
        <v>1442033.43</v>
      </c>
      <c r="I90" s="170">
        <v>2083839.75</v>
      </c>
      <c r="J90" s="170">
        <v>3660436.89</v>
      </c>
      <c r="K90" s="170">
        <v>2612036.14</v>
      </c>
      <c r="L90" s="255">
        <v>5456314.5</v>
      </c>
      <c r="M90" s="171">
        <v>7712640.74</v>
      </c>
      <c r="N90" s="183">
        <f t="shared" si="15"/>
        <v>42319577.45</v>
      </c>
    </row>
    <row r="91" spans="1:14" ht="12.75">
      <c r="A91" s="203" t="s">
        <v>334</v>
      </c>
      <c r="B91" s="170"/>
      <c r="C91" s="173"/>
      <c r="D91" s="170"/>
      <c r="E91" s="170">
        <v>180000</v>
      </c>
      <c r="F91" s="171"/>
      <c r="G91" s="170"/>
      <c r="H91" s="170">
        <v>0</v>
      </c>
      <c r="I91" s="170">
        <v>0</v>
      </c>
      <c r="J91" s="170">
        <v>-180000</v>
      </c>
      <c r="K91" s="170"/>
      <c r="L91" s="172"/>
      <c r="M91" s="171"/>
      <c r="N91" s="183">
        <f t="shared" si="15"/>
        <v>0</v>
      </c>
    </row>
    <row r="92" spans="1:14" ht="12.75">
      <c r="A92" s="203" t="s">
        <v>362</v>
      </c>
      <c r="B92" s="170"/>
      <c r="C92" s="173"/>
      <c r="D92" s="170"/>
      <c r="E92" s="170"/>
      <c r="F92" s="171">
        <v>6.96</v>
      </c>
      <c r="G92" s="170"/>
      <c r="H92" s="170">
        <v>0</v>
      </c>
      <c r="I92" s="170">
        <v>0.62</v>
      </c>
      <c r="J92" s="170">
        <v>0</v>
      </c>
      <c r="K92" s="170"/>
      <c r="L92" s="172"/>
      <c r="M92" s="171"/>
      <c r="N92" s="183">
        <f t="shared" si="15"/>
        <v>7.58</v>
      </c>
    </row>
    <row r="93" spans="1:14" ht="12.75">
      <c r="A93" s="203" t="s">
        <v>422</v>
      </c>
      <c r="B93" s="170"/>
      <c r="C93" s="173"/>
      <c r="D93" s="170"/>
      <c r="E93" s="170"/>
      <c r="F93" s="171">
        <v>4643.86</v>
      </c>
      <c r="G93" s="170">
        <v>225000</v>
      </c>
      <c r="H93" s="170">
        <v>155294</v>
      </c>
      <c r="I93" s="170">
        <v>1912678.88</v>
      </c>
      <c r="J93" s="170">
        <v>0</v>
      </c>
      <c r="K93" s="170">
        <v>1158000</v>
      </c>
      <c r="L93" s="172">
        <v>575189.78</v>
      </c>
      <c r="M93" s="171">
        <v>10108238.219999999</v>
      </c>
      <c r="N93" s="183">
        <f t="shared" si="15"/>
        <v>14139044.739999998</v>
      </c>
    </row>
    <row r="94" spans="1:14" ht="12.75">
      <c r="A94" s="203" t="s">
        <v>374</v>
      </c>
      <c r="B94" s="170">
        <v>1023209.97</v>
      </c>
      <c r="C94" s="173">
        <v>20593.54</v>
      </c>
      <c r="D94" s="170">
        <v>1243938.11</v>
      </c>
      <c r="E94" s="170">
        <v>20593.54</v>
      </c>
      <c r="F94" s="171">
        <v>1186245.55</v>
      </c>
      <c r="G94" s="170"/>
      <c r="H94" s="170"/>
      <c r="I94" s="170"/>
      <c r="J94" s="170"/>
      <c r="K94" s="170"/>
      <c r="L94" s="172"/>
      <c r="M94" s="171"/>
      <c r="N94" s="183">
        <f t="shared" si="15"/>
        <v>3494580.71</v>
      </c>
    </row>
    <row r="95" spans="1:14" ht="12.75">
      <c r="A95" s="203" t="s">
        <v>423</v>
      </c>
      <c r="B95" s="170"/>
      <c r="C95" s="173"/>
      <c r="D95" s="170"/>
      <c r="E95" s="170"/>
      <c r="F95" s="171"/>
      <c r="G95" s="170"/>
      <c r="H95" s="170"/>
      <c r="I95" s="170"/>
      <c r="J95" s="170"/>
      <c r="K95" s="170">
        <v>1285431.9100000001</v>
      </c>
      <c r="L95" s="255">
        <v>-514172.7600000001</v>
      </c>
      <c r="M95" s="171">
        <v>190000</v>
      </c>
      <c r="N95" s="183">
        <f t="shared" si="15"/>
        <v>961259.15</v>
      </c>
    </row>
    <row r="96" spans="1:14" ht="12.75">
      <c r="A96" s="203" t="s">
        <v>377</v>
      </c>
      <c r="B96" s="170"/>
      <c r="C96" s="173"/>
      <c r="D96" s="170">
        <v>1348364.59</v>
      </c>
      <c r="E96" s="170"/>
      <c r="F96" s="171">
        <v>232476.03</v>
      </c>
      <c r="G96" s="170"/>
      <c r="H96" s="170">
        <v>0</v>
      </c>
      <c r="I96" s="170">
        <v>0</v>
      </c>
      <c r="J96" s="170">
        <v>132274.16</v>
      </c>
      <c r="K96" s="170"/>
      <c r="L96" s="172"/>
      <c r="M96" s="171">
        <v>66716.86</v>
      </c>
      <c r="N96" s="183">
        <f t="shared" si="15"/>
        <v>1779831.6400000001</v>
      </c>
    </row>
    <row r="97" spans="1:14" ht="12.75">
      <c r="A97" s="203" t="s">
        <v>424</v>
      </c>
      <c r="B97" s="170"/>
      <c r="C97" s="173"/>
      <c r="D97" s="170"/>
      <c r="E97" s="170"/>
      <c r="F97" s="171"/>
      <c r="G97" s="170"/>
      <c r="H97" s="170"/>
      <c r="I97" s="170"/>
      <c r="J97" s="170"/>
      <c r="K97" s="170"/>
      <c r="L97" s="172"/>
      <c r="M97" s="171"/>
      <c r="N97" s="183">
        <f t="shared" si="15"/>
        <v>0</v>
      </c>
    </row>
    <row r="98" spans="1:14" ht="12.75">
      <c r="A98" s="203" t="s">
        <v>297</v>
      </c>
      <c r="B98" s="170">
        <v>4026184.24</v>
      </c>
      <c r="C98" s="173">
        <v>0</v>
      </c>
      <c r="D98" s="170"/>
      <c r="E98" s="170"/>
      <c r="F98" s="171"/>
      <c r="G98" s="170"/>
      <c r="H98" s="170"/>
      <c r="I98" s="170"/>
      <c r="J98" s="170"/>
      <c r="K98" s="170"/>
      <c r="L98" s="172"/>
      <c r="M98" s="171"/>
      <c r="N98" s="183">
        <f t="shared" si="15"/>
        <v>4026184.24</v>
      </c>
    </row>
    <row r="99" spans="1:14" ht="12.75">
      <c r="A99" s="203" t="s">
        <v>433</v>
      </c>
      <c r="B99" s="170"/>
      <c r="C99" s="173"/>
      <c r="D99" s="170">
        <v>402752.7</v>
      </c>
      <c r="E99" s="170"/>
      <c r="F99" s="171"/>
      <c r="G99" s="170"/>
      <c r="H99" s="170"/>
      <c r="I99" s="170"/>
      <c r="J99" s="170"/>
      <c r="K99" s="170"/>
      <c r="L99" s="172"/>
      <c r="M99" s="171"/>
      <c r="N99" s="183">
        <f t="shared" si="15"/>
        <v>402752.7</v>
      </c>
    </row>
    <row r="100" spans="1:14" ht="12.75">
      <c r="A100" s="203" t="s">
        <v>318</v>
      </c>
      <c r="B100" s="170">
        <v>239935.49</v>
      </c>
      <c r="C100" s="173">
        <v>0</v>
      </c>
      <c r="D100" s="170"/>
      <c r="E100" s="170"/>
      <c r="F100" s="171"/>
      <c r="G100" s="170"/>
      <c r="H100" s="170"/>
      <c r="I100" s="170"/>
      <c r="J100" s="170"/>
      <c r="K100" s="170"/>
      <c r="L100" s="172"/>
      <c r="M100" s="171"/>
      <c r="N100" s="183">
        <f t="shared" si="15"/>
        <v>239935.49</v>
      </c>
    </row>
    <row r="101" spans="1:14" ht="12.75">
      <c r="A101" s="203" t="s">
        <v>415</v>
      </c>
      <c r="B101" s="170"/>
      <c r="C101" s="173"/>
      <c r="D101" s="170"/>
      <c r="E101" s="170"/>
      <c r="F101" s="171"/>
      <c r="G101" s="170"/>
      <c r="H101" s="170"/>
      <c r="I101" s="170"/>
      <c r="J101" s="170"/>
      <c r="K101" s="170"/>
      <c r="L101" s="255">
        <v>18910760.4</v>
      </c>
      <c r="M101" s="171"/>
      <c r="N101" s="183">
        <f t="shared" si="15"/>
        <v>18910760.4</v>
      </c>
    </row>
    <row r="102" spans="1:14" ht="12.75">
      <c r="A102" s="203" t="s">
        <v>368</v>
      </c>
      <c r="B102" s="170">
        <v>1499357.98</v>
      </c>
      <c r="C102" s="172">
        <v>2292724.01</v>
      </c>
      <c r="D102" s="170">
        <v>637048.4</v>
      </c>
      <c r="E102" s="170">
        <v>508269.52</v>
      </c>
      <c r="F102" s="171"/>
      <c r="G102" s="170"/>
      <c r="H102" s="171">
        <v>368036.61</v>
      </c>
      <c r="I102" s="171">
        <v>0</v>
      </c>
      <c r="J102" s="171">
        <v>321970.18</v>
      </c>
      <c r="K102" s="170"/>
      <c r="L102" s="172"/>
      <c r="M102" s="171"/>
      <c r="N102" s="183">
        <f t="shared" si="15"/>
        <v>5627406.7</v>
      </c>
    </row>
    <row r="103" spans="1:14" ht="12.75">
      <c r="A103" s="203" t="s">
        <v>425</v>
      </c>
      <c r="B103" s="170"/>
      <c r="C103" s="172"/>
      <c r="D103" s="170"/>
      <c r="E103" s="170"/>
      <c r="F103" s="171"/>
      <c r="G103" s="170">
        <v>42244</v>
      </c>
      <c r="H103" s="171">
        <v>0</v>
      </c>
      <c r="I103" s="171">
        <v>0</v>
      </c>
      <c r="J103" s="171">
        <v>3823469.18</v>
      </c>
      <c r="K103" s="170">
        <v>1628092.04</v>
      </c>
      <c r="L103" s="255">
        <v>3442678.73</v>
      </c>
      <c r="M103" s="171">
        <v>1471024.7</v>
      </c>
      <c r="N103" s="183">
        <f t="shared" si="15"/>
        <v>10407508.65</v>
      </c>
    </row>
    <row r="104" spans="1:14" ht="12.75">
      <c r="A104" s="203" t="s">
        <v>386</v>
      </c>
      <c r="B104" s="170"/>
      <c r="C104" s="172"/>
      <c r="D104" s="170"/>
      <c r="E104" s="170"/>
      <c r="F104" s="171">
        <v>450000</v>
      </c>
      <c r="G104" s="170">
        <v>787300.16</v>
      </c>
      <c r="H104" s="171">
        <v>0</v>
      </c>
      <c r="I104" s="171">
        <v>425600</v>
      </c>
      <c r="J104" s="171">
        <v>425600</v>
      </c>
      <c r="K104" s="170"/>
      <c r="L104" s="255">
        <v>1158140</v>
      </c>
      <c r="M104" s="171"/>
      <c r="N104" s="183">
        <f t="shared" si="15"/>
        <v>3246640.16</v>
      </c>
    </row>
    <row r="105" spans="1:14" ht="12.75">
      <c r="A105" s="203" t="s">
        <v>305</v>
      </c>
      <c r="B105" s="170"/>
      <c r="C105" s="172"/>
      <c r="D105" s="170"/>
      <c r="E105" s="170"/>
      <c r="F105" s="171"/>
      <c r="G105" s="170"/>
      <c r="H105" s="171"/>
      <c r="I105" s="171"/>
      <c r="J105" s="171"/>
      <c r="K105" s="170"/>
      <c r="L105" s="172"/>
      <c r="M105" s="171"/>
      <c r="N105" s="183">
        <f t="shared" si="15"/>
        <v>0</v>
      </c>
    </row>
    <row r="106" spans="1:14" ht="12.75">
      <c r="A106" s="203" t="s">
        <v>332</v>
      </c>
      <c r="B106" s="170"/>
      <c r="C106" s="172"/>
      <c r="D106" s="170"/>
      <c r="E106" s="170"/>
      <c r="F106" s="171"/>
      <c r="G106" s="170"/>
      <c r="H106" s="171"/>
      <c r="I106" s="171"/>
      <c r="J106" s="171"/>
      <c r="K106" s="170"/>
      <c r="L106" s="172"/>
      <c r="M106" s="171"/>
      <c r="N106" s="183">
        <f t="shared" si="15"/>
        <v>0</v>
      </c>
    </row>
    <row r="107" spans="1:14" ht="12.75">
      <c r="A107" s="211" t="s">
        <v>375</v>
      </c>
      <c r="B107" s="170">
        <v>496126.76</v>
      </c>
      <c r="C107" s="172">
        <v>0</v>
      </c>
      <c r="D107" s="170"/>
      <c r="E107" s="170">
        <v>425069.91</v>
      </c>
      <c r="F107" s="171">
        <v>1018072.15</v>
      </c>
      <c r="G107" s="170">
        <v>63481.34</v>
      </c>
      <c r="H107" s="171">
        <v>37501.2</v>
      </c>
      <c r="I107" s="171">
        <v>76208.68</v>
      </c>
      <c r="J107" s="171">
        <v>64.66</v>
      </c>
      <c r="K107" s="170"/>
      <c r="L107" s="172"/>
      <c r="M107" s="171"/>
      <c r="N107" s="183">
        <f t="shared" si="15"/>
        <v>2116524.7</v>
      </c>
    </row>
    <row r="108" spans="1:14" ht="12.75">
      <c r="A108" s="252" t="s">
        <v>431</v>
      </c>
      <c r="B108" s="170"/>
      <c r="C108" s="172"/>
      <c r="D108" s="170"/>
      <c r="E108" s="170"/>
      <c r="F108" s="171"/>
      <c r="G108" s="170"/>
      <c r="H108" s="171"/>
      <c r="I108" s="171"/>
      <c r="J108" s="171"/>
      <c r="K108" s="170"/>
      <c r="L108" s="172"/>
      <c r="M108" s="171"/>
      <c r="N108" s="183">
        <f t="shared" si="15"/>
        <v>0</v>
      </c>
    </row>
    <row r="109" spans="1:14" ht="12.75">
      <c r="A109" s="16" t="s">
        <v>331</v>
      </c>
      <c r="B109" s="170">
        <v>0</v>
      </c>
      <c r="C109" s="172">
        <v>4457998.22</v>
      </c>
      <c r="D109" s="170">
        <v>2709195.29</v>
      </c>
      <c r="E109" s="170"/>
      <c r="F109" s="171">
        <v>793837.88</v>
      </c>
      <c r="G109" s="170"/>
      <c r="H109" s="171">
        <v>2828013.25</v>
      </c>
      <c r="I109" s="171">
        <v>0</v>
      </c>
      <c r="J109" s="171">
        <v>84301.86</v>
      </c>
      <c r="K109" s="170"/>
      <c r="L109" s="172"/>
      <c r="M109" s="171">
        <v>893517.69</v>
      </c>
      <c r="N109" s="183">
        <f t="shared" si="15"/>
        <v>11766864.19</v>
      </c>
    </row>
    <row r="110" spans="1:14" ht="12.75">
      <c r="A110" s="16" t="s">
        <v>378</v>
      </c>
      <c r="B110" s="170"/>
      <c r="C110" s="172"/>
      <c r="D110" s="170"/>
      <c r="E110" s="170"/>
      <c r="F110" s="171">
        <v>15584957.01</v>
      </c>
      <c r="G110" s="170"/>
      <c r="H110" s="171">
        <v>6212894.15</v>
      </c>
      <c r="I110" s="171">
        <v>6681605.77</v>
      </c>
      <c r="J110" s="171">
        <v>10770511.4</v>
      </c>
      <c r="K110" s="170"/>
      <c r="L110" s="172"/>
      <c r="M110" s="171">
        <v>12920095.66</v>
      </c>
      <c r="N110" s="183">
        <f t="shared" si="15"/>
        <v>52170063.989999995</v>
      </c>
    </row>
    <row r="111" spans="1:14" ht="12.75">
      <c r="A111" s="16" t="s">
        <v>426</v>
      </c>
      <c r="B111" s="170"/>
      <c r="C111" s="172"/>
      <c r="D111" s="170"/>
      <c r="E111" s="170"/>
      <c r="F111" s="171"/>
      <c r="G111" s="170"/>
      <c r="H111" s="171"/>
      <c r="I111" s="171"/>
      <c r="J111" s="171"/>
      <c r="K111" s="170"/>
      <c r="L111" s="172"/>
      <c r="M111" s="171"/>
      <c r="N111" s="183">
        <f t="shared" si="15"/>
        <v>0</v>
      </c>
    </row>
    <row r="112" spans="1:14" ht="12.75">
      <c r="A112" s="252" t="s">
        <v>427</v>
      </c>
      <c r="B112" s="170">
        <v>2207755.21</v>
      </c>
      <c r="C112" s="172">
        <v>0</v>
      </c>
      <c r="D112" s="170"/>
      <c r="E112" s="170"/>
      <c r="F112" s="171"/>
      <c r="G112" s="170"/>
      <c r="H112" s="171"/>
      <c r="I112" s="171"/>
      <c r="J112" s="171"/>
      <c r="K112" s="170"/>
      <c r="L112" s="172"/>
      <c r="M112" s="171"/>
      <c r="N112" s="183">
        <f t="shared" si="15"/>
        <v>2207755.21</v>
      </c>
    </row>
    <row r="113" spans="1:14" ht="12.75">
      <c r="A113" s="252" t="s">
        <v>428</v>
      </c>
      <c r="B113" s="170">
        <v>1377695.91</v>
      </c>
      <c r="C113" s="172">
        <v>7289123.92</v>
      </c>
      <c r="D113" s="170"/>
      <c r="E113" s="170">
        <v>1912863.41</v>
      </c>
      <c r="F113" s="171"/>
      <c r="G113" s="170">
        <v>2190168.03</v>
      </c>
      <c r="H113" s="171">
        <v>0</v>
      </c>
      <c r="I113" s="171">
        <v>0</v>
      </c>
      <c r="J113" s="171">
        <v>2911250.22</v>
      </c>
      <c r="K113" s="170"/>
      <c r="L113" s="172"/>
      <c r="M113" s="171">
        <v>3455747.29</v>
      </c>
      <c r="N113" s="183">
        <f t="shared" si="15"/>
        <v>19136848.78</v>
      </c>
    </row>
    <row r="114" spans="1:14" ht="12.75">
      <c r="A114" s="252" t="s">
        <v>444</v>
      </c>
      <c r="B114" s="170"/>
      <c r="C114" s="172"/>
      <c r="D114" s="170"/>
      <c r="E114" s="170"/>
      <c r="F114" s="171"/>
      <c r="G114" s="170"/>
      <c r="H114" s="171"/>
      <c r="I114" s="171"/>
      <c r="J114" s="171"/>
      <c r="K114" s="170">
        <v>26794946.57</v>
      </c>
      <c r="L114" s="172"/>
      <c r="M114" s="171">
        <v>23056333</v>
      </c>
      <c r="N114" s="183">
        <f t="shared" si="15"/>
        <v>49851279.57</v>
      </c>
    </row>
    <row r="115" spans="1:14" ht="12.75">
      <c r="A115" s="252" t="s">
        <v>429</v>
      </c>
      <c r="B115" s="170">
        <v>0</v>
      </c>
      <c r="C115" s="172">
        <v>1488282.04</v>
      </c>
      <c r="D115" s="170">
        <v>1692254.33</v>
      </c>
      <c r="E115" s="170">
        <v>1257894.54</v>
      </c>
      <c r="F115" s="171">
        <v>1531327.8</v>
      </c>
      <c r="G115" s="170">
        <v>384524.41</v>
      </c>
      <c r="H115" s="171">
        <v>1889789.09</v>
      </c>
      <c r="I115" s="171">
        <v>2658413.26</v>
      </c>
      <c r="J115" s="171">
        <v>876052.79</v>
      </c>
      <c r="K115" s="170"/>
      <c r="L115" s="255">
        <v>1746974.15</v>
      </c>
      <c r="M115" s="171">
        <v>297033.81</v>
      </c>
      <c r="N115" s="183">
        <f t="shared" si="15"/>
        <v>13822546.219999999</v>
      </c>
    </row>
    <row r="116" spans="1:14" ht="12.75">
      <c r="A116" s="230" t="s">
        <v>446</v>
      </c>
      <c r="B116" s="170"/>
      <c r="C116" s="172"/>
      <c r="D116" s="170"/>
      <c r="E116" s="170"/>
      <c r="F116" s="171"/>
      <c r="G116" s="170"/>
      <c r="H116" s="171"/>
      <c r="I116" s="171"/>
      <c r="J116" s="171"/>
      <c r="K116" s="170"/>
      <c r="L116" s="255">
        <v>2046555.06</v>
      </c>
      <c r="M116" s="171"/>
      <c r="N116" s="183">
        <f t="shared" si="15"/>
        <v>2046555.06</v>
      </c>
    </row>
    <row r="117" spans="1:14" ht="12.75">
      <c r="A117" s="252" t="s">
        <v>430</v>
      </c>
      <c r="B117" s="170"/>
      <c r="C117" s="172"/>
      <c r="D117" s="170"/>
      <c r="E117" s="170"/>
      <c r="F117" s="171"/>
      <c r="G117" s="170"/>
      <c r="H117" s="171"/>
      <c r="I117" s="171"/>
      <c r="J117" s="171"/>
      <c r="K117" s="170"/>
      <c r="L117" s="172"/>
      <c r="M117" s="171"/>
      <c r="N117" s="183">
        <f t="shared" si="15"/>
        <v>0</v>
      </c>
    </row>
    <row r="118" spans="1:14" ht="12.75">
      <c r="A118" s="230" t="s">
        <v>453</v>
      </c>
      <c r="B118" s="170">
        <v>0</v>
      </c>
      <c r="C118" s="172">
        <v>2475056.42</v>
      </c>
      <c r="D118" s="170">
        <v>2350425.38</v>
      </c>
      <c r="E118" s="170"/>
      <c r="F118" s="171"/>
      <c r="G118" s="170"/>
      <c r="H118" s="171"/>
      <c r="I118" s="171"/>
      <c r="J118" s="171"/>
      <c r="K118" s="170"/>
      <c r="L118" s="172"/>
      <c r="M118" s="171"/>
      <c r="N118" s="183">
        <f t="shared" si="15"/>
        <v>4825481.8</v>
      </c>
    </row>
    <row r="119" spans="1:14" ht="12.75">
      <c r="A119" s="211" t="s">
        <v>438</v>
      </c>
      <c r="B119" s="170"/>
      <c r="C119" s="172"/>
      <c r="D119" s="170"/>
      <c r="E119" s="170"/>
      <c r="F119" s="171"/>
      <c r="G119" s="170"/>
      <c r="H119" s="171"/>
      <c r="I119" s="171"/>
      <c r="J119" s="171">
        <v>300000</v>
      </c>
      <c r="K119" s="170"/>
      <c r="L119" s="255">
        <v>242586.21</v>
      </c>
      <c r="M119" s="171">
        <v>242586.21</v>
      </c>
      <c r="N119" s="183">
        <f t="shared" si="15"/>
        <v>785172.4199999999</v>
      </c>
    </row>
    <row r="120" spans="1:14" ht="12.75">
      <c r="A120" s="211" t="s">
        <v>439</v>
      </c>
      <c r="B120" s="170"/>
      <c r="C120" s="172"/>
      <c r="D120" s="170"/>
      <c r="E120" s="170"/>
      <c r="F120" s="171"/>
      <c r="G120" s="170"/>
      <c r="H120" s="171"/>
      <c r="I120" s="171"/>
      <c r="J120" s="171">
        <v>1758093.45</v>
      </c>
      <c r="K120" s="170">
        <v>5880304.64</v>
      </c>
      <c r="L120" s="255">
        <v>8101101.22</v>
      </c>
      <c r="M120" s="171">
        <v>36181865.09</v>
      </c>
      <c r="N120" s="183">
        <f t="shared" si="15"/>
        <v>51921364.400000006</v>
      </c>
    </row>
    <row r="121" spans="1:14" ht="12.75">
      <c r="A121" s="18" t="s">
        <v>323</v>
      </c>
      <c r="B121" s="178"/>
      <c r="C121" s="172"/>
      <c r="D121" s="170"/>
      <c r="E121" s="170"/>
      <c r="F121" s="171"/>
      <c r="G121" s="170"/>
      <c r="H121" s="171"/>
      <c r="I121" s="171"/>
      <c r="J121" s="171"/>
      <c r="K121" s="170"/>
      <c r="L121" s="172"/>
      <c r="M121" s="171"/>
      <c r="N121" s="254">
        <f t="shared" si="15"/>
        <v>0</v>
      </c>
    </row>
    <row r="122" spans="1:14" ht="12.75">
      <c r="A122" s="145" t="s">
        <v>38</v>
      </c>
      <c r="B122" s="251">
        <f aca="true" t="shared" si="16" ref="B122:N122">SUM(B87+B83+B56+B45+B40+B36+B27+B20+B12+B7)</f>
        <v>133355831.24000001</v>
      </c>
      <c r="C122" s="185">
        <f t="shared" si="16"/>
        <v>125400178.19</v>
      </c>
      <c r="D122" s="185">
        <f t="shared" si="16"/>
        <v>123304041.87</v>
      </c>
      <c r="E122" s="185">
        <f t="shared" si="16"/>
        <v>113825339.18</v>
      </c>
      <c r="F122" s="185">
        <f t="shared" si="16"/>
        <v>124052992.45</v>
      </c>
      <c r="G122" s="185">
        <f t="shared" si="16"/>
        <v>116266004.75999999</v>
      </c>
      <c r="H122" s="185">
        <f t="shared" si="16"/>
        <v>116580442.79000002</v>
      </c>
      <c r="I122" s="185">
        <f t="shared" si="16"/>
        <v>114397696.99000001</v>
      </c>
      <c r="J122" s="185">
        <f t="shared" si="16"/>
        <v>145480377.16000003</v>
      </c>
      <c r="K122" s="185">
        <f t="shared" si="16"/>
        <v>126732774.11999999</v>
      </c>
      <c r="L122" s="185">
        <f t="shared" si="16"/>
        <v>136546995.77</v>
      </c>
      <c r="M122" s="185">
        <f>SUM(M87+M83+M56+M45+M40+M36+M27+M20+M12+M7)</f>
        <v>315658384.55</v>
      </c>
      <c r="N122" s="185">
        <f t="shared" si="16"/>
        <v>1691601059.0700002</v>
      </c>
    </row>
    <row r="125" spans="1:4" ht="12.75">
      <c r="A125" s="147"/>
      <c r="B125" s="186"/>
      <c r="D125" s="186"/>
    </row>
    <row r="126" spans="1:3" ht="12.75">
      <c r="A126" s="148"/>
      <c r="B126" s="186"/>
      <c r="C126" s="186"/>
    </row>
    <row r="127" spans="1:3" ht="12.75">
      <c r="A127" s="148"/>
      <c r="B127" s="186"/>
      <c r="C127" s="186"/>
    </row>
    <row r="128" spans="1:3" ht="12.75">
      <c r="A128" s="148"/>
      <c r="B128" s="186"/>
      <c r="C128" s="186"/>
    </row>
    <row r="129" spans="1:3" ht="12.75">
      <c r="A129" s="148"/>
      <c r="B129" s="186"/>
      <c r="C129" s="186"/>
    </row>
    <row r="130" spans="1:3" ht="12.75">
      <c r="A130" s="148"/>
      <c r="B130" s="186"/>
      <c r="C130" s="186"/>
    </row>
    <row r="131" spans="1:3" ht="12.75">
      <c r="A131" s="148"/>
      <c r="B131" s="186"/>
      <c r="C131" s="186"/>
    </row>
    <row r="132" spans="1:3" ht="12.75">
      <c r="A132" s="148"/>
      <c r="B132" s="186"/>
      <c r="C132" s="187"/>
    </row>
    <row r="133" spans="1:3" ht="12.75">
      <c r="A133" s="148"/>
      <c r="B133" s="186"/>
      <c r="C133" s="187"/>
    </row>
    <row r="134" spans="1:3" ht="12.75">
      <c r="A134" s="148"/>
      <c r="B134" s="186"/>
      <c r="C134" s="187"/>
    </row>
    <row r="135" spans="1:3" ht="12.75">
      <c r="A135" s="148"/>
      <c r="B135" s="187"/>
      <c r="C135" s="187"/>
    </row>
    <row r="136" spans="1:3" ht="12.75">
      <c r="A136" s="148"/>
      <c r="B136" s="186"/>
      <c r="C136" s="187"/>
    </row>
    <row r="137" spans="1:3" ht="12.75">
      <c r="A137" s="149"/>
      <c r="B137" s="188"/>
      <c r="C137" s="188"/>
    </row>
    <row r="138" spans="1:3" ht="12.75">
      <c r="A138" s="150"/>
      <c r="B138" s="188"/>
      <c r="C138" s="188"/>
    </row>
    <row r="139" spans="1:3" ht="12.75">
      <c r="A139" s="148"/>
      <c r="B139" s="188"/>
      <c r="C139" s="188"/>
    </row>
    <row r="140" spans="1:3" ht="12.75">
      <c r="A140" s="148"/>
      <c r="B140" s="189"/>
      <c r="C140" s="189"/>
    </row>
    <row r="141" spans="1:3" ht="12.75">
      <c r="A141" s="148"/>
      <c r="B141" s="189"/>
      <c r="C141" s="189"/>
    </row>
  </sheetData>
  <sheetProtection/>
  <mergeCells count="3">
    <mergeCell ref="A2:N2"/>
    <mergeCell ref="A3:N3"/>
    <mergeCell ref="A1:N1"/>
  </mergeCells>
  <printOptions horizontalCentered="1"/>
  <pageMargins left="0.4330708661417323" right="0.2362204724409449" top="0.15748031496062992" bottom="0.15748031496062992" header="0" footer="0.15748031496062992"/>
  <pageSetup firstPageNumber="25" useFirstPageNumber="1" horizontalDpi="600" verticalDpi="600" orientation="landscape" paperSize="5" scale="55" r:id="rId1"/>
  <rowBreaks count="1" manualBreakCount="1">
    <brk id="4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B4" sqref="B1:I16384"/>
    </sheetView>
  </sheetViews>
  <sheetFormatPr defaultColWidth="11.421875" defaultRowHeight="12.75"/>
  <cols>
    <col min="1" max="1" width="46.28125" style="0" customWidth="1"/>
    <col min="2" max="3" width="13.7109375" style="0" bestFit="1" customWidth="1"/>
    <col min="4" max="4" width="14.8515625" style="0" bestFit="1" customWidth="1"/>
    <col min="5" max="5" width="13.28125" style="0" customWidth="1"/>
    <col min="6" max="8" width="15.28125" style="0" bestFit="1" customWidth="1"/>
    <col min="9" max="9" width="13.28125" style="0" bestFit="1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248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177</v>
      </c>
      <c r="C6" s="278"/>
      <c r="D6" s="3" t="s">
        <v>40</v>
      </c>
      <c r="E6" s="3" t="s">
        <v>41</v>
      </c>
      <c r="F6" s="277" t="s">
        <v>177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7" t="s">
        <v>96</v>
      </c>
      <c r="B9" s="10">
        <v>159075452.05</v>
      </c>
      <c r="C9" s="10">
        <v>161854794.13</v>
      </c>
      <c r="D9" s="10">
        <v>184317273.28000003</v>
      </c>
      <c r="E9" s="10">
        <v>22462479.150000036</v>
      </c>
      <c r="F9" s="10">
        <v>449832544.69</v>
      </c>
      <c r="G9" s="10">
        <f>SUM('Egresos Reales'!N7)</f>
        <v>477841044.20000005</v>
      </c>
      <c r="H9" s="10">
        <f>SUM('Presupuesto Egresos'!N7)</f>
        <v>464884741.2800001</v>
      </c>
      <c r="I9" s="10">
        <f>SUM(H9-G9)</f>
        <v>-12956302.919999957</v>
      </c>
    </row>
    <row r="10" spans="1:9" ht="12.75">
      <c r="A10" s="8"/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8" t="s">
        <v>49</v>
      </c>
      <c r="B11" s="11">
        <v>20901140.79</v>
      </c>
      <c r="C11" s="11">
        <v>37072670.949999996</v>
      </c>
      <c r="D11" s="11">
        <v>29881230.439999986</v>
      </c>
      <c r="E11" s="11">
        <v>-7191440.510000009</v>
      </c>
      <c r="F11" s="11">
        <v>53161853.339999996</v>
      </c>
      <c r="G11" s="11">
        <f>SUM('Egresos Reales'!N12)</f>
        <v>119840157.02999999</v>
      </c>
      <c r="H11" s="11">
        <f>SUM('Presupuesto Egresos'!N12)</f>
        <v>119406660.43999998</v>
      </c>
      <c r="I11" s="11">
        <f>SUM(H11-G11)</f>
        <v>-433496.5900000036</v>
      </c>
    </row>
    <row r="12" spans="1:9" ht="12.75">
      <c r="A12" s="8"/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8" t="s">
        <v>50</v>
      </c>
      <c r="B13" s="11">
        <v>13831090.24</v>
      </c>
      <c r="C13" s="11">
        <v>12571070.91</v>
      </c>
      <c r="D13" s="11">
        <v>16252563.229999997</v>
      </c>
      <c r="E13" s="11">
        <v>3681492.3199999966</v>
      </c>
      <c r="F13" s="11">
        <v>44554698.91</v>
      </c>
      <c r="G13" s="11">
        <f>SUM('Egresos Reales'!N20)</f>
        <v>59448627</v>
      </c>
      <c r="H13" s="11">
        <f>SUM('Presupuesto Egresos'!N20)</f>
        <v>59406775.23</v>
      </c>
      <c r="I13" s="11">
        <f>SUM(H13-G13)</f>
        <v>-41851.77000000328</v>
      </c>
    </row>
    <row r="14" spans="1:9" ht="12.75">
      <c r="A14" s="8"/>
      <c r="B14" s="11"/>
      <c r="C14" s="11"/>
      <c r="D14" s="11"/>
      <c r="E14" s="11"/>
      <c r="F14" s="11"/>
      <c r="G14" s="11"/>
      <c r="H14" s="11"/>
      <c r="I14" s="11"/>
    </row>
    <row r="15" spans="1:9" ht="12.75">
      <c r="A15" s="8" t="s">
        <v>160</v>
      </c>
      <c r="B15" s="11">
        <v>16153120.450000003</v>
      </c>
      <c r="C15" s="11">
        <v>32299012.659999996</v>
      </c>
      <c r="D15" s="11">
        <v>24839516.40999999</v>
      </c>
      <c r="E15" s="11">
        <v>-7459496.250000007</v>
      </c>
      <c r="F15" s="11">
        <v>58747510.83000001</v>
      </c>
      <c r="G15" s="11">
        <f>SUM('Egresos Reales'!N27)</f>
        <v>84877296.85</v>
      </c>
      <c r="H15" s="11">
        <f>SUM('Presupuesto Egresos'!N27)</f>
        <v>71222753.40999998</v>
      </c>
      <c r="I15" s="11">
        <f>SUM(H15-G15)</f>
        <v>-13654543.440000013</v>
      </c>
    </row>
    <row r="16" spans="1:9" ht="12.75">
      <c r="A16" s="8"/>
      <c r="B16" s="11"/>
      <c r="C16" s="11"/>
      <c r="D16" s="11"/>
      <c r="E16" s="11"/>
      <c r="F16" s="11"/>
      <c r="G16" s="11"/>
      <c r="H16" s="11"/>
      <c r="I16" s="11"/>
    </row>
    <row r="17" spans="1:9" ht="12.75">
      <c r="A17" s="8" t="s">
        <v>51</v>
      </c>
      <c r="B17" s="11">
        <v>2528780.3800000004</v>
      </c>
      <c r="C17" s="11">
        <v>3962724.5700000003</v>
      </c>
      <c r="D17" s="11">
        <v>11267300.760000002</v>
      </c>
      <c r="E17" s="11">
        <v>7304576.190000001</v>
      </c>
      <c r="F17" s="11">
        <v>9770084.339999998</v>
      </c>
      <c r="G17" s="11">
        <f>SUM('Egresos Reales'!N36)</f>
        <v>18671153.130000003</v>
      </c>
      <c r="H17" s="11">
        <f>SUM('Presupuesto Egresos'!N36)</f>
        <v>16480722.760000002</v>
      </c>
      <c r="I17" s="11">
        <f>SUM(H17-G17)</f>
        <v>-2190430.370000001</v>
      </c>
    </row>
    <row r="18" spans="1:9" ht="12.75">
      <c r="A18" s="8"/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8" t="s">
        <v>116</v>
      </c>
      <c r="B19" s="11">
        <v>50200457.03</v>
      </c>
      <c r="C19" s="11">
        <v>66252818.349999994</v>
      </c>
      <c r="D19" s="11">
        <v>60686314.81999998</v>
      </c>
      <c r="E19" s="11">
        <v>-5566503.530000016</v>
      </c>
      <c r="F19" s="11">
        <v>139787592.63</v>
      </c>
      <c r="G19" s="11">
        <f>SUM('Egresos Reales'!N40)</f>
        <v>268372882.66</v>
      </c>
      <c r="H19" s="11">
        <f>SUM('Presupuesto Egresos'!N40)</f>
        <v>222725673.29</v>
      </c>
      <c r="I19" s="11">
        <f>SUM(H19-G19)</f>
        <v>-45647209.370000005</v>
      </c>
    </row>
    <row r="20" spans="1:9" ht="12.75">
      <c r="A20" s="8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8" t="s">
        <v>1</v>
      </c>
      <c r="B21" s="11">
        <v>9675566.819999998</v>
      </c>
      <c r="C21" s="11">
        <v>10637160.729999999</v>
      </c>
      <c r="D21" s="11">
        <v>3600251.360000002</v>
      </c>
      <c r="E21" s="11">
        <v>-7036909.369999996</v>
      </c>
      <c r="F21" s="11">
        <v>16896633.67</v>
      </c>
      <c r="G21" s="11">
        <f>SUM('Egresos Reales'!N45)</f>
        <v>40681705.059999995</v>
      </c>
      <c r="H21" s="11">
        <f>SUM('Presupuesto Egresos'!N45)</f>
        <v>46206768.71999999</v>
      </c>
      <c r="I21" s="11">
        <f>SUM(H21-G21)</f>
        <v>5525063.659999996</v>
      </c>
    </row>
    <row r="22" spans="1:9" ht="12.75">
      <c r="A22" s="8"/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8" t="s">
        <v>2</v>
      </c>
      <c r="B23" s="11">
        <v>67113762.03999999</v>
      </c>
      <c r="C23" s="11">
        <v>77052404.04</v>
      </c>
      <c r="D23" s="11">
        <v>85206242.36</v>
      </c>
      <c r="E23" s="11">
        <v>8153838.319999993</v>
      </c>
      <c r="F23" s="11">
        <v>255224610.82</v>
      </c>
      <c r="G23" s="11">
        <f>SUM('Egresos Reales'!N56)</f>
        <v>298528090.58000004</v>
      </c>
      <c r="H23" s="11">
        <f>SUM('Presupuesto Egresos'!N56)</f>
        <v>297840468.70000005</v>
      </c>
      <c r="I23" s="11">
        <f>SUM(H23-G23)</f>
        <v>-687621.8799999952</v>
      </c>
    </row>
    <row r="24" spans="1:9" ht="12.75">
      <c r="A24" s="8"/>
      <c r="B24" s="11"/>
      <c r="C24" s="11"/>
      <c r="D24" s="11"/>
      <c r="E24" s="11"/>
      <c r="F24" s="11"/>
      <c r="G24" s="11"/>
      <c r="H24" s="11"/>
      <c r="I24" s="11"/>
    </row>
    <row r="25" spans="1:9" ht="12.75">
      <c r="A25" s="8" t="s">
        <v>230</v>
      </c>
      <c r="B25" s="11">
        <v>4711233.96</v>
      </c>
      <c r="C25" s="11">
        <v>114760.23999999999</v>
      </c>
      <c r="D25" s="11">
        <v>3778932.17</v>
      </c>
      <c r="E25" s="11">
        <v>3664171.9299999997</v>
      </c>
      <c r="F25" s="11">
        <v>17854696.53</v>
      </c>
      <c r="G25" s="11">
        <f>SUM('Egresos Reales'!N83)</f>
        <v>4645714.3100000005</v>
      </c>
      <c r="H25" s="11">
        <f>SUM('Presupuesto Egresos'!N83)</f>
        <v>4688432.17</v>
      </c>
      <c r="I25" s="11">
        <f>SUM(H25-G25)</f>
        <v>42717.859999999404</v>
      </c>
    </row>
    <row r="26" spans="1:9" ht="12.75">
      <c r="A26" s="8"/>
      <c r="B26" s="11"/>
      <c r="C26" s="11"/>
      <c r="D26" s="11"/>
      <c r="E26" s="11"/>
      <c r="F26" s="11"/>
      <c r="G26" s="11"/>
      <c r="H26" s="11"/>
      <c r="I26" s="11"/>
    </row>
    <row r="27" spans="1:9" ht="12.75">
      <c r="A27" s="9" t="s">
        <v>261</v>
      </c>
      <c r="B27" s="11">
        <v>105483977.78999999</v>
      </c>
      <c r="C27" s="11">
        <v>177120737.86</v>
      </c>
      <c r="D27" s="11">
        <v>133426376.26</v>
      </c>
      <c r="E27" s="11">
        <v>-43694361.60000001</v>
      </c>
      <c r="F27" s="11">
        <v>218089454.19000003</v>
      </c>
      <c r="G27" s="11">
        <f>SUM('Egresos Reales'!N87)</f>
        <v>318694388.25</v>
      </c>
      <c r="H27" s="11">
        <f>SUM('Presupuesto Egresos'!N87)</f>
        <v>385081559.81000006</v>
      </c>
      <c r="I27" s="11">
        <f>SUM(H27-G27)</f>
        <v>66387171.56000006</v>
      </c>
    </row>
    <row r="28" spans="1:9" ht="12.75">
      <c r="A28" s="5" t="s">
        <v>4</v>
      </c>
      <c r="B28" s="6">
        <f aca="true" t="shared" si="0" ref="B28:I28">SUM(B9:B27)</f>
        <v>449674581.5500001</v>
      </c>
      <c r="C28" s="6">
        <f t="shared" si="0"/>
        <v>578938154.44</v>
      </c>
      <c r="D28" s="6">
        <f t="shared" si="0"/>
        <v>553256001.09</v>
      </c>
      <c r="E28" s="6">
        <f t="shared" si="0"/>
        <v>-25682153.350000013</v>
      </c>
      <c r="F28" s="6">
        <f t="shared" si="0"/>
        <v>1263919679.95</v>
      </c>
      <c r="G28" s="6">
        <f t="shared" si="0"/>
        <v>1691601059.07</v>
      </c>
      <c r="H28" s="6">
        <f t="shared" si="0"/>
        <v>1687944555.81</v>
      </c>
      <c r="I28" s="6">
        <f t="shared" si="0"/>
        <v>-3656503.259999916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968503937007874" right="0.1968503937007874" top="0.5118110236220472" bottom="0.1968503937007874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1"/>
  <sheetViews>
    <sheetView showGridLines="0" zoomScale="82" zoomScaleNormal="82" zoomScalePageLayoutView="0" workbookViewId="0" topLeftCell="C1">
      <selection activeCell="N115" sqref="N115"/>
    </sheetView>
  </sheetViews>
  <sheetFormatPr defaultColWidth="66.7109375" defaultRowHeight="12.75"/>
  <cols>
    <col min="1" max="1" width="57.8515625" style="0" bestFit="1" customWidth="1"/>
    <col min="2" max="2" width="14.28125" style="0" customWidth="1"/>
    <col min="3" max="4" width="13.140625" style="0" customWidth="1"/>
    <col min="5" max="7" width="14.28125" style="0" customWidth="1"/>
    <col min="8" max="13" width="14.28125" style="0" bestFit="1" customWidth="1"/>
    <col min="14" max="14" width="15.8515625" style="0" bestFit="1" customWidth="1"/>
    <col min="15" max="15" width="12.140625" style="0" bestFit="1" customWidth="1"/>
    <col min="16" max="17" width="10.57421875" style="0" bestFit="1" customWidth="1"/>
  </cols>
  <sheetData>
    <row r="1" spans="1:14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175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ht="13.5" thickBot="1"/>
    <row r="5" spans="1:14" ht="13.5" thickBot="1">
      <c r="A5" s="22" t="s">
        <v>0</v>
      </c>
      <c r="B5" s="22" t="s">
        <v>6</v>
      </c>
      <c r="C5" s="22" t="s">
        <v>7</v>
      </c>
      <c r="D5" s="22" t="s">
        <v>8</v>
      </c>
      <c r="E5" s="22" t="s">
        <v>9</v>
      </c>
      <c r="F5" s="22" t="s">
        <v>10</v>
      </c>
      <c r="G5" s="133" t="s">
        <v>11</v>
      </c>
      <c r="H5" s="22" t="s">
        <v>12</v>
      </c>
      <c r="I5" s="22" t="s">
        <v>13</v>
      </c>
      <c r="J5" s="22" t="s">
        <v>16</v>
      </c>
      <c r="K5" s="22" t="s">
        <v>14</v>
      </c>
      <c r="L5" s="22" t="s">
        <v>17</v>
      </c>
      <c r="M5" s="22" t="s">
        <v>15</v>
      </c>
      <c r="N5" s="22" t="s">
        <v>74</v>
      </c>
    </row>
    <row r="6" ht="12.75">
      <c r="O6" s="33"/>
    </row>
    <row r="7" spans="1:15" ht="12.75">
      <c r="A7" s="41" t="s">
        <v>18</v>
      </c>
      <c r="B7" s="23">
        <f>SUM(B8:B13)</f>
        <v>89355362.56</v>
      </c>
      <c r="C7" s="23">
        <f aca="true" t="shared" si="0" ref="C7:M7">SUM(C8:C13)</f>
        <v>19741733.67</v>
      </c>
      <c r="D7" s="23">
        <f t="shared" si="0"/>
        <v>14201814.370000001</v>
      </c>
      <c r="E7" s="23">
        <f t="shared" si="0"/>
        <v>10995591.86</v>
      </c>
      <c r="F7" s="23">
        <f t="shared" si="0"/>
        <v>13561862.92</v>
      </c>
      <c r="G7" s="23">
        <f t="shared" si="0"/>
        <v>60270015.93</v>
      </c>
      <c r="H7" s="23">
        <f t="shared" si="0"/>
        <v>20036422.93</v>
      </c>
      <c r="I7" s="23">
        <f t="shared" si="0"/>
        <v>11662622.42</v>
      </c>
      <c r="J7" s="23">
        <f>SUM(J8:J13)</f>
        <v>39444347.28</v>
      </c>
      <c r="K7" s="23">
        <f t="shared" si="0"/>
        <v>14303329.6</v>
      </c>
      <c r="L7" s="23">
        <f t="shared" si="0"/>
        <v>10650484.91</v>
      </c>
      <c r="M7" s="23">
        <f t="shared" si="0"/>
        <v>16253023.4</v>
      </c>
      <c r="N7" s="23">
        <f>SUM(N8:N13)</f>
        <v>320476611.85</v>
      </c>
      <c r="O7" s="33"/>
    </row>
    <row r="8" spans="1:15" ht="12.75">
      <c r="A8" s="8" t="s">
        <v>27</v>
      </c>
      <c r="B8" s="11">
        <v>71656662</v>
      </c>
      <c r="C8" s="11">
        <v>13495441</v>
      </c>
      <c r="D8" s="11">
        <v>7622036</v>
      </c>
      <c r="E8" s="11">
        <v>4613695</v>
      </c>
      <c r="F8" s="11">
        <v>5272983</v>
      </c>
      <c r="G8" s="11">
        <v>4591433</v>
      </c>
      <c r="H8" s="11">
        <v>6416039</v>
      </c>
      <c r="I8" s="11">
        <v>5420531</v>
      </c>
      <c r="J8" s="11">
        <v>3219384</v>
      </c>
      <c r="K8" s="11">
        <v>3504872</v>
      </c>
      <c r="L8" s="36">
        <v>2213000</v>
      </c>
      <c r="M8" s="11">
        <v>7249739</v>
      </c>
      <c r="N8" s="11">
        <f aca="true" t="shared" si="1" ref="N8:N13">SUM(B8:M8)</f>
        <v>135275815</v>
      </c>
      <c r="O8" s="33"/>
    </row>
    <row r="9" spans="1:15" ht="12.75">
      <c r="A9" s="8" t="s">
        <v>140</v>
      </c>
      <c r="B9" s="11">
        <v>17696920.56</v>
      </c>
      <c r="C9" s="11">
        <v>6241327.67</v>
      </c>
      <c r="D9" s="11">
        <v>6575798.87</v>
      </c>
      <c r="E9" s="11">
        <v>6377316.86</v>
      </c>
      <c r="F9" s="11">
        <v>8271621.07</v>
      </c>
      <c r="G9" s="11">
        <v>55675666.93</v>
      </c>
      <c r="H9" s="11">
        <v>13615693.43</v>
      </c>
      <c r="I9" s="11">
        <v>6239331.42</v>
      </c>
      <c r="J9" s="11">
        <v>36221245.78</v>
      </c>
      <c r="K9" s="11">
        <v>10794476.6</v>
      </c>
      <c r="L9" s="36">
        <v>8433055.91</v>
      </c>
      <c r="M9" s="11">
        <v>9002524.4</v>
      </c>
      <c r="N9" s="11">
        <f t="shared" si="1"/>
        <v>185144979.50000003</v>
      </c>
      <c r="O9" s="33"/>
    </row>
    <row r="10" spans="1:15" ht="12.75">
      <c r="A10" s="8" t="s">
        <v>141</v>
      </c>
      <c r="B10" s="11">
        <v>1780</v>
      </c>
      <c r="C10" s="11">
        <v>4965</v>
      </c>
      <c r="D10" s="11">
        <v>3979.5</v>
      </c>
      <c r="E10" s="11">
        <v>4580</v>
      </c>
      <c r="F10" s="11">
        <v>17258.85</v>
      </c>
      <c r="G10" s="11">
        <v>2916</v>
      </c>
      <c r="H10" s="11">
        <v>4690.5</v>
      </c>
      <c r="I10" s="11">
        <v>2760</v>
      </c>
      <c r="J10" s="11">
        <v>3717.5</v>
      </c>
      <c r="K10" s="11">
        <v>3981</v>
      </c>
      <c r="L10" s="36">
        <v>4429</v>
      </c>
      <c r="M10" s="11">
        <v>760</v>
      </c>
      <c r="N10" s="11">
        <f t="shared" si="1"/>
        <v>55817.35</v>
      </c>
      <c r="O10" s="33"/>
    </row>
    <row r="11" spans="1:15" ht="12.75">
      <c r="A11" s="8" t="s">
        <v>142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>
        <f t="shared" si="1"/>
        <v>0</v>
      </c>
      <c r="O11" s="33"/>
    </row>
    <row r="12" spans="1:15" ht="12.75">
      <c r="A12" s="8" t="s">
        <v>124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f t="shared" si="1"/>
        <v>0</v>
      </c>
      <c r="O12" s="33"/>
    </row>
    <row r="13" spans="1:15" ht="12.75">
      <c r="A13" s="8" t="s">
        <v>125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1"/>
        <v>0</v>
      </c>
      <c r="O13" s="33"/>
    </row>
    <row r="14" spans="1:15" ht="12.75">
      <c r="A14" s="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3"/>
    </row>
    <row r="15" spans="1:15" ht="12.75">
      <c r="A15" s="37" t="s">
        <v>19</v>
      </c>
      <c r="B15" s="24">
        <f>SUM(B16:B27)</f>
        <v>3263440.3600000003</v>
      </c>
      <c r="C15" s="24">
        <f aca="true" t="shared" si="2" ref="C15:M15">SUM(C16:C27)</f>
        <v>4257449.18</v>
      </c>
      <c r="D15" s="24">
        <f t="shared" si="2"/>
        <v>5342902.28</v>
      </c>
      <c r="E15" s="24">
        <f t="shared" si="2"/>
        <v>6053948.260000001</v>
      </c>
      <c r="F15" s="24">
        <f t="shared" si="2"/>
        <v>5588367.25</v>
      </c>
      <c r="G15" s="24">
        <f t="shared" si="2"/>
        <v>4544050.2</v>
      </c>
      <c r="H15" s="24">
        <f t="shared" si="2"/>
        <v>4288219.999999999</v>
      </c>
      <c r="I15" s="24">
        <f t="shared" si="2"/>
        <v>4394464.97</v>
      </c>
      <c r="J15" s="24">
        <f>SUM(J16:J27)</f>
        <v>13904413.259999998</v>
      </c>
      <c r="K15" s="24">
        <f t="shared" si="2"/>
        <v>4966232.619999999</v>
      </c>
      <c r="L15" s="24">
        <f t="shared" si="2"/>
        <v>3656098.26</v>
      </c>
      <c r="M15" s="24">
        <f t="shared" si="2"/>
        <v>7106327.430000001</v>
      </c>
      <c r="N15" s="24">
        <f>SUM(N16:N27)</f>
        <v>67365914.07</v>
      </c>
      <c r="O15" s="33"/>
    </row>
    <row r="16" spans="1:15" ht="12.75">
      <c r="A16" s="8" t="s">
        <v>144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>
        <f aca="true" t="shared" si="3" ref="N16:N27">SUM(B16:M16)</f>
        <v>0</v>
      </c>
      <c r="O16" s="33"/>
    </row>
    <row r="17" spans="1:15" ht="12.75">
      <c r="A17" s="8" t="s">
        <v>145</v>
      </c>
      <c r="B17" s="11">
        <v>15048.25</v>
      </c>
      <c r="C17" s="11">
        <v>9648.5</v>
      </c>
      <c r="D17" s="11">
        <v>181809.05</v>
      </c>
      <c r="E17" s="11">
        <v>104939.78</v>
      </c>
      <c r="F17" s="11">
        <v>114596.62</v>
      </c>
      <c r="G17" s="11">
        <v>280552.18</v>
      </c>
      <c r="H17" s="11">
        <v>85835.75</v>
      </c>
      <c r="I17" s="11">
        <v>58853.88</v>
      </c>
      <c r="J17" s="11">
        <v>109127.99</v>
      </c>
      <c r="K17" s="11">
        <v>43234.21</v>
      </c>
      <c r="L17" s="11">
        <v>99385.51</v>
      </c>
      <c r="M17" s="11">
        <v>57934.54</v>
      </c>
      <c r="N17" s="11">
        <f t="shared" si="3"/>
        <v>1160966.2599999998</v>
      </c>
      <c r="O17" s="33"/>
    </row>
    <row r="18" spans="1:15" ht="12.75">
      <c r="A18" s="8" t="s">
        <v>146</v>
      </c>
      <c r="B18" s="11">
        <v>1991527.82</v>
      </c>
      <c r="C18" s="11">
        <v>2733784.58</v>
      </c>
      <c r="D18" s="11">
        <v>2307116.72</v>
      </c>
      <c r="E18" s="11">
        <v>4694950.35</v>
      </c>
      <c r="F18" s="11">
        <v>3275239.3</v>
      </c>
      <c r="G18" s="11">
        <v>2683630.38</v>
      </c>
      <c r="H18" s="11">
        <v>2535146.51</v>
      </c>
      <c r="I18" s="11">
        <v>3090379.84</v>
      </c>
      <c r="J18" s="11">
        <v>12195398.26</v>
      </c>
      <c r="K18" s="11">
        <v>3840221.93</v>
      </c>
      <c r="L18" s="11">
        <v>2089679.39</v>
      </c>
      <c r="M18" s="11">
        <v>5734212.79</v>
      </c>
      <c r="N18" s="11">
        <f t="shared" si="3"/>
        <v>47171287.87</v>
      </c>
      <c r="O18" s="33"/>
    </row>
    <row r="19" spans="1:15" ht="12.75">
      <c r="A19" s="8" t="s">
        <v>209</v>
      </c>
      <c r="B19" s="11">
        <v>165966</v>
      </c>
      <c r="C19" s="11">
        <v>141655</v>
      </c>
      <c r="D19" s="11">
        <v>148674</v>
      </c>
      <c r="E19" s="11">
        <v>88068</v>
      </c>
      <c r="F19" s="11">
        <v>49553</v>
      </c>
      <c r="G19" s="11">
        <v>46074</v>
      </c>
      <c r="H19" s="11">
        <v>86451</v>
      </c>
      <c r="I19" s="11">
        <v>52273</v>
      </c>
      <c r="J19" s="11">
        <v>67471</v>
      </c>
      <c r="K19" s="11">
        <v>105053</v>
      </c>
      <c r="L19" s="11">
        <v>57080</v>
      </c>
      <c r="M19" s="11">
        <v>32796</v>
      </c>
      <c r="N19" s="11">
        <f t="shared" si="3"/>
        <v>1041114</v>
      </c>
      <c r="O19" s="33"/>
    </row>
    <row r="20" spans="1:15" ht="12.75">
      <c r="A20" s="8" t="s">
        <v>373</v>
      </c>
      <c r="B20" s="11">
        <v>41838.3</v>
      </c>
      <c r="C20" s="11">
        <v>23311</v>
      </c>
      <c r="D20" s="11">
        <v>1268425.1</v>
      </c>
      <c r="E20" s="11">
        <v>235976.69</v>
      </c>
      <c r="F20" s="11">
        <v>918774.71</v>
      </c>
      <c r="G20" s="11">
        <v>367721.23</v>
      </c>
      <c r="H20" s="11">
        <v>291903.15</v>
      </c>
      <c r="I20" s="11">
        <v>164792.25</v>
      </c>
      <c r="J20" s="11">
        <v>301194.54</v>
      </c>
      <c r="K20" s="11">
        <v>65583.44</v>
      </c>
      <c r="L20" s="11">
        <v>372681.94</v>
      </c>
      <c r="M20" s="11">
        <v>205700.94</v>
      </c>
      <c r="N20" s="11">
        <f t="shared" si="3"/>
        <v>4257903.29</v>
      </c>
      <c r="O20" s="33"/>
    </row>
    <row r="21" spans="1:17" ht="12.75">
      <c r="A21" s="8" t="s">
        <v>149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f t="shared" si="3"/>
        <v>0</v>
      </c>
      <c r="O21" s="33"/>
      <c r="P21" s="33"/>
      <c r="Q21" s="33"/>
    </row>
    <row r="22" spans="1:15" ht="12.75">
      <c r="A22" s="8" t="s">
        <v>208</v>
      </c>
      <c r="B22" s="11">
        <v>352991.5</v>
      </c>
      <c r="C22" s="11">
        <v>324776.46</v>
      </c>
      <c r="D22" s="11">
        <v>309096</v>
      </c>
      <c r="E22" s="11">
        <v>317126.82</v>
      </c>
      <c r="F22" s="11">
        <v>320208.82</v>
      </c>
      <c r="G22" s="11">
        <v>405692.64</v>
      </c>
      <c r="H22" s="11">
        <v>431620.32</v>
      </c>
      <c r="I22" s="11">
        <v>379394.25</v>
      </c>
      <c r="J22" s="11">
        <v>336371.28</v>
      </c>
      <c r="K22" s="11">
        <v>297638.76</v>
      </c>
      <c r="L22" s="11">
        <v>274705.2</v>
      </c>
      <c r="M22" s="11">
        <v>599849.49</v>
      </c>
      <c r="N22" s="11">
        <f t="shared" si="3"/>
        <v>4349471.54</v>
      </c>
      <c r="O22" s="33"/>
    </row>
    <row r="23" spans="1:15" ht="12.75">
      <c r="A23" s="8" t="s">
        <v>150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f t="shared" si="3"/>
        <v>0</v>
      </c>
      <c r="O23" s="33"/>
    </row>
    <row r="24" spans="1:15" ht="12.75">
      <c r="A24" s="8" t="s">
        <v>207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f t="shared" si="3"/>
        <v>0</v>
      </c>
      <c r="O24" s="33"/>
    </row>
    <row r="25" spans="1:15" ht="12.75">
      <c r="A25" s="8" t="s">
        <v>152</v>
      </c>
      <c r="B25" s="11">
        <v>121410.1</v>
      </c>
      <c r="C25" s="11">
        <v>245299.87</v>
      </c>
      <c r="D25" s="11">
        <v>73342.74</v>
      </c>
      <c r="E25" s="11">
        <v>9819.5</v>
      </c>
      <c r="F25" s="11">
        <v>15603.2</v>
      </c>
      <c r="G25" s="11">
        <v>103929.22</v>
      </c>
      <c r="H25" s="11">
        <v>83924.07</v>
      </c>
      <c r="I25" s="11">
        <v>228815.4</v>
      </c>
      <c r="J25" s="11">
        <v>34251.5</v>
      </c>
      <c r="K25" s="11">
        <v>4542.3</v>
      </c>
      <c r="L25" s="11">
        <v>29673</v>
      </c>
      <c r="M25" s="11">
        <v>138617.27</v>
      </c>
      <c r="N25" s="11">
        <f t="shared" si="3"/>
        <v>1089228.17</v>
      </c>
      <c r="O25" s="33"/>
    </row>
    <row r="26" spans="1:15" ht="12.75">
      <c r="A26" s="8" t="s">
        <v>28</v>
      </c>
      <c r="B26" s="11">
        <v>574658.39</v>
      </c>
      <c r="C26" s="11">
        <v>778973.77</v>
      </c>
      <c r="D26" s="11">
        <v>1054438.67</v>
      </c>
      <c r="E26" s="11">
        <v>603067.12</v>
      </c>
      <c r="F26" s="11">
        <v>894391.6</v>
      </c>
      <c r="G26" s="11">
        <v>656450.55</v>
      </c>
      <c r="H26" s="11">
        <v>773339.2</v>
      </c>
      <c r="I26" s="11">
        <v>419956.35</v>
      </c>
      <c r="J26" s="11">
        <v>860598.69</v>
      </c>
      <c r="K26" s="11">
        <v>609958.98</v>
      </c>
      <c r="L26" s="11">
        <v>732893.22</v>
      </c>
      <c r="M26" s="11">
        <v>337216.4</v>
      </c>
      <c r="N26" s="11">
        <f t="shared" si="3"/>
        <v>8295942.94</v>
      </c>
      <c r="O26" s="33"/>
    </row>
    <row r="27" spans="1:15" ht="12.75">
      <c r="A27" s="8" t="s">
        <v>125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f t="shared" si="3"/>
        <v>0</v>
      </c>
      <c r="O27" s="33"/>
    </row>
    <row r="28" spans="1:14" ht="12.75">
      <c r="A28" s="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38.25">
      <c r="A29" s="69" t="s">
        <v>270</v>
      </c>
      <c r="B29" s="24">
        <f>SUM(B30:B32)</f>
        <v>0</v>
      </c>
      <c r="C29" s="24">
        <f aca="true" t="shared" si="4" ref="C29:M29">SUM(C30:C32)</f>
        <v>0</v>
      </c>
      <c r="D29" s="24">
        <f t="shared" si="4"/>
        <v>0</v>
      </c>
      <c r="E29" s="24">
        <f t="shared" si="4"/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>SUM(J30:J32)</f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>SUM(N30:N32)</f>
        <v>0</v>
      </c>
    </row>
    <row r="30" spans="1:14" ht="12.75">
      <c r="A30" s="70" t="s">
        <v>224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6">
        <f>SUM(B30:M30)</f>
        <v>0</v>
      </c>
    </row>
    <row r="31" spans="1:14" ht="12.75">
      <c r="A31" s="70" t="s">
        <v>249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6">
        <f>SUM(B31:M31)</f>
        <v>0</v>
      </c>
    </row>
    <row r="32" spans="1:14" ht="12.75">
      <c r="A32" s="70" t="s">
        <v>225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6">
        <f>SUM(B32:M32)</f>
        <v>0</v>
      </c>
    </row>
    <row r="33" spans="1:14" ht="12.75">
      <c r="A33" s="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5" ht="12.75">
      <c r="A34" s="40" t="s">
        <v>20</v>
      </c>
      <c r="B34" s="24">
        <f>SUM(B35:B45)</f>
        <v>8765902.2</v>
      </c>
      <c r="C34" s="24">
        <f aca="true" t="shared" si="5" ref="C34:M34">SUM(C35:C45)</f>
        <v>1261749.1800000002</v>
      </c>
      <c r="D34" s="24">
        <f t="shared" si="5"/>
        <v>990150.0900000001</v>
      </c>
      <c r="E34" s="24">
        <f t="shared" si="5"/>
        <v>1347673.68</v>
      </c>
      <c r="F34" s="24">
        <f t="shared" si="5"/>
        <v>1162187.46</v>
      </c>
      <c r="G34" s="24">
        <f>SUM(G35:G45)</f>
        <v>1267080.58</v>
      </c>
      <c r="H34" s="24">
        <f t="shared" si="5"/>
        <v>931256.3300000001</v>
      </c>
      <c r="I34" s="24">
        <f t="shared" si="5"/>
        <v>1104824.09</v>
      </c>
      <c r="J34" s="24">
        <f>SUM(J35:J45)</f>
        <v>808644.84</v>
      </c>
      <c r="K34" s="24">
        <f t="shared" si="5"/>
        <v>696606.47</v>
      </c>
      <c r="L34" s="24">
        <f t="shared" si="5"/>
        <v>811840.99</v>
      </c>
      <c r="M34" s="24">
        <f t="shared" si="5"/>
        <v>617634.23</v>
      </c>
      <c r="N34" s="24">
        <f>SUM(N35:N45)</f>
        <v>19765550.14</v>
      </c>
      <c r="O34" s="33"/>
    </row>
    <row r="35" spans="1:15" ht="12.75">
      <c r="A35" s="8" t="s">
        <v>35</v>
      </c>
      <c r="B35" s="11">
        <v>7663955</v>
      </c>
      <c r="C35" s="11">
        <v>8156</v>
      </c>
      <c r="D35" s="11">
        <v>6877</v>
      </c>
      <c r="E35" s="11">
        <v>6471</v>
      </c>
      <c r="F35" s="11">
        <v>4416</v>
      </c>
      <c r="G35" s="11">
        <v>8223</v>
      </c>
      <c r="H35" s="11">
        <v>1212</v>
      </c>
      <c r="I35" s="11">
        <v>4012</v>
      </c>
      <c r="J35" s="11">
        <v>12674</v>
      </c>
      <c r="K35" s="11">
        <v>7550</v>
      </c>
      <c r="L35" s="11">
        <v>8443</v>
      </c>
      <c r="M35" s="11">
        <v>6203</v>
      </c>
      <c r="N35" s="11">
        <f aca="true" t="shared" si="6" ref="N35:N45">SUM(B35:M35)</f>
        <v>7738192</v>
      </c>
      <c r="O35" s="33"/>
    </row>
    <row r="36" spans="1:15" ht="12.75">
      <c r="A36" s="8" t="s">
        <v>180</v>
      </c>
      <c r="B36" s="11">
        <v>358806</v>
      </c>
      <c r="C36" s="11">
        <v>591385.54</v>
      </c>
      <c r="D36" s="11">
        <v>303994.2</v>
      </c>
      <c r="E36" s="11">
        <v>755816.95</v>
      </c>
      <c r="F36" s="11">
        <v>587642.38</v>
      </c>
      <c r="G36" s="11">
        <v>683808.38</v>
      </c>
      <c r="H36" s="11">
        <v>390677.78</v>
      </c>
      <c r="I36" s="11">
        <v>663424.66</v>
      </c>
      <c r="J36" s="11">
        <v>265601.23</v>
      </c>
      <c r="K36" s="11">
        <v>225545.88</v>
      </c>
      <c r="L36" s="11">
        <v>306806.78</v>
      </c>
      <c r="M36" s="11">
        <v>194270.98</v>
      </c>
      <c r="N36" s="11">
        <f t="shared" si="6"/>
        <v>5327780.76</v>
      </c>
      <c r="O36" s="33"/>
    </row>
    <row r="37" spans="1:15" ht="12.75">
      <c r="A37" s="8" t="s">
        <v>153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>
        <f t="shared" si="6"/>
        <v>0</v>
      </c>
      <c r="O37" s="33"/>
    </row>
    <row r="38" spans="1:15" ht="12.75">
      <c r="A38" s="8" t="s">
        <v>161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f t="shared" si="6"/>
        <v>0</v>
      </c>
      <c r="O38" s="33"/>
    </row>
    <row r="39" spans="1:15" ht="12.75">
      <c r="A39" s="8" t="s">
        <v>155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f t="shared" si="6"/>
        <v>0</v>
      </c>
      <c r="O39" s="33"/>
    </row>
    <row r="40" spans="1:15" ht="12.75">
      <c r="A40" s="8" t="s">
        <v>162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>
        <f t="shared" si="6"/>
        <v>0</v>
      </c>
      <c r="O40" s="33"/>
    </row>
    <row r="41" spans="1:15" ht="12.75">
      <c r="A41" s="8" t="s">
        <v>163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>
        <f t="shared" si="6"/>
        <v>0</v>
      </c>
      <c r="O41" s="33"/>
    </row>
    <row r="42" spans="1:14" ht="12.75">
      <c r="A42" s="8" t="s">
        <v>164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f t="shared" si="6"/>
        <v>0</v>
      </c>
    </row>
    <row r="43" spans="1:14" ht="12.75">
      <c r="A43" s="8" t="s">
        <v>29</v>
      </c>
      <c r="B43" s="11">
        <v>743141.2</v>
      </c>
      <c r="C43" s="11">
        <v>662207.64</v>
      </c>
      <c r="D43" s="11">
        <v>679225.89</v>
      </c>
      <c r="E43" s="11">
        <v>585346.73</v>
      </c>
      <c r="F43" s="11">
        <v>570129.08</v>
      </c>
      <c r="G43" s="11">
        <v>574261.91</v>
      </c>
      <c r="H43" s="11">
        <v>537280.56</v>
      </c>
      <c r="I43" s="11">
        <v>437387.43</v>
      </c>
      <c r="J43" s="11">
        <v>530369.61</v>
      </c>
      <c r="K43" s="11">
        <v>463510.58999999997</v>
      </c>
      <c r="L43" s="11">
        <v>496591.21</v>
      </c>
      <c r="M43" s="11">
        <v>417160.25</v>
      </c>
      <c r="N43" s="11">
        <f t="shared" si="6"/>
        <v>6696612.1</v>
      </c>
    </row>
    <row r="44" spans="1:14" ht="12.75">
      <c r="A44" s="8" t="s">
        <v>158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>
        <f t="shared" si="6"/>
        <v>0</v>
      </c>
    </row>
    <row r="45" spans="1:14" ht="12.75">
      <c r="A45" s="8" t="s">
        <v>28</v>
      </c>
      <c r="B45" s="11"/>
      <c r="C45" s="11"/>
      <c r="D45" s="11">
        <v>53</v>
      </c>
      <c r="E45" s="11">
        <v>39</v>
      </c>
      <c r="F45" s="11">
        <v>0</v>
      </c>
      <c r="G45" s="11">
        <v>787.29</v>
      </c>
      <c r="H45" s="11">
        <v>2085.99</v>
      </c>
      <c r="I45" s="11">
        <v>0</v>
      </c>
      <c r="J45" s="11">
        <v>0</v>
      </c>
      <c r="K45" s="11"/>
      <c r="L45" s="11"/>
      <c r="M45" s="11"/>
      <c r="N45" s="11">
        <f t="shared" si="6"/>
        <v>2965.2799999999997</v>
      </c>
    </row>
    <row r="46" spans="1:14" ht="12.75">
      <c r="A46" s="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>
      <c r="A47" s="40" t="s">
        <v>21</v>
      </c>
      <c r="B47" s="24">
        <f>SUM(B48:B54)</f>
        <v>4392483.27</v>
      </c>
      <c r="C47" s="24">
        <f aca="true" t="shared" si="7" ref="C47:M47">SUM(C48:C54)</f>
        <v>1864736.52</v>
      </c>
      <c r="D47" s="24">
        <f t="shared" si="7"/>
        <v>2129276.07</v>
      </c>
      <c r="E47" s="24">
        <f t="shared" si="7"/>
        <v>1911451.23</v>
      </c>
      <c r="F47" s="24">
        <f t="shared" si="7"/>
        <v>3418614.1100000003</v>
      </c>
      <c r="G47" s="24">
        <f t="shared" si="7"/>
        <v>4595978.98</v>
      </c>
      <c r="H47" s="24">
        <f t="shared" si="7"/>
        <v>4446442.12</v>
      </c>
      <c r="I47" s="24">
        <f t="shared" si="7"/>
        <v>2604327.15</v>
      </c>
      <c r="J47" s="24">
        <f>SUM(J48:J54)</f>
        <v>8265602.1</v>
      </c>
      <c r="K47" s="24">
        <f t="shared" si="7"/>
        <v>3421741.17</v>
      </c>
      <c r="L47" s="24">
        <f t="shared" si="7"/>
        <v>2237957.25</v>
      </c>
      <c r="M47" s="24">
        <f t="shared" si="7"/>
        <v>2090585.35</v>
      </c>
      <c r="N47" s="24">
        <f>SUM(N48:N54)</f>
        <v>41379195.32</v>
      </c>
    </row>
    <row r="48" spans="1:14" ht="12.75">
      <c r="A48" s="8" t="s">
        <v>30</v>
      </c>
      <c r="B48" s="11">
        <v>1720440.7799999998</v>
      </c>
      <c r="C48" s="11">
        <v>769768.29</v>
      </c>
      <c r="D48" s="11">
        <v>945918.79</v>
      </c>
      <c r="E48" s="11">
        <v>751598.72</v>
      </c>
      <c r="F48" s="11">
        <v>1233530.37</v>
      </c>
      <c r="G48" s="11">
        <v>1308225.57</v>
      </c>
      <c r="H48" s="11">
        <v>1538122.74</v>
      </c>
      <c r="I48" s="11">
        <v>582193.25</v>
      </c>
      <c r="J48" s="11">
        <v>4537515.37</v>
      </c>
      <c r="K48" s="11">
        <v>1608821.52</v>
      </c>
      <c r="L48" s="11">
        <v>842290.2</v>
      </c>
      <c r="M48" s="11">
        <v>774379.96</v>
      </c>
      <c r="N48" s="11">
        <f aca="true" t="shared" si="8" ref="N48:N54">SUM(B48:M48)</f>
        <v>16612805.560000002</v>
      </c>
    </row>
    <row r="49" spans="1:14" ht="12.75">
      <c r="A49" s="8" t="s">
        <v>31</v>
      </c>
      <c r="B49" s="11">
        <v>2280328.1799999997</v>
      </c>
      <c r="C49" s="11">
        <v>761134.47</v>
      </c>
      <c r="D49" s="11">
        <v>871278.5</v>
      </c>
      <c r="E49" s="11">
        <v>459348</v>
      </c>
      <c r="F49" s="11">
        <v>1417195.41</v>
      </c>
      <c r="G49" s="11">
        <v>2365400.62</v>
      </c>
      <c r="H49" s="11">
        <v>815496.6</v>
      </c>
      <c r="I49" s="11">
        <v>853178.21</v>
      </c>
      <c r="J49" s="11">
        <v>1307611.5</v>
      </c>
      <c r="K49" s="11">
        <v>1027620.68</v>
      </c>
      <c r="L49" s="11">
        <v>751671.5</v>
      </c>
      <c r="M49" s="11">
        <v>964029</v>
      </c>
      <c r="N49" s="11">
        <f t="shared" si="8"/>
        <v>13874292.669999998</v>
      </c>
    </row>
    <row r="50" spans="1:14" ht="12.75">
      <c r="A50" s="8" t="s">
        <v>32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>
        <f t="shared" si="8"/>
        <v>0</v>
      </c>
    </row>
    <row r="51" spans="1:14" ht="12.75">
      <c r="A51" s="8" t="s">
        <v>165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>
        <f t="shared" si="8"/>
        <v>0</v>
      </c>
    </row>
    <row r="52" spans="1:14" ht="12.75">
      <c r="A52" s="8" t="s">
        <v>33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>
        <f t="shared" si="8"/>
        <v>0</v>
      </c>
    </row>
    <row r="53" spans="1:14" ht="12.75">
      <c r="A53" s="8" t="s">
        <v>28</v>
      </c>
      <c r="B53" s="11">
        <v>231788.6</v>
      </c>
      <c r="C53" s="11">
        <v>90584</v>
      </c>
      <c r="D53" s="11">
        <v>194007.42</v>
      </c>
      <c r="E53" s="11">
        <v>111690.41</v>
      </c>
      <c r="F53" s="11">
        <v>78235.75</v>
      </c>
      <c r="G53" s="11">
        <v>149079.98</v>
      </c>
      <c r="H53" s="11">
        <v>1267164.6</v>
      </c>
      <c r="I53" s="11">
        <v>688372.58</v>
      </c>
      <c r="J53" s="11">
        <v>61093.06</v>
      </c>
      <c r="K53" s="11">
        <v>72767.88</v>
      </c>
      <c r="L53" s="11">
        <v>177021.3</v>
      </c>
      <c r="M53" s="11">
        <v>100916.31999999999</v>
      </c>
      <c r="N53" s="11">
        <f t="shared" si="8"/>
        <v>3222721.9</v>
      </c>
    </row>
    <row r="54" spans="1:14" ht="12.75">
      <c r="A54" s="9" t="s">
        <v>125</v>
      </c>
      <c r="B54" s="12">
        <v>159925.71</v>
      </c>
      <c r="C54" s="12">
        <v>243249.76000000004</v>
      </c>
      <c r="D54" s="12">
        <v>118071.36</v>
      </c>
      <c r="E54" s="11">
        <v>588814.1</v>
      </c>
      <c r="F54" s="11">
        <v>689652.58</v>
      </c>
      <c r="G54" s="11">
        <v>773272.81</v>
      </c>
      <c r="H54" s="12">
        <v>825658.18</v>
      </c>
      <c r="I54" s="12">
        <v>480583.11</v>
      </c>
      <c r="J54" s="12">
        <v>2359382.17</v>
      </c>
      <c r="K54" s="12">
        <v>712531.09</v>
      </c>
      <c r="L54" s="12">
        <v>466974.25</v>
      </c>
      <c r="M54" s="36">
        <v>251260.07</v>
      </c>
      <c r="N54" s="12">
        <f t="shared" si="8"/>
        <v>7669375.1899999995</v>
      </c>
    </row>
    <row r="55" spans="1:14" ht="12.75">
      <c r="A55" s="14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1:14" ht="12.75">
      <c r="A56" s="41" t="s">
        <v>22</v>
      </c>
      <c r="B56" s="23">
        <f>SUM(B57:B64)</f>
        <v>34880787</v>
      </c>
      <c r="C56" s="23">
        <f aca="true" t="shared" si="9" ref="C56:N56">SUM(C57:C64)</f>
        <v>42191556</v>
      </c>
      <c r="D56" s="23">
        <f t="shared" si="9"/>
        <v>36864186.83</v>
      </c>
      <c r="E56" s="23">
        <f t="shared" si="9"/>
        <v>49636498</v>
      </c>
      <c r="F56" s="23">
        <f t="shared" si="9"/>
        <v>36239141</v>
      </c>
      <c r="G56" s="23">
        <f t="shared" si="9"/>
        <v>34339313</v>
      </c>
      <c r="H56" s="23">
        <f t="shared" si="9"/>
        <v>34361700</v>
      </c>
      <c r="I56" s="23">
        <f t="shared" si="9"/>
        <v>21350767</v>
      </c>
      <c r="J56" s="23">
        <f>SUM(J57:J64)</f>
        <v>33380445</v>
      </c>
      <c r="K56" s="23">
        <f t="shared" si="9"/>
        <v>32651511</v>
      </c>
      <c r="L56" s="23">
        <f t="shared" si="9"/>
        <v>29791204</v>
      </c>
      <c r="M56" s="23">
        <f t="shared" si="9"/>
        <v>38281844</v>
      </c>
      <c r="N56" s="23">
        <f t="shared" si="9"/>
        <v>423968952.83</v>
      </c>
    </row>
    <row r="57" spans="1:14" ht="12.75">
      <c r="A57" s="8" t="s">
        <v>36</v>
      </c>
      <c r="B57" s="11">
        <v>25870079</v>
      </c>
      <c r="C57" s="11">
        <v>32997642</v>
      </c>
      <c r="D57" s="11">
        <v>25241694</v>
      </c>
      <c r="E57" s="11">
        <v>36637033</v>
      </c>
      <c r="F57" s="11">
        <v>24767443</v>
      </c>
      <c r="G57" s="11">
        <v>25599612</v>
      </c>
      <c r="H57" s="11">
        <v>25371798</v>
      </c>
      <c r="I57" s="11">
        <v>13025629</v>
      </c>
      <c r="J57" s="11">
        <v>25136942</v>
      </c>
      <c r="K57" s="11">
        <v>24494504</v>
      </c>
      <c r="L57" s="11">
        <v>22099419</v>
      </c>
      <c r="M57" s="11">
        <v>22888380</v>
      </c>
      <c r="N57" s="11">
        <f aca="true" t="shared" si="10" ref="N57:N64">SUM(B57:M57)</f>
        <v>304130175</v>
      </c>
    </row>
    <row r="58" spans="1:14" ht="12.75">
      <c r="A58" s="8" t="s">
        <v>37</v>
      </c>
      <c r="B58" s="11">
        <v>3585003</v>
      </c>
      <c r="C58" s="11">
        <v>4713563</v>
      </c>
      <c r="D58" s="11">
        <v>2897001</v>
      </c>
      <c r="E58" s="11">
        <v>3634628</v>
      </c>
      <c r="F58" s="11">
        <v>3576413</v>
      </c>
      <c r="G58" s="11">
        <v>2885235</v>
      </c>
      <c r="H58" s="11">
        <v>3320298</v>
      </c>
      <c r="I58" s="11">
        <v>2778951</v>
      </c>
      <c r="J58" s="11">
        <v>3265509</v>
      </c>
      <c r="K58" s="11">
        <v>2893623</v>
      </c>
      <c r="L58" s="11">
        <v>2720175</v>
      </c>
      <c r="M58" s="11">
        <v>2849994</v>
      </c>
      <c r="N58" s="11">
        <f t="shared" si="10"/>
        <v>39120393</v>
      </c>
    </row>
    <row r="59" spans="1:14" ht="12.75">
      <c r="A59" s="8" t="s">
        <v>34</v>
      </c>
      <c r="B59" s="11">
        <v>1071244</v>
      </c>
      <c r="C59" s="11">
        <v>0</v>
      </c>
      <c r="D59" s="11">
        <v>4953418.83</v>
      </c>
      <c r="E59" s="11">
        <v>5171790</v>
      </c>
      <c r="F59" s="11">
        <v>4029671</v>
      </c>
      <c r="G59" s="11">
        <v>2054253</v>
      </c>
      <c r="H59" s="11">
        <v>1300234</v>
      </c>
      <c r="I59" s="11">
        <v>1359297</v>
      </c>
      <c r="J59" s="11">
        <v>1068640</v>
      </c>
      <c r="K59" s="11">
        <v>1045652</v>
      </c>
      <c r="L59" s="11">
        <v>929289</v>
      </c>
      <c r="M59" s="11">
        <v>8508756</v>
      </c>
      <c r="N59" s="11">
        <f t="shared" si="10"/>
        <v>31492244.83</v>
      </c>
    </row>
    <row r="60" spans="1:14" ht="12.75">
      <c r="A60" s="8" t="s">
        <v>135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>
        <f t="shared" si="10"/>
        <v>0</v>
      </c>
    </row>
    <row r="61" spans="1:14" ht="12.75">
      <c r="A61" s="8" t="s">
        <v>126</v>
      </c>
      <c r="B61" s="11">
        <v>735782</v>
      </c>
      <c r="C61" s="11">
        <v>943755</v>
      </c>
      <c r="D61" s="11">
        <v>693948</v>
      </c>
      <c r="E61" s="11">
        <v>612204</v>
      </c>
      <c r="F61" s="11">
        <v>709888</v>
      </c>
      <c r="G61" s="11">
        <v>657101</v>
      </c>
      <c r="H61" s="11">
        <v>696812</v>
      </c>
      <c r="I61" s="11">
        <v>880894</v>
      </c>
      <c r="J61" s="11">
        <v>599061</v>
      </c>
      <c r="K61" s="11">
        <v>644198</v>
      </c>
      <c r="L61" s="11">
        <v>731867</v>
      </c>
      <c r="M61" s="11">
        <v>824301</v>
      </c>
      <c r="N61" s="11">
        <f t="shared" si="10"/>
        <v>8729811</v>
      </c>
    </row>
    <row r="62" spans="1:15" ht="12.75">
      <c r="A62" s="8" t="s">
        <v>166</v>
      </c>
      <c r="B62" s="11">
        <v>797385</v>
      </c>
      <c r="C62" s="11">
        <v>1549130</v>
      </c>
      <c r="D62" s="11">
        <v>635747</v>
      </c>
      <c r="E62" s="11">
        <v>688859</v>
      </c>
      <c r="F62" s="11">
        <v>769747</v>
      </c>
      <c r="G62" s="11">
        <v>673317</v>
      </c>
      <c r="H62" s="11">
        <v>854116</v>
      </c>
      <c r="I62" s="11">
        <v>940172</v>
      </c>
      <c r="J62" s="11">
        <v>878587</v>
      </c>
      <c r="K62" s="11">
        <v>928633</v>
      </c>
      <c r="L62" s="11">
        <v>899593</v>
      </c>
      <c r="M62" s="11">
        <v>792466</v>
      </c>
      <c r="N62" s="11">
        <f t="shared" si="10"/>
        <v>10407752</v>
      </c>
      <c r="O62" s="33"/>
    </row>
    <row r="63" spans="1:15" ht="12.75">
      <c r="A63" s="8" t="s">
        <v>272</v>
      </c>
      <c r="B63" s="11">
        <v>1951900</v>
      </c>
      <c r="C63" s="11">
        <v>1063335</v>
      </c>
      <c r="D63" s="11">
        <v>1019694</v>
      </c>
      <c r="E63" s="11">
        <v>1599233</v>
      </c>
      <c r="F63" s="11">
        <v>1019694</v>
      </c>
      <c r="G63" s="11">
        <v>1026120</v>
      </c>
      <c r="H63" s="11">
        <v>1454418</v>
      </c>
      <c r="I63" s="11">
        <v>985430</v>
      </c>
      <c r="J63" s="11">
        <v>985430</v>
      </c>
      <c r="K63" s="11">
        <v>1269032</v>
      </c>
      <c r="L63" s="11">
        <v>985430</v>
      </c>
      <c r="M63" s="11">
        <v>985430</v>
      </c>
      <c r="N63" s="11">
        <f t="shared" si="10"/>
        <v>14345146</v>
      </c>
      <c r="O63" s="33"/>
    </row>
    <row r="64" spans="1:15" ht="12.75">
      <c r="A64" s="8" t="s">
        <v>276</v>
      </c>
      <c r="B64" s="11">
        <v>869394</v>
      </c>
      <c r="C64" s="11">
        <v>924131</v>
      </c>
      <c r="D64" s="11">
        <v>1422684</v>
      </c>
      <c r="E64" s="11">
        <v>1292751</v>
      </c>
      <c r="F64" s="11">
        <v>1366285</v>
      </c>
      <c r="G64" s="11">
        <v>1443675</v>
      </c>
      <c r="H64" s="11">
        <v>1364024</v>
      </c>
      <c r="I64" s="11">
        <v>1380394</v>
      </c>
      <c r="J64" s="11">
        <v>1446276</v>
      </c>
      <c r="K64" s="11">
        <v>1375869</v>
      </c>
      <c r="L64" s="11">
        <v>1425431</v>
      </c>
      <c r="M64" s="11">
        <v>1432517</v>
      </c>
      <c r="N64" s="11">
        <f t="shared" si="10"/>
        <v>15743431</v>
      </c>
      <c r="O64" s="33"/>
    </row>
    <row r="65" spans="1:15" ht="12.75">
      <c r="A65" s="40" t="s">
        <v>172</v>
      </c>
      <c r="B65" s="24">
        <f>SUM(B66:B69)</f>
        <v>2892168.37</v>
      </c>
      <c r="C65" s="24">
        <f aca="true" t="shared" si="11" ref="C65:N65">SUM(C66:C69)</f>
        <v>2885844.449999998</v>
      </c>
      <c r="D65" s="24">
        <f t="shared" si="11"/>
        <v>2892171.1</v>
      </c>
      <c r="E65" s="24">
        <f t="shared" si="11"/>
        <v>2887117.81</v>
      </c>
      <c r="F65" s="24">
        <f t="shared" si="11"/>
        <v>2892754.5500000003</v>
      </c>
      <c r="G65" s="24">
        <f t="shared" si="11"/>
        <v>2880132.2</v>
      </c>
      <c r="H65" s="24">
        <f t="shared" si="11"/>
        <v>2877777.36</v>
      </c>
      <c r="I65" s="24">
        <f t="shared" si="11"/>
        <v>2876112.8200000003</v>
      </c>
      <c r="J65" s="24">
        <f t="shared" si="11"/>
        <v>2881165.6100000003</v>
      </c>
      <c r="K65" s="24">
        <f t="shared" si="11"/>
        <v>2873643.3600000003</v>
      </c>
      <c r="L65" s="24">
        <f t="shared" si="11"/>
        <v>31088.97</v>
      </c>
      <c r="M65" s="24">
        <f t="shared" si="11"/>
        <v>28987.61</v>
      </c>
      <c r="N65" s="24">
        <f t="shared" si="11"/>
        <v>28898964.210000005</v>
      </c>
      <c r="O65" s="33"/>
    </row>
    <row r="66" spans="1:15" ht="12.75">
      <c r="A66" s="21" t="s">
        <v>226</v>
      </c>
      <c r="B66" s="26">
        <v>2844146</v>
      </c>
      <c r="C66" s="26">
        <v>2844146.0999999978</v>
      </c>
      <c r="D66" s="26">
        <v>2844146.1</v>
      </c>
      <c r="E66" s="11">
        <v>2844146.1</v>
      </c>
      <c r="F66" s="11">
        <v>2844146.1</v>
      </c>
      <c r="G66" s="11">
        <v>2844146.1</v>
      </c>
      <c r="H66" s="26">
        <v>2844146.1</v>
      </c>
      <c r="I66" s="26">
        <v>2844146.1</v>
      </c>
      <c r="J66" s="204">
        <v>2844146.1</v>
      </c>
      <c r="K66" s="26">
        <v>2844146.1</v>
      </c>
      <c r="L66" s="26"/>
      <c r="M66" s="204"/>
      <c r="N66" s="11">
        <f>SUM(B66:M66)</f>
        <v>28441460.900000002</v>
      </c>
      <c r="O66" s="33"/>
    </row>
    <row r="67" spans="1:15" ht="12.75">
      <c r="A67" s="198" t="s">
        <v>314</v>
      </c>
      <c r="B67" s="11">
        <v>122.37</v>
      </c>
      <c r="C67" s="11">
        <v>39.3</v>
      </c>
      <c r="D67" s="11"/>
      <c r="E67" s="11"/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4166.7</v>
      </c>
      <c r="L67" s="11"/>
      <c r="M67" s="11"/>
      <c r="N67" s="11">
        <f>SUM(B67:M67)</f>
        <v>4328.37</v>
      </c>
      <c r="O67" s="33"/>
    </row>
    <row r="68" spans="1:15" ht="12.75">
      <c r="A68" s="198" t="s">
        <v>341</v>
      </c>
      <c r="B68" s="11">
        <v>47900</v>
      </c>
      <c r="C68" s="11">
        <v>38633.37</v>
      </c>
      <c r="D68" s="11">
        <v>41556.3</v>
      </c>
      <c r="E68" s="11">
        <v>31008.35</v>
      </c>
      <c r="F68" s="11">
        <v>29202.81</v>
      </c>
      <c r="G68" s="11">
        <v>14755.54</v>
      </c>
      <c r="H68" s="11">
        <v>7281.26</v>
      </c>
      <c r="I68" s="11">
        <v>4200</v>
      </c>
      <c r="J68" s="11">
        <v>4938.89</v>
      </c>
      <c r="K68" s="11">
        <v>0</v>
      </c>
      <c r="L68" s="11">
        <v>3888.92</v>
      </c>
      <c r="M68" s="11">
        <v>3650.07</v>
      </c>
      <c r="N68" s="11">
        <f>SUM(B68:M68)</f>
        <v>227015.51000000004</v>
      </c>
      <c r="O68" s="33"/>
    </row>
    <row r="69" spans="1:15" ht="12.75">
      <c r="A69" s="198" t="s">
        <v>389</v>
      </c>
      <c r="B69" s="11">
        <v>0</v>
      </c>
      <c r="C69" s="11">
        <v>3025.68</v>
      </c>
      <c r="D69" s="11">
        <v>6468.7</v>
      </c>
      <c r="E69" s="11">
        <v>11963.36</v>
      </c>
      <c r="F69" s="11">
        <v>19405.64</v>
      </c>
      <c r="G69" s="11">
        <v>21230.56</v>
      </c>
      <c r="H69" s="11">
        <v>26350</v>
      </c>
      <c r="I69" s="11">
        <v>27766.72</v>
      </c>
      <c r="J69" s="11">
        <v>32080.62</v>
      </c>
      <c r="K69" s="204">
        <v>25330.56</v>
      </c>
      <c r="L69" s="11">
        <v>27200.05</v>
      </c>
      <c r="M69" s="11">
        <v>25337.54</v>
      </c>
      <c r="N69" s="11">
        <f>SUM(B69:M69)</f>
        <v>226159.43</v>
      </c>
      <c r="O69" s="33"/>
    </row>
    <row r="70" spans="1:15" ht="12.75">
      <c r="A70" s="40" t="s">
        <v>24</v>
      </c>
      <c r="B70" s="24">
        <f>SUM(B71:B75)</f>
        <v>22818075.68</v>
      </c>
      <c r="C70" s="24">
        <f aca="true" t="shared" si="12" ref="C70:N70">SUM(C71:C75)</f>
        <v>22808800.280000005</v>
      </c>
      <c r="D70" s="24">
        <f t="shared" si="12"/>
        <v>22812411.09</v>
      </c>
      <c r="E70" s="24">
        <f t="shared" si="12"/>
        <v>22804371.700000003</v>
      </c>
      <c r="F70" s="24">
        <f t="shared" si="12"/>
        <v>22809899.77</v>
      </c>
      <c r="G70" s="24">
        <f t="shared" si="12"/>
        <v>22802258.35</v>
      </c>
      <c r="H70" s="24">
        <f t="shared" si="12"/>
        <v>22801005.600000005</v>
      </c>
      <c r="I70" s="24">
        <f t="shared" si="12"/>
        <v>22792689.87</v>
      </c>
      <c r="J70" s="24">
        <f t="shared" si="12"/>
        <v>22788149.99</v>
      </c>
      <c r="K70" s="24">
        <f t="shared" si="12"/>
        <v>22786663.580000002</v>
      </c>
      <c r="L70" s="24">
        <f t="shared" si="12"/>
        <v>22789035.250000004</v>
      </c>
      <c r="M70" s="24">
        <f t="shared" si="12"/>
        <v>22790233.21</v>
      </c>
      <c r="N70" s="24">
        <f t="shared" si="12"/>
        <v>273603594.37</v>
      </c>
      <c r="O70" s="33"/>
    </row>
    <row r="71" spans="1:15" ht="12.75">
      <c r="A71" s="71" t="s">
        <v>226</v>
      </c>
      <c r="B71" s="26">
        <v>22762134.44</v>
      </c>
      <c r="C71" s="26">
        <v>22762134.44</v>
      </c>
      <c r="D71" s="122">
        <v>22762134.44</v>
      </c>
      <c r="E71" s="122">
        <v>22762134.44</v>
      </c>
      <c r="F71" s="122">
        <v>22762134.44</v>
      </c>
      <c r="G71" s="122">
        <v>22762134.44</v>
      </c>
      <c r="H71" s="26">
        <v>22762134.44</v>
      </c>
      <c r="I71" s="26">
        <v>22762134.44</v>
      </c>
      <c r="J71" s="204">
        <v>22762134.44</v>
      </c>
      <c r="K71" s="26">
        <v>22762134.44</v>
      </c>
      <c r="L71" s="26">
        <v>22762134.44</v>
      </c>
      <c r="M71" s="204">
        <v>22762134.44</v>
      </c>
      <c r="N71" s="11">
        <f aca="true" t="shared" si="13" ref="N71:N76">SUM(B71:M71)</f>
        <v>273145613.28000003</v>
      </c>
      <c r="O71" s="33"/>
    </row>
    <row r="72" spans="1:15" ht="12.75">
      <c r="A72" s="203" t="s">
        <v>308</v>
      </c>
      <c r="B72" s="204">
        <v>294.99</v>
      </c>
      <c r="C72" s="204">
        <v>270</v>
      </c>
      <c r="D72" s="204">
        <v>310</v>
      </c>
      <c r="E72" s="11">
        <v>296.94</v>
      </c>
      <c r="F72" s="11">
        <v>320.83</v>
      </c>
      <c r="G72" s="11">
        <v>243.32</v>
      </c>
      <c r="H72" s="26">
        <v>237.76</v>
      </c>
      <c r="I72" s="26">
        <v>202.2</v>
      </c>
      <c r="J72" s="204">
        <v>238.31</v>
      </c>
      <c r="K72" s="26">
        <v>216.64</v>
      </c>
      <c r="L72" s="26">
        <v>202.19</v>
      </c>
      <c r="M72" s="204">
        <v>238.31</v>
      </c>
      <c r="N72" s="26">
        <f t="shared" si="13"/>
        <v>3071.49</v>
      </c>
      <c r="O72" s="33"/>
    </row>
    <row r="73" spans="1:15" ht="12.75">
      <c r="A73" s="203" t="s">
        <v>315</v>
      </c>
      <c r="B73" s="204">
        <v>4796.25</v>
      </c>
      <c r="C73" s="204">
        <v>0</v>
      </c>
      <c r="D73" s="204">
        <v>0</v>
      </c>
      <c r="E73" s="11">
        <v>0</v>
      </c>
      <c r="F73" s="11">
        <v>0</v>
      </c>
      <c r="G73" s="11">
        <v>0</v>
      </c>
      <c r="H73" s="26">
        <v>0</v>
      </c>
      <c r="I73" s="26">
        <v>0</v>
      </c>
      <c r="J73" s="204">
        <v>0</v>
      </c>
      <c r="K73" s="26">
        <v>0</v>
      </c>
      <c r="L73" s="26">
        <v>0</v>
      </c>
      <c r="M73" s="204">
        <v>0</v>
      </c>
      <c r="N73" s="26">
        <f t="shared" si="13"/>
        <v>4796.25</v>
      </c>
      <c r="O73" s="33"/>
    </row>
    <row r="74" spans="1:15" ht="12.75">
      <c r="A74" s="203" t="s">
        <v>342</v>
      </c>
      <c r="B74" s="204">
        <v>50850</v>
      </c>
      <c r="C74" s="204">
        <v>39904.17</v>
      </c>
      <c r="D74" s="204">
        <v>34143.09</v>
      </c>
      <c r="E74" s="11">
        <v>31940.3</v>
      </c>
      <c r="F74" s="11">
        <v>31855.6</v>
      </c>
      <c r="G74" s="11">
        <v>27162.52</v>
      </c>
      <c r="H74" s="26">
        <v>24083.39</v>
      </c>
      <c r="I74" s="26">
        <v>18660.17</v>
      </c>
      <c r="J74" s="204">
        <v>20988.36</v>
      </c>
      <c r="K74" s="26">
        <v>13270.8</v>
      </c>
      <c r="L74" s="26">
        <v>11841.67</v>
      </c>
      <c r="M74" s="204">
        <v>5760.46</v>
      </c>
      <c r="N74" s="26">
        <f t="shared" si="13"/>
        <v>310460.52999999997</v>
      </c>
      <c r="O74" s="33"/>
    </row>
    <row r="75" spans="1:15" ht="12.75">
      <c r="A75" s="203" t="s">
        <v>390</v>
      </c>
      <c r="B75" s="204">
        <v>0</v>
      </c>
      <c r="C75" s="204">
        <v>6491.67</v>
      </c>
      <c r="D75" s="204">
        <v>15823.56</v>
      </c>
      <c r="E75" s="11">
        <v>10000.02</v>
      </c>
      <c r="F75" s="11">
        <v>15588.9</v>
      </c>
      <c r="G75" s="11">
        <v>12718.07</v>
      </c>
      <c r="H75" s="26">
        <v>14550.01</v>
      </c>
      <c r="I75" s="26">
        <v>11693.06</v>
      </c>
      <c r="J75" s="204">
        <v>4788.88</v>
      </c>
      <c r="K75" s="26">
        <v>11041.7</v>
      </c>
      <c r="L75" s="26">
        <v>14856.95</v>
      </c>
      <c r="M75" s="204">
        <v>22100</v>
      </c>
      <c r="N75" s="26">
        <f t="shared" si="13"/>
        <v>139652.82</v>
      </c>
      <c r="O75" s="33"/>
    </row>
    <row r="76" spans="1:15" ht="12.75">
      <c r="A76" s="37" t="s">
        <v>383</v>
      </c>
      <c r="B76" s="24">
        <v>1919773</v>
      </c>
      <c r="C76" s="24">
        <v>1980816</v>
      </c>
      <c r="D76" s="24">
        <v>2989311</v>
      </c>
      <c r="E76" s="24">
        <v>1978782</v>
      </c>
      <c r="F76" s="24">
        <v>1821077</v>
      </c>
      <c r="G76" s="24">
        <v>1953120</v>
      </c>
      <c r="H76" s="24">
        <v>1924589</v>
      </c>
      <c r="I76" s="24">
        <v>21922145</v>
      </c>
      <c r="J76" s="24">
        <v>1754556</v>
      </c>
      <c r="K76" s="24">
        <v>3878904</v>
      </c>
      <c r="L76" s="24">
        <v>11824566</v>
      </c>
      <c r="M76" s="24">
        <v>21828588</v>
      </c>
      <c r="N76" s="24">
        <f t="shared" si="13"/>
        <v>75776227</v>
      </c>
      <c r="O76" s="33"/>
    </row>
    <row r="77" spans="1:15" ht="12.75">
      <c r="A77" s="3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33"/>
    </row>
    <row r="78" spans="1:15" ht="12.75">
      <c r="A78" s="40" t="s">
        <v>139</v>
      </c>
      <c r="B78" s="24">
        <f>SUM(B79:B102)</f>
        <v>2241941</v>
      </c>
      <c r="C78" s="24">
        <f aca="true" t="shared" si="14" ref="C78:N78">SUM(C79:C102)</f>
        <v>860755</v>
      </c>
      <c r="D78" s="24">
        <f t="shared" si="14"/>
        <v>764388</v>
      </c>
      <c r="E78" s="24">
        <f t="shared" si="14"/>
        <v>881360</v>
      </c>
      <c r="F78" s="24">
        <f t="shared" si="14"/>
        <v>18699398</v>
      </c>
      <c r="G78" s="24">
        <f t="shared" si="14"/>
        <v>4997971</v>
      </c>
      <c r="H78" s="24">
        <f t="shared" si="14"/>
        <v>17046800.52</v>
      </c>
      <c r="I78" s="24">
        <f t="shared" si="14"/>
        <v>48700934.57</v>
      </c>
      <c r="J78" s="24">
        <f t="shared" si="14"/>
        <v>4245499.4</v>
      </c>
      <c r="K78" s="24">
        <f t="shared" si="14"/>
        <v>31314089</v>
      </c>
      <c r="L78" s="24">
        <f t="shared" si="14"/>
        <v>49547784.57</v>
      </c>
      <c r="M78" s="24">
        <f t="shared" si="14"/>
        <v>15791597.2</v>
      </c>
      <c r="N78" s="24">
        <f t="shared" si="14"/>
        <v>195092518.26</v>
      </c>
      <c r="O78" s="33"/>
    </row>
    <row r="79" spans="1:15" ht="12.75">
      <c r="A79" s="8" t="s">
        <v>167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>
        <f aca="true" t="shared" si="15" ref="N79:N102">SUM(B79:M79)</f>
        <v>0</v>
      </c>
      <c r="O79" s="33"/>
    </row>
    <row r="80" spans="1:15" ht="12.75">
      <c r="A80" s="8" t="s">
        <v>271</v>
      </c>
      <c r="B80" s="11">
        <v>2241941</v>
      </c>
      <c r="C80" s="11">
        <v>860755</v>
      </c>
      <c r="D80" s="11">
        <v>764388</v>
      </c>
      <c r="E80" s="11">
        <v>881360</v>
      </c>
      <c r="F80" s="11">
        <v>949398</v>
      </c>
      <c r="G80" s="11">
        <v>997971</v>
      </c>
      <c r="H80" s="11">
        <v>900212</v>
      </c>
      <c r="I80" s="11">
        <v>945739</v>
      </c>
      <c r="J80" s="11">
        <v>938301</v>
      </c>
      <c r="K80" s="11">
        <v>920340</v>
      </c>
      <c r="L80" s="11">
        <v>958003</v>
      </c>
      <c r="M80" s="11">
        <v>934098</v>
      </c>
      <c r="N80" s="11">
        <f t="shared" si="15"/>
        <v>12292506</v>
      </c>
      <c r="O80" s="33"/>
    </row>
    <row r="81" spans="1:15" ht="12.75">
      <c r="A81" s="8" t="s">
        <v>274</v>
      </c>
      <c r="B81" s="11"/>
      <c r="C81" s="11"/>
      <c r="D81" s="11"/>
      <c r="E81" s="11"/>
      <c r="F81" s="11">
        <v>4600000</v>
      </c>
      <c r="G81" s="11"/>
      <c r="H81" s="11"/>
      <c r="I81" s="11"/>
      <c r="J81" s="11"/>
      <c r="K81" s="11">
        <v>6900000</v>
      </c>
      <c r="L81" s="11"/>
      <c r="M81" s="11"/>
      <c r="N81" s="11">
        <f t="shared" si="15"/>
        <v>11500000</v>
      </c>
      <c r="O81" s="33"/>
    </row>
    <row r="82" spans="1:15" ht="12.75">
      <c r="A82" s="8" t="s">
        <v>292</v>
      </c>
      <c r="B82" s="11"/>
      <c r="C82" s="11"/>
      <c r="D82" s="11"/>
      <c r="E82" s="11"/>
      <c r="F82" s="11">
        <v>1150000</v>
      </c>
      <c r="G82" s="11"/>
      <c r="H82" s="11"/>
      <c r="I82" s="11"/>
      <c r="J82" s="11"/>
      <c r="K82" s="11">
        <v>1725000</v>
      </c>
      <c r="L82" s="11"/>
      <c r="M82" s="11"/>
      <c r="N82" s="11">
        <f t="shared" si="15"/>
        <v>2875000</v>
      </c>
      <c r="O82" s="33"/>
    </row>
    <row r="83" spans="1:15" ht="12.75">
      <c r="A83" s="8" t="s">
        <v>279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>
        <f t="shared" si="15"/>
        <v>0</v>
      </c>
      <c r="O83" s="33"/>
    </row>
    <row r="84" spans="1:15" ht="12.75">
      <c r="A84" s="199" t="s">
        <v>318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>
        <f t="shared" si="15"/>
        <v>0</v>
      </c>
      <c r="O84" s="33"/>
    </row>
    <row r="85" spans="1:15" ht="12.75">
      <c r="A85" s="199" t="s">
        <v>415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>
        <v>18910760.4</v>
      </c>
      <c r="M85" s="11"/>
      <c r="N85" s="11">
        <f t="shared" si="15"/>
        <v>18910760.4</v>
      </c>
      <c r="O85" s="33"/>
    </row>
    <row r="86" spans="1:15" ht="12.75">
      <c r="A86" s="8" t="s">
        <v>303</v>
      </c>
      <c r="B86" s="11"/>
      <c r="C86" s="11"/>
      <c r="D86" s="11"/>
      <c r="E86" s="11"/>
      <c r="F86" s="11"/>
      <c r="G86" s="11"/>
      <c r="H86" s="11">
        <v>0</v>
      </c>
      <c r="I86" s="11">
        <v>4339151</v>
      </c>
      <c r="J86" s="11">
        <v>2273350</v>
      </c>
      <c r="K86" s="11">
        <v>1868749</v>
      </c>
      <c r="L86" s="11"/>
      <c r="M86" s="11">
        <v>3018750</v>
      </c>
      <c r="N86" s="11">
        <f t="shared" si="15"/>
        <v>11500000</v>
      </c>
      <c r="O86" s="33"/>
    </row>
    <row r="87" spans="1:15" ht="12.75">
      <c r="A87" s="8" t="s">
        <v>301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>
        <f t="shared" si="15"/>
        <v>0</v>
      </c>
      <c r="O87" s="33"/>
    </row>
    <row r="88" spans="1:15" ht="12.75">
      <c r="A88" s="8" t="s">
        <v>312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>
        <f t="shared" si="15"/>
        <v>0</v>
      </c>
      <c r="O88" s="33"/>
    </row>
    <row r="89" spans="1:15" ht="12.75">
      <c r="A89" s="8" t="s">
        <v>306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>
        <f t="shared" si="15"/>
        <v>0</v>
      </c>
      <c r="O89" s="33"/>
    </row>
    <row r="90" spans="1:15" ht="12.75">
      <c r="A90" s="8" t="s">
        <v>369</v>
      </c>
      <c r="B90" s="11"/>
      <c r="C90" s="11"/>
      <c r="D90" s="11"/>
      <c r="E90" s="11"/>
      <c r="F90" s="11"/>
      <c r="G90" s="11"/>
      <c r="H90" s="11">
        <v>0</v>
      </c>
      <c r="I90" s="11">
        <v>1033848.4</v>
      </c>
      <c r="J90" s="11">
        <v>1033848.4</v>
      </c>
      <c r="K90" s="11"/>
      <c r="L90" s="11"/>
      <c r="M90" s="11">
        <v>516924.2</v>
      </c>
      <c r="N90" s="11">
        <f t="shared" si="15"/>
        <v>2584621</v>
      </c>
      <c r="O90" s="33"/>
    </row>
    <row r="91" spans="1:15" ht="12.75">
      <c r="A91" s="8" t="s">
        <v>371</v>
      </c>
      <c r="B91" s="11"/>
      <c r="C91" s="11"/>
      <c r="D91" s="11"/>
      <c r="E91" s="11"/>
      <c r="F91" s="11"/>
      <c r="G91" s="11"/>
      <c r="H91" s="11"/>
      <c r="I91" s="11"/>
      <c r="J91" s="36"/>
      <c r="K91" s="11"/>
      <c r="L91" s="11"/>
      <c r="M91" s="11"/>
      <c r="N91" s="11">
        <f t="shared" si="15"/>
        <v>0</v>
      </c>
      <c r="O91" s="33"/>
    </row>
    <row r="92" spans="1:15" ht="12.75">
      <c r="A92" s="199" t="s">
        <v>321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>
        <f t="shared" si="15"/>
        <v>0</v>
      </c>
      <c r="O92" s="33"/>
    </row>
    <row r="93" spans="1:15" ht="12.75">
      <c r="A93" s="199" t="s">
        <v>323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>
        <f t="shared" si="15"/>
        <v>0</v>
      </c>
      <c r="O93" s="33"/>
    </row>
    <row r="94" spans="1:15" ht="12.75">
      <c r="A94" s="201" t="s">
        <v>416</v>
      </c>
      <c r="B94" s="11"/>
      <c r="C94" s="11"/>
      <c r="D94" s="11"/>
      <c r="E94" s="11"/>
      <c r="F94" s="11"/>
      <c r="G94" s="11"/>
      <c r="H94" s="11"/>
      <c r="I94" s="11"/>
      <c r="J94" s="11"/>
      <c r="K94" s="11">
        <v>4200000</v>
      </c>
      <c r="L94" s="11">
        <v>2800000</v>
      </c>
      <c r="M94" s="11"/>
      <c r="N94" s="11">
        <f t="shared" si="15"/>
        <v>7000000</v>
      </c>
      <c r="O94" s="33"/>
    </row>
    <row r="95" spans="1:15" ht="12.75">
      <c r="A95" s="201" t="s">
        <v>434</v>
      </c>
      <c r="B95" s="11"/>
      <c r="C95" s="11"/>
      <c r="D95" s="11"/>
      <c r="E95" s="11"/>
      <c r="F95" s="11">
        <v>12000000</v>
      </c>
      <c r="G95" s="11">
        <v>4000000</v>
      </c>
      <c r="H95" s="11">
        <v>0</v>
      </c>
      <c r="I95" s="11">
        <v>37000000</v>
      </c>
      <c r="J95" s="11">
        <v>0</v>
      </c>
      <c r="K95" s="11"/>
      <c r="L95" s="11">
        <v>11000000</v>
      </c>
      <c r="M95" s="11">
        <v>11000000</v>
      </c>
      <c r="N95" s="11">
        <f t="shared" si="15"/>
        <v>75000000</v>
      </c>
      <c r="O95" s="33"/>
    </row>
    <row r="96" spans="1:15" ht="12.75">
      <c r="A96" s="199" t="s">
        <v>417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>
        <f t="shared" si="15"/>
        <v>0</v>
      </c>
      <c r="O96" s="33"/>
    </row>
    <row r="97" spans="1:15" ht="12.75">
      <c r="A97" s="199" t="s">
        <v>418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>
        <f t="shared" si="15"/>
        <v>0</v>
      </c>
      <c r="O97" s="33"/>
    </row>
    <row r="98" spans="1:15" ht="12.75">
      <c r="A98" s="201" t="s">
        <v>436</v>
      </c>
      <c r="B98" s="11"/>
      <c r="C98" s="11"/>
      <c r="D98" s="11"/>
      <c r="E98" s="11"/>
      <c r="F98" s="11"/>
      <c r="G98" s="11"/>
      <c r="H98" s="11">
        <v>16146588.52</v>
      </c>
      <c r="I98" s="11">
        <v>5382196.17</v>
      </c>
      <c r="J98" s="11">
        <v>0</v>
      </c>
      <c r="K98" s="11">
        <v>15000000.000000002</v>
      </c>
      <c r="L98" s="11">
        <v>15382196.17</v>
      </c>
      <c r="M98" s="11"/>
      <c r="N98" s="11">
        <f t="shared" si="15"/>
        <v>51910980.86</v>
      </c>
      <c r="O98" s="33"/>
    </row>
    <row r="99" spans="1:15" ht="12.75">
      <c r="A99" s="201" t="s">
        <v>442</v>
      </c>
      <c r="B99" s="11"/>
      <c r="C99" s="11"/>
      <c r="D99" s="11"/>
      <c r="E99" s="11"/>
      <c r="F99" s="11"/>
      <c r="G99" s="11"/>
      <c r="H99" s="11"/>
      <c r="I99" s="11"/>
      <c r="J99" s="11"/>
      <c r="K99" s="11">
        <v>700000</v>
      </c>
      <c r="L99" s="11"/>
      <c r="M99" s="11"/>
      <c r="N99" s="11">
        <f t="shared" si="15"/>
        <v>700000</v>
      </c>
      <c r="O99" s="33"/>
    </row>
    <row r="100" spans="1:15" ht="12.75">
      <c r="A100" s="201" t="s">
        <v>448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>
        <v>321825</v>
      </c>
      <c r="M100" s="11">
        <v>321825</v>
      </c>
      <c r="N100" s="11">
        <f t="shared" si="15"/>
        <v>643650</v>
      </c>
      <c r="O100" s="33"/>
    </row>
    <row r="101" spans="1:15" ht="12.75">
      <c r="A101" s="201" t="s">
        <v>451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>
        <v>175000</v>
      </c>
      <c r="M101" s="11"/>
      <c r="N101" s="11">
        <f t="shared" si="15"/>
        <v>175000</v>
      </c>
      <c r="O101" s="33"/>
    </row>
    <row r="102" spans="1:15" ht="12.75">
      <c r="A102" s="201" t="s">
        <v>419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>
        <f t="shared" si="15"/>
        <v>0</v>
      </c>
      <c r="O102" s="33"/>
    </row>
    <row r="103" spans="1:15" ht="12.75">
      <c r="A103" s="40" t="s">
        <v>385</v>
      </c>
      <c r="B103" s="24">
        <v>42000</v>
      </c>
      <c r="C103" s="24">
        <v>21000</v>
      </c>
      <c r="D103" s="24">
        <v>0</v>
      </c>
      <c r="E103" s="24">
        <v>0</v>
      </c>
      <c r="F103" s="24">
        <v>0</v>
      </c>
      <c r="G103" s="24">
        <v>3000</v>
      </c>
      <c r="H103" s="24">
        <v>0</v>
      </c>
      <c r="I103" s="24">
        <v>3000</v>
      </c>
      <c r="J103" s="24">
        <v>3000</v>
      </c>
      <c r="K103" s="24">
        <v>3000</v>
      </c>
      <c r="L103" s="24">
        <v>3000</v>
      </c>
      <c r="M103" s="24">
        <v>0</v>
      </c>
      <c r="N103" s="24">
        <f>SUM(B103:M103)</f>
        <v>78000</v>
      </c>
      <c r="O103" s="33"/>
    </row>
    <row r="104" spans="1:15" ht="12.75">
      <c r="A104" s="8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33"/>
    </row>
    <row r="105" spans="1:15" ht="12.75">
      <c r="A105" s="40" t="s">
        <v>23</v>
      </c>
      <c r="B105" s="24">
        <f aca="true" t="shared" si="16" ref="B105:N105">SUM(B106:B108)</f>
        <v>0</v>
      </c>
      <c r="C105" s="24">
        <f t="shared" si="16"/>
        <v>0</v>
      </c>
      <c r="D105" s="24">
        <f t="shared" si="16"/>
        <v>0</v>
      </c>
      <c r="E105" s="24">
        <f t="shared" si="16"/>
        <v>0</v>
      </c>
      <c r="F105" s="24">
        <f t="shared" si="16"/>
        <v>0</v>
      </c>
      <c r="G105" s="24">
        <f t="shared" si="16"/>
        <v>0</v>
      </c>
      <c r="H105" s="24">
        <f t="shared" si="16"/>
        <v>0</v>
      </c>
      <c r="I105" s="24">
        <f t="shared" si="16"/>
        <v>0</v>
      </c>
      <c r="J105" s="24">
        <f t="shared" si="16"/>
        <v>0</v>
      </c>
      <c r="K105" s="24">
        <f t="shared" si="16"/>
        <v>0</v>
      </c>
      <c r="L105" s="24">
        <f t="shared" si="16"/>
        <v>0</v>
      </c>
      <c r="M105" s="24">
        <f>SUM(M106:M108)</f>
        <v>100000000</v>
      </c>
      <c r="N105" s="24">
        <f t="shared" si="16"/>
        <v>100000000</v>
      </c>
      <c r="O105" s="33"/>
    </row>
    <row r="106" spans="1:15" ht="12.75">
      <c r="A106" s="8" t="s">
        <v>133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>
        <v>0</v>
      </c>
      <c r="M106" s="11">
        <v>100000000</v>
      </c>
      <c r="N106" s="11">
        <f>SUM(B106:M106)</f>
        <v>100000000</v>
      </c>
      <c r="O106" s="33"/>
    </row>
    <row r="107" spans="1:15" ht="12.75">
      <c r="A107" s="8" t="s">
        <v>134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>
        <v>0</v>
      </c>
      <c r="M107" s="11"/>
      <c r="N107" s="11">
        <f>SUM(B107:M107)</f>
        <v>0</v>
      </c>
      <c r="O107" s="33"/>
    </row>
    <row r="108" spans="1:15" ht="12.75">
      <c r="A108" s="8" t="s">
        <v>257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>
        <f>SUM(B108:M108)</f>
        <v>0</v>
      </c>
      <c r="O108" s="33"/>
    </row>
    <row r="109" spans="1:15" ht="12.75">
      <c r="A109" s="8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33"/>
    </row>
    <row r="110" spans="1:15" ht="12.75">
      <c r="A110" s="40" t="s">
        <v>26</v>
      </c>
      <c r="B110" s="24">
        <v>6107503.6899999995</v>
      </c>
      <c r="C110" s="24">
        <v>1292600.6</v>
      </c>
      <c r="D110" s="24">
        <v>2435346.44</v>
      </c>
      <c r="E110" s="24">
        <v>1622040</v>
      </c>
      <c r="F110" s="24">
        <v>1493766.12</v>
      </c>
      <c r="G110" s="24">
        <v>1609214.15</v>
      </c>
      <c r="H110" s="24">
        <v>1360565</v>
      </c>
      <c r="I110" s="24">
        <v>1736131.92</v>
      </c>
      <c r="J110" s="24">
        <v>2209229.54</v>
      </c>
      <c r="K110" s="24">
        <v>1495186.08</v>
      </c>
      <c r="L110" s="24">
        <v>1625197.51</v>
      </c>
      <c r="M110" s="24">
        <v>3290403.91</v>
      </c>
      <c r="N110" s="24">
        <f>SUM(B110:M110)</f>
        <v>26277184.96</v>
      </c>
      <c r="O110" s="33"/>
    </row>
    <row r="111" spans="1:15" ht="12.75">
      <c r="A111" s="9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33"/>
    </row>
    <row r="112" ht="12.75">
      <c r="O112" s="33"/>
    </row>
    <row r="113" spans="1:15" ht="12.75">
      <c r="A113" s="5" t="s">
        <v>38</v>
      </c>
      <c r="B113" s="6">
        <f aca="true" t="shared" si="17" ref="B113:N113">SUM(B110+B105+B103+B78+B76+B70+B65+B56+B47+B34+B29+B15+B7)</f>
        <v>176679437.13</v>
      </c>
      <c r="C113" s="6">
        <f t="shared" si="17"/>
        <v>99167040.88000001</v>
      </c>
      <c r="D113" s="6">
        <f t="shared" si="17"/>
        <v>91421957.27000001</v>
      </c>
      <c r="E113" s="6">
        <f t="shared" si="17"/>
        <v>100118834.54000002</v>
      </c>
      <c r="F113" s="6">
        <f t="shared" si="17"/>
        <v>107687068.17999999</v>
      </c>
      <c r="G113" s="6">
        <f t="shared" si="17"/>
        <v>139262134.39000002</v>
      </c>
      <c r="H113" s="6">
        <f t="shared" si="17"/>
        <v>110074778.86000001</v>
      </c>
      <c r="I113" s="6">
        <f t="shared" si="17"/>
        <v>139148019.81</v>
      </c>
      <c r="J113" s="6">
        <f t="shared" si="17"/>
        <v>129685053.01999998</v>
      </c>
      <c r="K113" s="6">
        <f t="shared" si="17"/>
        <v>118390906.88</v>
      </c>
      <c r="L113" s="6">
        <f t="shared" si="17"/>
        <v>132968257.71</v>
      </c>
      <c r="M113" s="6">
        <f>SUM(M110+M105+M103+M78+M76+M70+M65+M56+M47+M34+M29+M15+M7)</f>
        <v>228079224.34000003</v>
      </c>
      <c r="N113" s="6">
        <f t="shared" si="17"/>
        <v>1572682713.0100002</v>
      </c>
      <c r="O113" s="33"/>
    </row>
    <row r="114" ht="12.75">
      <c r="O114" s="33"/>
    </row>
    <row r="115" s="33" customFormat="1" ht="12.75"/>
    <row r="116" spans="9:15" ht="12.75">
      <c r="I116" s="33"/>
      <c r="M116" s="33"/>
      <c r="N116" s="33"/>
      <c r="O116" s="33"/>
    </row>
    <row r="117" spans="12:15" ht="12.75">
      <c r="L117" s="33"/>
      <c r="N117" s="33"/>
      <c r="O117" s="33"/>
    </row>
    <row r="118" ht="12.75">
      <c r="O118" s="33"/>
    </row>
    <row r="119" ht="12.75">
      <c r="O119" s="33"/>
    </row>
    <row r="120" ht="12.75">
      <c r="O120" s="33"/>
    </row>
    <row r="121" ht="12.75">
      <c r="O121" s="33"/>
    </row>
    <row r="122" ht="12.75">
      <c r="O122" s="33"/>
    </row>
    <row r="123" ht="12.75">
      <c r="O123" s="33"/>
    </row>
    <row r="124" ht="12.75">
      <c r="O124" s="33"/>
    </row>
    <row r="125" ht="12.75">
      <c r="O125" s="33"/>
    </row>
    <row r="126" ht="12.75">
      <c r="O126" s="33"/>
    </row>
    <row r="127" ht="12.75">
      <c r="O127" s="33"/>
    </row>
    <row r="128" ht="12.75">
      <c r="O128" s="33"/>
    </row>
    <row r="129" ht="12.75">
      <c r="O129" s="33"/>
    </row>
    <row r="130" ht="12.75">
      <c r="O130" s="33"/>
    </row>
    <row r="131" ht="12.75">
      <c r="O131" s="33"/>
    </row>
    <row r="132" ht="12.75">
      <c r="O132" s="33"/>
    </row>
    <row r="133" ht="12.75">
      <c r="O133" s="33"/>
    </row>
    <row r="134" ht="12.75">
      <c r="O134" s="33"/>
    </row>
    <row r="135" ht="12.75">
      <c r="O135" s="33"/>
    </row>
    <row r="136" ht="12.75">
      <c r="O136" s="33"/>
    </row>
    <row r="137" ht="12.75">
      <c r="O137" s="33"/>
    </row>
    <row r="138" ht="12.75">
      <c r="O138" s="33"/>
    </row>
    <row r="139" ht="12.75">
      <c r="O139" s="33"/>
    </row>
    <row r="140" ht="12.75">
      <c r="O140" s="33"/>
    </row>
    <row r="141" ht="12.75">
      <c r="O141" s="33"/>
    </row>
  </sheetData>
  <sheetProtection/>
  <mergeCells count="3">
    <mergeCell ref="A2:N2"/>
    <mergeCell ref="A3:N3"/>
    <mergeCell ref="A1:N1"/>
  </mergeCells>
  <printOptions horizontalCentered="1"/>
  <pageMargins left="0.1968503937007874" right="0.15748031496062992" top="0.2362204724409449" bottom="0.15748031496062992" header="0.2362204724409449" footer="0"/>
  <pageSetup firstPageNumber="7" useFirstPageNumber="1" horizontalDpi="600" verticalDpi="600" orientation="landscape" paperSize="5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3">
      <selection activeCell="A32" sqref="A32"/>
    </sheetView>
  </sheetViews>
  <sheetFormatPr defaultColWidth="11.421875" defaultRowHeight="12.75"/>
  <cols>
    <col min="1" max="1" width="37.00390625" style="0" bestFit="1" customWidth="1"/>
    <col min="2" max="9" width="14.8515625" style="0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252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177</v>
      </c>
      <c r="C6" s="278"/>
      <c r="D6" s="3" t="s">
        <v>40</v>
      </c>
      <c r="E6" s="3" t="s">
        <v>41</v>
      </c>
      <c r="F6" s="277" t="s">
        <v>177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7"/>
      <c r="B9" s="7"/>
      <c r="C9" s="7"/>
      <c r="D9" s="7"/>
      <c r="E9" s="7"/>
      <c r="F9" s="25"/>
      <c r="G9" s="25"/>
      <c r="H9" s="25"/>
      <c r="I9" s="25"/>
    </row>
    <row r="10" spans="1:9" ht="12.75">
      <c r="A10" s="28" t="s">
        <v>52</v>
      </c>
      <c r="B10" s="271">
        <v>118072489</v>
      </c>
      <c r="C10" s="271">
        <v>110915553</v>
      </c>
      <c r="D10" s="271">
        <v>123117880.85000002</v>
      </c>
      <c r="E10" s="271">
        <v>12202327.850000024</v>
      </c>
      <c r="F10" s="26">
        <v>314858433</v>
      </c>
      <c r="G10" s="91">
        <f>SUM('Egresos Reales'!N8)</f>
        <v>315616683.85</v>
      </c>
      <c r="H10" s="26">
        <f>SUM('Presupuesto Egresos'!N8)</f>
        <v>310255039.85</v>
      </c>
      <c r="I10" s="91">
        <f>SUM(H10-G10)</f>
        <v>-5361644</v>
      </c>
    </row>
    <row r="11" spans="1:9" ht="12.75">
      <c r="A11" s="21"/>
      <c r="B11" s="26"/>
      <c r="C11" s="26"/>
      <c r="D11" s="26"/>
      <c r="E11" s="26"/>
      <c r="F11" s="26"/>
      <c r="G11" s="26"/>
      <c r="H11" s="26"/>
      <c r="I11" s="26"/>
    </row>
    <row r="12" spans="1:9" ht="12.75">
      <c r="A12" s="28" t="s">
        <v>54</v>
      </c>
      <c r="B12" s="271">
        <v>22884925.86</v>
      </c>
      <c r="C12" s="271">
        <v>29254563.990000002</v>
      </c>
      <c r="D12" s="271">
        <v>26627153.099999994</v>
      </c>
      <c r="E12" s="271">
        <v>-2627410.890000008</v>
      </c>
      <c r="F12" s="26">
        <v>77347064.99</v>
      </c>
      <c r="G12" s="91">
        <f>SUM('Egresos Reales'!N9)</f>
        <v>90387903.63</v>
      </c>
      <c r="H12" s="26">
        <f>SUM('Presupuesto Egresos'!N9)</f>
        <v>84068902.1</v>
      </c>
      <c r="I12" s="91">
        <f>SUM(H12-G12)</f>
        <v>-6319001.530000001</v>
      </c>
    </row>
    <row r="13" spans="1:9" ht="12.75">
      <c r="A13" s="8"/>
      <c r="B13" s="11"/>
      <c r="C13" s="11"/>
      <c r="D13" s="11"/>
      <c r="E13" s="11"/>
      <c r="F13" s="26"/>
      <c r="G13" s="26"/>
      <c r="H13" s="26"/>
      <c r="I13" s="26"/>
    </row>
    <row r="14" spans="1:9" ht="12.75">
      <c r="A14" s="28" t="s">
        <v>53</v>
      </c>
      <c r="B14" s="271">
        <v>18118037.189999998</v>
      </c>
      <c r="C14" s="271">
        <v>21684677.14</v>
      </c>
      <c r="D14" s="271">
        <v>34572239.33000001</v>
      </c>
      <c r="E14" s="271">
        <v>12887562.190000013</v>
      </c>
      <c r="F14" s="26">
        <v>57627046.7</v>
      </c>
      <c r="G14" s="91">
        <f>SUM('Egresos Reales'!N10)</f>
        <v>71836456.72</v>
      </c>
      <c r="H14" s="26">
        <f>SUM('Presupuesto Egresos'!N10)</f>
        <v>70560799.33000001</v>
      </c>
      <c r="I14" s="91">
        <f>SUM(H14-G14)</f>
        <v>-1275657.3899999857</v>
      </c>
    </row>
    <row r="15" spans="1:9" ht="12.75">
      <c r="A15" s="9"/>
      <c r="B15" s="9"/>
      <c r="C15" s="9"/>
      <c r="D15" s="9"/>
      <c r="E15" s="9"/>
      <c r="F15" s="27"/>
      <c r="G15" s="27"/>
      <c r="H15" s="27"/>
      <c r="I15" s="27"/>
    </row>
    <row r="16" spans="6:9" ht="12.75">
      <c r="F16" s="33"/>
      <c r="G16" s="33"/>
      <c r="H16" s="33"/>
      <c r="I16" s="33"/>
    </row>
    <row r="17" spans="1:9" ht="12.75">
      <c r="A17" s="5" t="s">
        <v>4</v>
      </c>
      <c r="B17" s="6">
        <f aca="true" t="shared" si="0" ref="B17:I17">SUM(B9:B15)</f>
        <v>159075452.05</v>
      </c>
      <c r="C17" s="6">
        <f t="shared" si="0"/>
        <v>161854794.13</v>
      </c>
      <c r="D17" s="6">
        <f t="shared" si="0"/>
        <v>184317273.28000003</v>
      </c>
      <c r="E17" s="6">
        <f t="shared" si="0"/>
        <v>22462479.15000003</v>
      </c>
      <c r="F17" s="6">
        <f t="shared" si="0"/>
        <v>449832544.69</v>
      </c>
      <c r="G17" s="93">
        <f t="shared" si="0"/>
        <v>477841044.20000005</v>
      </c>
      <c r="H17" s="6">
        <f t="shared" si="0"/>
        <v>464884741.2800001</v>
      </c>
      <c r="I17" s="93">
        <f t="shared" si="0"/>
        <v>-12956302.919999987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2755905511811024" right="0.3937007874015748" top="0.37" bottom="0.1968503937007874" header="0.44" footer="0"/>
  <pageSetup fitToHeight="1" fitToWidth="1" horizontalDpi="600" verticalDpi="600" orientation="landscape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zoomScalePageLayoutView="0" workbookViewId="0" topLeftCell="A1">
      <selection activeCell="D25" sqref="D25"/>
    </sheetView>
  </sheetViews>
  <sheetFormatPr defaultColWidth="11.421875" defaultRowHeight="12.75"/>
  <cols>
    <col min="1" max="1" width="37.00390625" style="0" bestFit="1" customWidth="1"/>
    <col min="2" max="5" width="15.28125" style="0" customWidth="1"/>
    <col min="6" max="9" width="14.8515625" style="0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66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177</v>
      </c>
      <c r="C6" s="278"/>
      <c r="D6" s="3" t="s">
        <v>40</v>
      </c>
      <c r="E6" s="3" t="s">
        <v>41</v>
      </c>
      <c r="F6" s="277" t="s">
        <v>177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7"/>
      <c r="B9" s="7"/>
      <c r="C9" s="7"/>
      <c r="D9" s="7"/>
      <c r="E9" s="7"/>
      <c r="F9" s="25"/>
      <c r="G9" s="25"/>
      <c r="H9" s="25"/>
      <c r="I9" s="25"/>
    </row>
    <row r="10" spans="1:9" ht="12.75">
      <c r="A10" s="28" t="s">
        <v>67</v>
      </c>
      <c r="B10" s="271">
        <v>8757885.879999999</v>
      </c>
      <c r="C10" s="271">
        <v>11050942.129999999</v>
      </c>
      <c r="D10" s="271">
        <v>9239797.629999995</v>
      </c>
      <c r="E10" s="271">
        <v>-1811144.5000000037</v>
      </c>
      <c r="F10" s="26">
        <v>30194857.770000003</v>
      </c>
      <c r="G10" s="91">
        <f>SUM('Egresos Reales'!N13)</f>
        <v>37011829.01</v>
      </c>
      <c r="H10" s="26">
        <f>SUM('Presupuesto Egresos'!N13)</f>
        <v>36239797.629999995</v>
      </c>
      <c r="I10" s="91">
        <f>SUM(H10-G10)</f>
        <v>-772031.3800000027</v>
      </c>
    </row>
    <row r="11" spans="1:9" ht="12.75">
      <c r="A11" s="8"/>
      <c r="B11" s="11"/>
      <c r="C11" s="11"/>
      <c r="D11" s="11"/>
      <c r="E11" s="11"/>
      <c r="F11" s="26"/>
      <c r="G11" s="26"/>
      <c r="H11" s="26"/>
      <c r="I11" s="26"/>
    </row>
    <row r="12" spans="1:9" ht="12.75">
      <c r="A12" s="28" t="s">
        <v>127</v>
      </c>
      <c r="B12" s="271">
        <v>11770944.94</v>
      </c>
      <c r="C12" s="271">
        <v>22241379.7</v>
      </c>
      <c r="D12" s="271">
        <v>14454265.899999991</v>
      </c>
      <c r="E12" s="271">
        <v>-7787113.800000008</v>
      </c>
      <c r="F12" s="26">
        <v>18622503.72</v>
      </c>
      <c r="G12" s="91">
        <f>SUM('Egresos Reales'!N14)</f>
        <v>73322912.28999999</v>
      </c>
      <c r="H12" s="26">
        <f>SUM('Presupuesto Egresos'!N14)</f>
        <v>73364665.89999999</v>
      </c>
      <c r="I12" s="91">
        <f>SUM(H12-G12)</f>
        <v>41753.609999999404</v>
      </c>
    </row>
    <row r="13" spans="1:9" ht="12.75">
      <c r="A13" s="8"/>
      <c r="B13" s="11"/>
      <c r="C13" s="11"/>
      <c r="D13" s="11"/>
      <c r="E13" s="11"/>
      <c r="F13" s="26"/>
      <c r="G13" s="26"/>
      <c r="H13" s="26"/>
      <c r="I13" s="26"/>
    </row>
    <row r="14" spans="1:9" ht="12.75">
      <c r="A14" s="28" t="s">
        <v>55</v>
      </c>
      <c r="B14" s="271">
        <v>198940</v>
      </c>
      <c r="C14" s="271">
        <v>160660</v>
      </c>
      <c r="D14" s="271">
        <v>447380</v>
      </c>
      <c r="E14" s="271">
        <v>286720</v>
      </c>
      <c r="F14" s="26">
        <v>992380.01</v>
      </c>
      <c r="G14" s="91">
        <f>SUM('Egresos Reales'!N15)</f>
        <v>980780</v>
      </c>
      <c r="H14" s="26">
        <f>SUM('Presupuesto Egresos'!N15)</f>
        <v>1047410</v>
      </c>
      <c r="I14" s="91">
        <f>SUM(H14-G14)</f>
        <v>66630</v>
      </c>
    </row>
    <row r="15" spans="1:9" ht="12.75">
      <c r="A15" s="8"/>
      <c r="B15" s="11"/>
      <c r="C15" s="11"/>
      <c r="D15" s="11"/>
      <c r="E15" s="11"/>
      <c r="F15" s="26"/>
      <c r="G15" s="91"/>
      <c r="H15" s="26"/>
      <c r="I15" s="91"/>
    </row>
    <row r="16" spans="1:9" ht="12.75">
      <c r="A16" s="28" t="s">
        <v>56</v>
      </c>
      <c r="B16" s="271">
        <v>0</v>
      </c>
      <c r="C16" s="271">
        <v>1627499.1800000002</v>
      </c>
      <c r="D16" s="271">
        <v>2014721.9400000002</v>
      </c>
      <c r="E16" s="271">
        <v>387222.76</v>
      </c>
      <c r="F16" s="26">
        <v>0</v>
      </c>
      <c r="G16" s="91">
        <f>SUM('Egresos Reales'!N16)</f>
        <v>2096541.7600000002</v>
      </c>
      <c r="H16" s="26">
        <f>SUM('Presupuesto Egresos'!N16)</f>
        <v>2014721.9400000002</v>
      </c>
      <c r="I16" s="91">
        <f>SUM(H16-G16)</f>
        <v>-81819.82000000007</v>
      </c>
    </row>
    <row r="17" spans="1:9" ht="12.75">
      <c r="A17" s="8"/>
      <c r="B17" s="11"/>
      <c r="C17" s="11"/>
      <c r="D17" s="11"/>
      <c r="E17" s="11"/>
      <c r="F17" s="26"/>
      <c r="G17" s="91"/>
      <c r="H17" s="26"/>
      <c r="I17" s="91"/>
    </row>
    <row r="18" spans="1:9" ht="12.75">
      <c r="A18" s="28" t="s">
        <v>128</v>
      </c>
      <c r="B18" s="271">
        <v>36014.97</v>
      </c>
      <c r="C18" s="271">
        <v>0</v>
      </c>
      <c r="D18" s="271">
        <v>-24000</v>
      </c>
      <c r="E18" s="271">
        <v>-24000</v>
      </c>
      <c r="F18" s="26">
        <v>36014.97</v>
      </c>
      <c r="G18" s="91">
        <f>SUM('Egresos Reales'!N17)</f>
        <v>0</v>
      </c>
      <c r="H18" s="26">
        <f>SUM('Presupuesto Egresos'!N17)</f>
        <v>3000</v>
      </c>
      <c r="I18" s="91">
        <f>SUM(H18-G18)</f>
        <v>3000</v>
      </c>
    </row>
    <row r="19" spans="1:9" ht="12.75">
      <c r="A19" s="28"/>
      <c r="B19" s="271"/>
      <c r="C19" s="271"/>
      <c r="D19" s="271"/>
      <c r="E19" s="271"/>
      <c r="F19" s="26"/>
      <c r="G19" s="91"/>
      <c r="H19" s="26"/>
      <c r="I19" s="91"/>
    </row>
    <row r="20" spans="1:9" ht="12.75">
      <c r="A20" s="28" t="s">
        <v>3</v>
      </c>
      <c r="B20" s="271">
        <v>137355</v>
      </c>
      <c r="C20" s="271">
        <v>1992189.94</v>
      </c>
      <c r="D20" s="271">
        <v>3749064.969999999</v>
      </c>
      <c r="E20" s="271">
        <v>1756875.0299999989</v>
      </c>
      <c r="F20" s="26">
        <v>3316096.87</v>
      </c>
      <c r="G20" s="91">
        <f>SUM('Egresos Reales'!N18)</f>
        <v>6428093.969999999</v>
      </c>
      <c r="H20" s="26">
        <f>SUM('Presupuesto Egresos'!N18)</f>
        <v>6737064.969999999</v>
      </c>
      <c r="I20" s="91">
        <f>SUM(H20-G20)</f>
        <v>308971</v>
      </c>
    </row>
    <row r="21" spans="1:9" ht="12.75">
      <c r="A21" s="9"/>
      <c r="B21" s="9"/>
      <c r="C21" s="9"/>
      <c r="D21" s="9"/>
      <c r="E21" s="9"/>
      <c r="F21" s="27"/>
      <c r="G21" s="27"/>
      <c r="H21" s="27"/>
      <c r="I21" s="27"/>
    </row>
    <row r="22" spans="6:9" ht="12.75">
      <c r="F22" s="33"/>
      <c r="G22" s="33"/>
      <c r="H22" s="33"/>
      <c r="I22" s="33"/>
    </row>
    <row r="23" spans="1:9" ht="12.75">
      <c r="A23" s="5" t="s">
        <v>4</v>
      </c>
      <c r="B23" s="6">
        <f aca="true" t="shared" si="0" ref="B23:I23">SUM(B9:B21)</f>
        <v>20901140.79</v>
      </c>
      <c r="C23" s="6">
        <f t="shared" si="0"/>
        <v>37072670.949999996</v>
      </c>
      <c r="D23" s="6">
        <f t="shared" si="0"/>
        <v>29881230.439999986</v>
      </c>
      <c r="E23" s="6">
        <f t="shared" si="0"/>
        <v>-7191440.510000013</v>
      </c>
      <c r="F23" s="6">
        <f t="shared" si="0"/>
        <v>53161853.339999996</v>
      </c>
      <c r="G23" s="93">
        <f t="shared" si="0"/>
        <v>119840157.02999999</v>
      </c>
      <c r="H23" s="6">
        <f t="shared" si="0"/>
        <v>119406660.43999998</v>
      </c>
      <c r="I23" s="93">
        <f t="shared" si="0"/>
        <v>-433496.59000000334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3" right="0.3937007874015748" top="0.48" bottom="0.17" header="0" footer="0"/>
  <pageSetup fitToHeight="1" fitToWidth="1" horizontalDpi="600" verticalDpi="600" orientation="landscape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F27" sqref="F27"/>
    </sheetView>
  </sheetViews>
  <sheetFormatPr defaultColWidth="11.421875" defaultRowHeight="12.75"/>
  <cols>
    <col min="1" max="1" width="37.00390625" style="0" bestFit="1" customWidth="1"/>
    <col min="2" max="3" width="12.7109375" style="0" bestFit="1" customWidth="1"/>
    <col min="4" max="4" width="14.8515625" style="0" bestFit="1" customWidth="1"/>
    <col min="5" max="5" width="11.7109375" style="0" bestFit="1" customWidth="1"/>
    <col min="6" max="9" width="14.8515625" style="0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68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177</v>
      </c>
      <c r="C6" s="278"/>
      <c r="D6" s="3" t="s">
        <v>40</v>
      </c>
      <c r="E6" s="3" t="s">
        <v>41</v>
      </c>
      <c r="F6" s="277" t="s">
        <v>177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7"/>
      <c r="B9" s="7"/>
      <c r="C9" s="7"/>
      <c r="D9" s="7"/>
      <c r="E9" s="7"/>
      <c r="F9" s="25"/>
      <c r="G9" s="25"/>
      <c r="H9" s="25"/>
      <c r="I9" s="25"/>
    </row>
    <row r="10" spans="1:9" ht="12.75">
      <c r="A10" s="28" t="s">
        <v>129</v>
      </c>
      <c r="B10" s="271">
        <v>2217396.87</v>
      </c>
      <c r="C10" s="271">
        <v>2475191.16</v>
      </c>
      <c r="D10" s="271">
        <v>5467303.6499999985</v>
      </c>
      <c r="E10" s="271">
        <v>2992112.4899999984</v>
      </c>
      <c r="F10" s="26">
        <v>12137006.28</v>
      </c>
      <c r="G10" s="91">
        <f>SUM('Egresos Reales'!N21)</f>
        <v>18071596.09</v>
      </c>
      <c r="H10" s="26">
        <f>SUM('Presupuesto Egresos'!N21)</f>
        <v>18295303.65</v>
      </c>
      <c r="I10" s="91">
        <f>SUM(H10-G10)</f>
        <v>223707.55999999866</v>
      </c>
    </row>
    <row r="11" spans="1:9" ht="12.75">
      <c r="A11" s="21"/>
      <c r="B11" s="26"/>
      <c r="C11" s="26"/>
      <c r="D11" s="26"/>
      <c r="E11" s="26"/>
      <c r="F11" s="26"/>
      <c r="G11" s="26"/>
      <c r="H11" s="26"/>
      <c r="I11" s="26"/>
    </row>
    <row r="12" spans="1:9" ht="12.75">
      <c r="A12" s="28" t="s">
        <v>57</v>
      </c>
      <c r="B12" s="271">
        <v>3392514.66</v>
      </c>
      <c r="C12" s="271">
        <v>4147211.3</v>
      </c>
      <c r="D12" s="271">
        <v>3451101.8499999996</v>
      </c>
      <c r="E12" s="271">
        <v>-696109.4500000002</v>
      </c>
      <c r="F12" s="26">
        <v>8844098.68</v>
      </c>
      <c r="G12" s="91">
        <f>SUM('Egresos Reales'!N22)</f>
        <v>10962429.95</v>
      </c>
      <c r="H12" s="26">
        <f>SUM('Presupuesto Egresos'!N22)</f>
        <v>9859101.85</v>
      </c>
      <c r="I12" s="91">
        <f>SUM(H12-G12)</f>
        <v>-1103328.0999999996</v>
      </c>
    </row>
    <row r="13" spans="1:9" ht="12.75">
      <c r="A13" s="21"/>
      <c r="B13" s="26"/>
      <c r="C13" s="26"/>
      <c r="D13" s="26"/>
      <c r="E13" s="26"/>
      <c r="F13" s="26"/>
      <c r="G13" s="91"/>
      <c r="H13" s="26"/>
      <c r="I13" s="91"/>
    </row>
    <row r="14" spans="1:9" ht="12.75">
      <c r="A14" s="28" t="s">
        <v>58</v>
      </c>
      <c r="B14" s="271">
        <v>136332.27</v>
      </c>
      <c r="C14" s="271">
        <v>748654.11</v>
      </c>
      <c r="D14" s="271">
        <v>-246945.65000000002</v>
      </c>
      <c r="E14" s="271">
        <v>-995599.76</v>
      </c>
      <c r="F14" s="26">
        <v>687704.6900000001</v>
      </c>
      <c r="G14" s="91">
        <f>SUM('Egresos Reales'!N23)</f>
        <v>1231614.8199999998</v>
      </c>
      <c r="H14" s="26">
        <f>SUM('Presupuesto Egresos'!N23)</f>
        <v>653054.35</v>
      </c>
      <c r="I14" s="91">
        <f>SUM(H14-G14)</f>
        <v>-578560.4699999999</v>
      </c>
    </row>
    <row r="15" spans="1:9" ht="12.75">
      <c r="A15" s="21"/>
      <c r="B15" s="26"/>
      <c r="C15" s="26"/>
      <c r="D15" s="26"/>
      <c r="E15" s="26"/>
      <c r="F15" s="26"/>
      <c r="G15" s="91"/>
      <c r="H15" s="26"/>
      <c r="I15" s="91"/>
    </row>
    <row r="16" spans="1:9" ht="12.75">
      <c r="A16" s="28" t="s">
        <v>59</v>
      </c>
      <c r="B16" s="271">
        <v>7333099.05</v>
      </c>
      <c r="C16" s="271">
        <v>4572922.34</v>
      </c>
      <c r="D16" s="271">
        <v>7338132.3999999985</v>
      </c>
      <c r="E16" s="271">
        <v>2765210.0599999987</v>
      </c>
      <c r="F16" s="26">
        <v>20384485.07</v>
      </c>
      <c r="G16" s="91">
        <f>SUM('Egresos Reales'!N24)</f>
        <v>26653328.66</v>
      </c>
      <c r="H16" s="26">
        <f>SUM('Presupuesto Egresos'!N24)</f>
        <v>28196344.4</v>
      </c>
      <c r="I16" s="91">
        <f>SUM(H16-G16)</f>
        <v>1543015.7399999984</v>
      </c>
    </row>
    <row r="17" spans="1:9" ht="12.75">
      <c r="A17" s="28"/>
      <c r="B17" s="271"/>
      <c r="C17" s="271"/>
      <c r="D17" s="271"/>
      <c r="E17" s="271"/>
      <c r="F17" s="26"/>
      <c r="G17" s="91"/>
      <c r="H17" s="26"/>
      <c r="I17" s="91"/>
    </row>
    <row r="18" spans="1:9" ht="12.75">
      <c r="A18" s="28" t="s">
        <v>3</v>
      </c>
      <c r="B18" s="271">
        <v>751747.39</v>
      </c>
      <c r="C18" s="271">
        <v>627092</v>
      </c>
      <c r="D18" s="271">
        <v>242970.97999999998</v>
      </c>
      <c r="E18" s="271">
        <v>-384121.02</v>
      </c>
      <c r="F18" s="26">
        <v>2501404.1899999995</v>
      </c>
      <c r="G18" s="91">
        <f>SUM('Egresos Reales'!N25)</f>
        <v>2529657.48</v>
      </c>
      <c r="H18" s="26">
        <f>SUM('Presupuesto Egresos'!N25)</f>
        <v>2402970.98</v>
      </c>
      <c r="I18" s="91">
        <f>SUM(H18-G18)</f>
        <v>-126686.5</v>
      </c>
    </row>
    <row r="19" spans="1:9" ht="12.75">
      <c r="A19" s="9"/>
      <c r="B19" s="12"/>
      <c r="C19" s="12"/>
      <c r="D19" s="12"/>
      <c r="E19" s="12"/>
      <c r="F19" s="27"/>
      <c r="G19" s="27"/>
      <c r="H19" s="27"/>
      <c r="I19" s="27"/>
    </row>
    <row r="20" spans="6:9" ht="12.75">
      <c r="F20" s="33"/>
      <c r="G20" s="33"/>
      <c r="H20" s="33"/>
      <c r="I20" s="33"/>
    </row>
    <row r="21" spans="1:9" ht="12.75">
      <c r="A21" s="5" t="s">
        <v>4</v>
      </c>
      <c r="B21" s="6">
        <f aca="true" t="shared" si="0" ref="B21:I21">SUM(B9:B19)</f>
        <v>13831090.24</v>
      </c>
      <c r="C21" s="6">
        <f t="shared" si="0"/>
        <v>12571070.91</v>
      </c>
      <c r="D21" s="6">
        <f t="shared" si="0"/>
        <v>16252563.229999997</v>
      </c>
      <c r="E21" s="6">
        <f t="shared" si="0"/>
        <v>3681492.319999997</v>
      </c>
      <c r="F21" s="6">
        <f t="shared" si="0"/>
        <v>44554698.91</v>
      </c>
      <c r="G21" s="93">
        <f t="shared" si="0"/>
        <v>59448626.99999999</v>
      </c>
      <c r="H21" s="6">
        <f t="shared" si="0"/>
        <v>59406775.23</v>
      </c>
      <c r="I21" s="93">
        <f t="shared" si="0"/>
        <v>-41851.77000000235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968503937007874" right="0.1968503937007874" top="0.4724409448818898" bottom="0.15748031496062992" header="0.3937007874015748" footer="0"/>
  <pageSetup horizontalDpi="600" verticalDpi="600" orientation="landscape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F26" sqref="F26"/>
    </sheetView>
  </sheetViews>
  <sheetFormatPr defaultColWidth="11.421875" defaultRowHeight="12.75"/>
  <cols>
    <col min="1" max="1" width="37.00390625" style="0" bestFit="1" customWidth="1"/>
    <col min="2" max="5" width="14.140625" style="0" customWidth="1"/>
    <col min="6" max="9" width="14.8515625" style="0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253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177</v>
      </c>
      <c r="C6" s="278"/>
      <c r="D6" s="3" t="s">
        <v>40</v>
      </c>
      <c r="E6" s="3" t="s">
        <v>41</v>
      </c>
      <c r="F6" s="277" t="s">
        <v>177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29"/>
      <c r="B9" s="29"/>
      <c r="C9" s="29"/>
      <c r="D9" s="29"/>
      <c r="E9" s="29"/>
      <c r="F9" s="25"/>
      <c r="G9" s="25"/>
      <c r="H9" s="25"/>
      <c r="I9" s="25"/>
    </row>
    <row r="10" spans="1:9" ht="12.75">
      <c r="A10" s="28" t="s">
        <v>229</v>
      </c>
      <c r="B10" s="271">
        <v>10856323.440000001</v>
      </c>
      <c r="C10" s="271">
        <v>19710985.39</v>
      </c>
      <c r="D10" s="271">
        <v>13785482.039999992</v>
      </c>
      <c r="E10" s="271">
        <v>-5925503.350000009</v>
      </c>
      <c r="F10" s="26">
        <v>36359642.38</v>
      </c>
      <c r="G10" s="91">
        <f>SUM('Egresos Reales'!N28)</f>
        <v>52566681.019999996</v>
      </c>
      <c r="H10" s="26">
        <f>SUM('Presupuesto Egresos'!N28)</f>
        <v>42585482.03999999</v>
      </c>
      <c r="I10" s="91">
        <f>SUM(H10-G10)</f>
        <v>-9981198.980000004</v>
      </c>
    </row>
    <row r="11" spans="1:9" ht="12.75">
      <c r="A11" s="21"/>
      <c r="B11" s="26"/>
      <c r="C11" s="26"/>
      <c r="D11" s="26"/>
      <c r="E11" s="26"/>
      <c r="F11" s="26"/>
      <c r="G11" s="26"/>
      <c r="H11" s="26"/>
      <c r="I11" s="26"/>
    </row>
    <row r="12" spans="1:9" ht="12.75">
      <c r="A12" s="28" t="s">
        <v>60</v>
      </c>
      <c r="B12" s="271">
        <v>3359375.49</v>
      </c>
      <c r="C12" s="271">
        <v>4625218.1899999995</v>
      </c>
      <c r="D12" s="271">
        <v>3601274.839999998</v>
      </c>
      <c r="E12" s="271">
        <v>-1023943.3500000015</v>
      </c>
      <c r="F12" s="26">
        <v>13266357.209999999</v>
      </c>
      <c r="G12" s="91">
        <f>SUM('Egresos Reales'!N29)</f>
        <v>15155089.089999998</v>
      </c>
      <c r="H12" s="26">
        <f>SUM('Presupuesto Egresos'!N29)</f>
        <v>14371304.839999998</v>
      </c>
      <c r="I12" s="91">
        <f>SUM(H12-G12)</f>
        <v>-783784.25</v>
      </c>
    </row>
    <row r="13" spans="1:9" ht="12.75">
      <c r="A13" s="21"/>
      <c r="B13" s="26"/>
      <c r="C13" s="26"/>
      <c r="D13" s="26"/>
      <c r="E13" s="26"/>
      <c r="F13" s="26"/>
      <c r="G13" s="26"/>
      <c r="H13" s="26"/>
      <c r="I13" s="26"/>
    </row>
    <row r="14" spans="1:9" ht="12.75">
      <c r="A14" s="8" t="s">
        <v>130</v>
      </c>
      <c r="B14" s="11">
        <v>14080.4</v>
      </c>
      <c r="C14" s="11">
        <v>593448.32</v>
      </c>
      <c r="D14" s="11">
        <v>-46258.53999999999</v>
      </c>
      <c r="E14" s="11">
        <v>-639706.86</v>
      </c>
      <c r="F14" s="26">
        <v>118159.27999999998</v>
      </c>
      <c r="G14" s="91">
        <f>SUM('Egresos Reales'!N30)</f>
        <v>657642.46</v>
      </c>
      <c r="H14" s="26">
        <f>SUM('Presupuesto Egresos'!N30)</f>
        <v>107941.46</v>
      </c>
      <c r="I14" s="91">
        <f>SUM(H14-G14)</f>
        <v>-549701</v>
      </c>
    </row>
    <row r="15" spans="1:9" ht="12.75">
      <c r="A15" s="21"/>
      <c r="B15" s="26"/>
      <c r="C15" s="26"/>
      <c r="D15" s="26"/>
      <c r="E15" s="26"/>
      <c r="F15" s="26"/>
      <c r="G15" s="91"/>
      <c r="H15" s="26"/>
      <c r="I15" s="91"/>
    </row>
    <row r="16" spans="1:9" ht="12.75">
      <c r="A16" s="28" t="s">
        <v>62</v>
      </c>
      <c r="B16" s="271">
        <v>1558691.0500000003</v>
      </c>
      <c r="C16" s="271">
        <v>6744926.09</v>
      </c>
      <c r="D16" s="271">
        <v>4965078.65</v>
      </c>
      <c r="E16" s="271">
        <v>-1779847.4399999995</v>
      </c>
      <c r="F16" s="26">
        <v>4528797.49</v>
      </c>
      <c r="G16" s="91">
        <f>SUM('Egresos Reales'!N31)</f>
        <v>9735951.92</v>
      </c>
      <c r="H16" s="26">
        <f>SUM('Presupuesto Egresos'!N31)</f>
        <v>7438160.65</v>
      </c>
      <c r="I16" s="91">
        <f>SUM(H16-G16)</f>
        <v>-2297791.2699999996</v>
      </c>
    </row>
    <row r="17" spans="1:9" ht="12.75">
      <c r="A17" s="21"/>
      <c r="B17" s="26"/>
      <c r="C17" s="26"/>
      <c r="D17" s="26"/>
      <c r="E17" s="26"/>
      <c r="F17" s="26"/>
      <c r="G17" s="91"/>
      <c r="H17" s="26"/>
      <c r="I17" s="91"/>
    </row>
    <row r="18" spans="1:9" ht="12.75">
      <c r="A18" s="28" t="s">
        <v>61</v>
      </c>
      <c r="B18" s="271">
        <v>169534.55</v>
      </c>
      <c r="C18" s="271">
        <v>517739.24</v>
      </c>
      <c r="D18" s="271">
        <v>831395.8900000001</v>
      </c>
      <c r="E18" s="271">
        <v>313656.65000000014</v>
      </c>
      <c r="F18" s="26">
        <v>461106.06</v>
      </c>
      <c r="G18" s="91">
        <f>SUM('Egresos Reales'!N32)</f>
        <v>1297548.6300000001</v>
      </c>
      <c r="H18" s="26">
        <f>SUM('Presupuesto Egresos'!N32)</f>
        <v>1272980.8900000001</v>
      </c>
      <c r="I18" s="91">
        <f>SUM(H18-G18)</f>
        <v>-24567.73999999999</v>
      </c>
    </row>
    <row r="19" spans="1:9" ht="12.75">
      <c r="A19" s="21"/>
      <c r="B19" s="26"/>
      <c r="C19" s="26"/>
      <c r="D19" s="26"/>
      <c r="E19" s="26"/>
      <c r="F19" s="26"/>
      <c r="G19" s="91"/>
      <c r="H19" s="26"/>
      <c r="I19" s="91"/>
    </row>
    <row r="20" spans="1:9" ht="12.75">
      <c r="A20" s="21" t="s">
        <v>137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91">
        <f>SUM('Egresos Reales'!N33)</f>
        <v>0</v>
      </c>
      <c r="H20" s="26">
        <f>SUM('Presupuesto Egresos'!N33)</f>
        <v>0</v>
      </c>
      <c r="I20" s="91">
        <f>SUM(H20-G20)</f>
        <v>0</v>
      </c>
    </row>
    <row r="21" spans="1:9" ht="12.75">
      <c r="A21" s="21"/>
      <c r="B21" s="26"/>
      <c r="C21" s="26"/>
      <c r="D21" s="26"/>
      <c r="E21" s="26"/>
      <c r="F21" s="26"/>
      <c r="G21" s="91"/>
      <c r="H21" s="26"/>
      <c r="I21" s="91"/>
    </row>
    <row r="22" spans="1:9" ht="12.75">
      <c r="A22" s="8" t="s">
        <v>3</v>
      </c>
      <c r="B22" s="11">
        <v>195115.52000000002</v>
      </c>
      <c r="C22" s="11">
        <v>106695.43</v>
      </c>
      <c r="D22" s="11">
        <v>1702543.5300000003</v>
      </c>
      <c r="E22" s="11">
        <v>1595848.1000000003</v>
      </c>
      <c r="F22" s="26">
        <v>4013448.4100000006</v>
      </c>
      <c r="G22" s="91">
        <f>SUM('Egresos Reales'!N34)</f>
        <v>5464383.73</v>
      </c>
      <c r="H22" s="26">
        <f>SUM('Presupuesto Egresos'!N34)</f>
        <v>5446883.53</v>
      </c>
      <c r="I22" s="91">
        <f>SUM(H22-G22)</f>
        <v>-17500.200000000186</v>
      </c>
    </row>
    <row r="23" spans="1:9" ht="12.75">
      <c r="A23" s="30"/>
      <c r="B23" s="30"/>
      <c r="C23" s="30"/>
      <c r="D23" s="30"/>
      <c r="E23" s="30"/>
      <c r="F23" s="27"/>
      <c r="G23" s="27"/>
      <c r="H23" s="27"/>
      <c r="I23" s="27"/>
    </row>
    <row r="24" spans="6:9" ht="12.75">
      <c r="F24" s="33"/>
      <c r="G24" s="33"/>
      <c r="H24" s="33"/>
      <c r="I24" s="33"/>
    </row>
    <row r="25" spans="1:9" ht="12.75">
      <c r="A25" s="5" t="s">
        <v>4</v>
      </c>
      <c r="B25" s="6">
        <f aca="true" t="shared" si="0" ref="B25:I25">SUM(B9:B23)</f>
        <v>16153120.450000003</v>
      </c>
      <c r="C25" s="6">
        <f t="shared" si="0"/>
        <v>32299012.659999996</v>
      </c>
      <c r="D25" s="6">
        <f t="shared" si="0"/>
        <v>24839516.40999999</v>
      </c>
      <c r="E25" s="6">
        <f t="shared" si="0"/>
        <v>-7459496.25000001</v>
      </c>
      <c r="F25" s="6">
        <f t="shared" si="0"/>
        <v>58747510.83000001</v>
      </c>
      <c r="G25" s="93">
        <f t="shared" si="0"/>
        <v>84877296.85</v>
      </c>
      <c r="H25" s="6">
        <f t="shared" si="0"/>
        <v>71222753.40999998</v>
      </c>
      <c r="I25" s="93">
        <f t="shared" si="0"/>
        <v>-13654543.440000005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3937007874015748" right="0.3937007874015748" top="0.5118110236220472" bottom="0.15748031496062992" header="0" footer="0"/>
  <pageSetup horizontalDpi="600" verticalDpi="600" orientation="landscape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2">
      <selection activeCell="E27" sqref="E27"/>
    </sheetView>
  </sheetViews>
  <sheetFormatPr defaultColWidth="11.421875" defaultRowHeight="12.75"/>
  <cols>
    <col min="1" max="1" width="37.00390625" style="0" bestFit="1" customWidth="1"/>
    <col min="2" max="3" width="13.57421875" style="0" customWidth="1"/>
    <col min="4" max="4" width="14.8515625" style="0" bestFit="1" customWidth="1"/>
    <col min="5" max="5" width="13.57421875" style="0" customWidth="1"/>
    <col min="6" max="9" width="14.8515625" style="0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69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177</v>
      </c>
      <c r="C6" s="278"/>
      <c r="D6" s="3" t="s">
        <v>40</v>
      </c>
      <c r="E6" s="3" t="s">
        <v>41</v>
      </c>
      <c r="F6" s="277" t="s">
        <v>177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7"/>
      <c r="B9" s="7"/>
      <c r="C9" s="7"/>
      <c r="D9" s="7"/>
      <c r="E9" s="7"/>
      <c r="F9" s="25"/>
      <c r="G9" s="25"/>
      <c r="H9" s="25"/>
      <c r="I9" s="25"/>
    </row>
    <row r="10" spans="1:9" ht="12.75">
      <c r="A10" s="28" t="s">
        <v>63</v>
      </c>
      <c r="B10" s="271">
        <v>2528780.3800000004</v>
      </c>
      <c r="C10" s="271">
        <v>3962724.5700000003</v>
      </c>
      <c r="D10" s="271">
        <v>10039371.910000002</v>
      </c>
      <c r="E10" s="271">
        <v>6076647.340000002</v>
      </c>
      <c r="F10" s="26">
        <v>9770084.339999998</v>
      </c>
      <c r="G10" s="91">
        <f>SUM('Egresos Reales'!N37)</f>
        <v>17443224.28</v>
      </c>
      <c r="H10" s="26">
        <f>SUM('Presupuesto Egresos'!N37)</f>
        <v>15252793.910000002</v>
      </c>
      <c r="I10" s="91">
        <f>SUM(H10-G10)</f>
        <v>-2190430.369999999</v>
      </c>
    </row>
    <row r="11" spans="1:9" ht="12.75">
      <c r="A11" s="21"/>
      <c r="B11" s="26"/>
      <c r="C11" s="26"/>
      <c r="D11" s="26"/>
      <c r="E11" s="26"/>
      <c r="F11" s="26"/>
      <c r="G11" s="26"/>
      <c r="H11" s="26"/>
      <c r="I11" s="26"/>
    </row>
    <row r="12" spans="1:9" ht="12.75">
      <c r="A12" s="28" t="s">
        <v>64</v>
      </c>
      <c r="B12" s="271">
        <v>0</v>
      </c>
      <c r="C12" s="271">
        <v>0</v>
      </c>
      <c r="D12" s="271">
        <v>1227928.85</v>
      </c>
      <c r="E12" s="271">
        <v>1227928.85</v>
      </c>
      <c r="F12" s="26">
        <v>0</v>
      </c>
      <c r="G12" s="91">
        <f>SUM('Egresos Reales'!N38)</f>
        <v>1227928.85</v>
      </c>
      <c r="H12" s="26">
        <f>SUM('Presupuesto Egresos'!N38)</f>
        <v>1227928.85</v>
      </c>
      <c r="I12" s="91">
        <f>SUM(H12-G12)</f>
        <v>0</v>
      </c>
    </row>
    <row r="13" spans="1:9" ht="12.75">
      <c r="A13" s="9"/>
      <c r="B13" s="9"/>
      <c r="C13" s="9"/>
      <c r="D13" s="9"/>
      <c r="E13" s="9"/>
      <c r="F13" s="27"/>
      <c r="G13" s="27"/>
      <c r="H13" s="27"/>
      <c r="I13" s="27"/>
    </row>
    <row r="14" spans="6:9" ht="12.75">
      <c r="F14" s="33"/>
      <c r="G14" s="33"/>
      <c r="H14" s="33"/>
      <c r="I14" s="33"/>
    </row>
    <row r="15" spans="1:9" ht="12.75">
      <c r="A15" s="5" t="s">
        <v>4</v>
      </c>
      <c r="B15" s="6">
        <f aca="true" t="shared" si="0" ref="B15:I15">SUM(B9:B13)</f>
        <v>2528780.3800000004</v>
      </c>
      <c r="C15" s="6">
        <f t="shared" si="0"/>
        <v>3962724.5700000003</v>
      </c>
      <c r="D15" s="6">
        <f t="shared" si="0"/>
        <v>11267300.760000002</v>
      </c>
      <c r="E15" s="6">
        <f t="shared" si="0"/>
        <v>7304576.190000001</v>
      </c>
      <c r="F15" s="6">
        <f t="shared" si="0"/>
        <v>9770084.339999998</v>
      </c>
      <c r="G15" s="93">
        <f t="shared" si="0"/>
        <v>18671153.130000003</v>
      </c>
      <c r="H15" s="6">
        <f t="shared" si="0"/>
        <v>16480722.760000002</v>
      </c>
      <c r="I15" s="93">
        <f t="shared" si="0"/>
        <v>-2190430.369999999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8" right="0.2" top="0.25" bottom="0.19" header="0" footer="0"/>
  <pageSetup fitToHeight="1" fitToWidth="1" horizontalDpi="600" verticalDpi="600" orientation="landscape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E23" sqref="E23"/>
    </sheetView>
  </sheetViews>
  <sheetFormatPr defaultColWidth="11.421875" defaultRowHeight="12.75"/>
  <cols>
    <col min="1" max="1" width="37.00390625" style="0" bestFit="1" customWidth="1"/>
    <col min="2" max="3" width="13.140625" style="0" customWidth="1"/>
    <col min="4" max="4" width="14.8515625" style="0" bestFit="1" customWidth="1"/>
    <col min="5" max="5" width="13.140625" style="0" customWidth="1"/>
    <col min="6" max="9" width="14.8515625" style="0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254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177</v>
      </c>
      <c r="C6" s="278"/>
      <c r="D6" s="3" t="s">
        <v>40</v>
      </c>
      <c r="E6" s="3" t="s">
        <v>41</v>
      </c>
      <c r="F6" s="277" t="s">
        <v>177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7"/>
      <c r="B9" s="7"/>
      <c r="C9" s="7"/>
      <c r="D9" s="7"/>
      <c r="E9" s="7"/>
      <c r="F9" s="25"/>
      <c r="G9" s="25"/>
      <c r="H9" s="25"/>
      <c r="I9" s="25"/>
    </row>
    <row r="10" spans="1:9" ht="12.75">
      <c r="A10" s="28" t="s">
        <v>65</v>
      </c>
      <c r="B10" s="271">
        <v>26963229.590000004</v>
      </c>
      <c r="C10" s="271">
        <v>18368508.08</v>
      </c>
      <c r="D10" s="271">
        <v>45167600.92</v>
      </c>
      <c r="E10" s="271">
        <v>26799092.840000004</v>
      </c>
      <c r="F10" s="26">
        <v>87052909.76</v>
      </c>
      <c r="G10" s="91">
        <f>SUM('Egresos Reales'!N41)</f>
        <v>115457567.97</v>
      </c>
      <c r="H10" s="26">
        <f>SUM('Presupuesto Egresos'!N41)</f>
        <v>107912025.56</v>
      </c>
      <c r="I10" s="91">
        <f>SUM(H10-G10)</f>
        <v>-7545542.409999996</v>
      </c>
    </row>
    <row r="11" spans="1:9" ht="12.75">
      <c r="A11" s="8"/>
      <c r="B11" s="11"/>
      <c r="C11" s="11"/>
      <c r="D11" s="11"/>
      <c r="E11" s="11"/>
      <c r="F11" s="26"/>
      <c r="G11" s="26"/>
      <c r="H11" s="26"/>
      <c r="I11" s="26"/>
    </row>
    <row r="12" spans="1:9" ht="12.75">
      <c r="A12" s="28" t="s">
        <v>280</v>
      </c>
      <c r="B12" s="271">
        <v>23237227.44</v>
      </c>
      <c r="C12" s="271">
        <v>47884310.269999996</v>
      </c>
      <c r="D12" s="271">
        <v>15518713.899999976</v>
      </c>
      <c r="E12" s="271">
        <v>-32365596.37000002</v>
      </c>
      <c r="F12" s="26">
        <v>52734682.87</v>
      </c>
      <c r="G12" s="91">
        <f>SUM('Egresos Reales'!N42)</f>
        <v>152915314.69</v>
      </c>
      <c r="H12" s="26">
        <f>SUM('Presupuesto Egresos'!N42)</f>
        <v>114813647.72999999</v>
      </c>
      <c r="I12" s="91">
        <f>SUM(H12-G12)</f>
        <v>-38101666.96000001</v>
      </c>
    </row>
    <row r="13" spans="1:9" ht="12.75">
      <c r="A13" s="9"/>
      <c r="B13" s="9"/>
      <c r="C13" s="9"/>
      <c r="D13" s="9"/>
      <c r="E13" s="9"/>
      <c r="F13" s="27"/>
      <c r="G13" s="27"/>
      <c r="H13" s="27"/>
      <c r="I13" s="27"/>
    </row>
    <row r="14" spans="6:9" ht="12.75">
      <c r="F14" s="33"/>
      <c r="G14" s="33"/>
      <c r="H14" s="33"/>
      <c r="I14" s="33"/>
    </row>
    <row r="15" spans="1:9" ht="12.75">
      <c r="A15" s="5" t="s">
        <v>4</v>
      </c>
      <c r="B15" s="6">
        <f aca="true" t="shared" si="0" ref="B15:I15">SUM(B9:B13)</f>
        <v>50200457.03</v>
      </c>
      <c r="C15" s="6">
        <f t="shared" si="0"/>
        <v>66252818.349999994</v>
      </c>
      <c r="D15" s="6">
        <f t="shared" si="0"/>
        <v>60686314.81999998</v>
      </c>
      <c r="E15" s="6">
        <f t="shared" si="0"/>
        <v>-5566503.530000016</v>
      </c>
      <c r="F15" s="6">
        <f t="shared" si="0"/>
        <v>139787592.63</v>
      </c>
      <c r="G15" s="93">
        <f t="shared" si="0"/>
        <v>268372882.66</v>
      </c>
      <c r="H15" s="6">
        <f t="shared" si="0"/>
        <v>222725673.29</v>
      </c>
      <c r="I15" s="93">
        <f t="shared" si="0"/>
        <v>-45647209.370000005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968503937007874" right="0.15748031496062992" top="0.5905511811023623" bottom="0.1968503937007874" header="0" footer="0"/>
  <pageSetup horizontalDpi="600" verticalDpi="600" orientation="landscape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3">
      <selection activeCell="E31" sqref="E31"/>
    </sheetView>
  </sheetViews>
  <sheetFormatPr defaultColWidth="11.421875" defaultRowHeight="12.75"/>
  <cols>
    <col min="1" max="1" width="30.421875" style="0" customWidth="1"/>
    <col min="2" max="2" width="12.28125" style="0" customWidth="1"/>
    <col min="3" max="3" width="12.7109375" style="0" bestFit="1" customWidth="1"/>
    <col min="4" max="5" width="12.28125" style="0" customWidth="1"/>
    <col min="6" max="9" width="14.8515625" style="0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70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177</v>
      </c>
      <c r="C6" s="278"/>
      <c r="D6" s="3" t="s">
        <v>40</v>
      </c>
      <c r="E6" s="3" t="s">
        <v>41</v>
      </c>
      <c r="F6" s="277" t="s">
        <v>177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13"/>
      <c r="B9" s="13"/>
      <c r="C9" s="13"/>
      <c r="D9" s="13"/>
      <c r="E9" s="13"/>
      <c r="F9" s="25"/>
      <c r="G9" s="112"/>
      <c r="H9" s="25"/>
      <c r="I9" s="107"/>
    </row>
    <row r="10" spans="1:9" ht="12.75">
      <c r="A10" s="205" t="s">
        <v>319</v>
      </c>
      <c r="B10" s="267">
        <v>0</v>
      </c>
      <c r="C10" s="267">
        <v>0</v>
      </c>
      <c r="D10" s="267">
        <v>0</v>
      </c>
      <c r="E10" s="267">
        <v>0</v>
      </c>
      <c r="F10" s="26">
        <v>6.96</v>
      </c>
      <c r="G10" s="108">
        <f>SUM('Egresos Reales'!N46)</f>
        <v>0</v>
      </c>
      <c r="H10" s="26">
        <f>SUM('Presupuesto Egresos'!N46)</f>
        <v>0</v>
      </c>
      <c r="I10" s="110">
        <f>SUM(H10-G10)</f>
        <v>0</v>
      </c>
    </row>
    <row r="11" spans="1:9" ht="12.75">
      <c r="A11" s="205"/>
      <c r="B11" s="267"/>
      <c r="C11" s="267"/>
      <c r="D11" s="267"/>
      <c r="E11" s="267"/>
      <c r="F11" s="26"/>
      <c r="G11" s="108"/>
      <c r="H11" s="26"/>
      <c r="I11" s="110"/>
    </row>
    <row r="12" spans="1:9" ht="12.75">
      <c r="A12" s="205" t="s">
        <v>351</v>
      </c>
      <c r="B12" s="267">
        <v>0</v>
      </c>
      <c r="C12" s="267">
        <v>0</v>
      </c>
      <c r="D12" s="267">
        <v>0</v>
      </c>
      <c r="E12" s="267">
        <v>0</v>
      </c>
      <c r="F12" s="26">
        <v>1</v>
      </c>
      <c r="G12" s="108">
        <f>SUM('Egresos Reales'!N47)</f>
        <v>0</v>
      </c>
      <c r="H12" s="26">
        <f>SUM('Presupuesto Egresos'!N47)</f>
        <v>0</v>
      </c>
      <c r="I12" s="110">
        <f>SUM(H12-G12)</f>
        <v>0</v>
      </c>
    </row>
    <row r="13" spans="1:9" ht="12.75">
      <c r="A13" s="205"/>
      <c r="B13" s="267"/>
      <c r="C13" s="267"/>
      <c r="D13" s="267"/>
      <c r="E13" s="267"/>
      <c r="F13" s="26"/>
      <c r="G13" s="108"/>
      <c r="H13" s="26"/>
      <c r="I13" s="110"/>
    </row>
    <row r="14" spans="1:9" ht="12.75">
      <c r="A14" s="205" t="s">
        <v>320</v>
      </c>
      <c r="B14" s="267">
        <v>0</v>
      </c>
      <c r="C14" s="267">
        <v>0</v>
      </c>
      <c r="D14" s="267">
        <v>217197.24</v>
      </c>
      <c r="E14" s="267">
        <v>217197.24</v>
      </c>
      <c r="F14" s="26">
        <v>0</v>
      </c>
      <c r="G14" s="108">
        <f>SUM('Egresos Reales'!N48)</f>
        <v>217197.24</v>
      </c>
      <c r="H14" s="26">
        <f>SUM('Presupuesto Egresos'!N48)</f>
        <v>217197.24</v>
      </c>
      <c r="I14" s="110">
        <f>SUM(H14-G14)</f>
        <v>0</v>
      </c>
    </row>
    <row r="15" spans="1:9" ht="12.75">
      <c r="A15" s="205"/>
      <c r="B15" s="267"/>
      <c r="C15" s="267"/>
      <c r="D15" s="267"/>
      <c r="E15" s="267"/>
      <c r="F15" s="26"/>
      <c r="G15" s="108"/>
      <c r="H15" s="26"/>
      <c r="I15" s="110"/>
    </row>
    <row r="16" spans="1:9" ht="12.75">
      <c r="A16" s="205" t="s">
        <v>345</v>
      </c>
      <c r="B16" s="267">
        <v>9632182.819999998</v>
      </c>
      <c r="C16" s="267">
        <v>239312</v>
      </c>
      <c r="D16" s="267">
        <v>-1482381.7699999996</v>
      </c>
      <c r="E16" s="267">
        <v>-1721693.7699999996</v>
      </c>
      <c r="F16" s="26">
        <v>15689659.709999999</v>
      </c>
      <c r="G16" s="108">
        <f>SUM('Egresos Reales'!N49)</f>
        <v>17371897.59</v>
      </c>
      <c r="H16" s="26">
        <f>SUM('Presupuesto Egresos'!N49)</f>
        <v>17132585.59</v>
      </c>
      <c r="I16" s="110">
        <f>SUM(H16-G16)</f>
        <v>-239312</v>
      </c>
    </row>
    <row r="17" spans="1:9" ht="12.75">
      <c r="A17" s="205"/>
      <c r="B17" s="267"/>
      <c r="C17" s="267"/>
      <c r="D17" s="267"/>
      <c r="E17" s="267"/>
      <c r="F17" s="26"/>
      <c r="G17" s="108"/>
      <c r="H17" s="26"/>
      <c r="I17" s="110"/>
    </row>
    <row r="18" spans="1:9" ht="12.75">
      <c r="A18" s="205" t="s">
        <v>394</v>
      </c>
      <c r="B18" s="267">
        <v>0</v>
      </c>
      <c r="C18" s="267">
        <v>9391088.67</v>
      </c>
      <c r="D18" s="267">
        <v>4640426.41</v>
      </c>
      <c r="E18" s="267">
        <v>-4750662.26</v>
      </c>
      <c r="F18" s="26">
        <v>0</v>
      </c>
      <c r="G18" s="108">
        <f>SUM('Egresos Reales'!N50)</f>
        <v>16285157.4</v>
      </c>
      <c r="H18" s="26">
        <f>SUM('Presupuesto Egresos'!N50)</f>
        <v>21456476.41</v>
      </c>
      <c r="I18" s="110">
        <f>SUM(H18-G18)</f>
        <v>5171319.01</v>
      </c>
    </row>
    <row r="19" spans="1:9" ht="12.75">
      <c r="A19" s="205"/>
      <c r="B19" s="267"/>
      <c r="C19" s="267"/>
      <c r="D19" s="267"/>
      <c r="E19" s="267"/>
      <c r="F19" s="26"/>
      <c r="G19" s="108"/>
      <c r="H19" s="26"/>
      <c r="I19" s="110"/>
    </row>
    <row r="20" spans="1:9" ht="12.75">
      <c r="A20" s="205" t="s">
        <v>372</v>
      </c>
      <c r="B20" s="267">
        <v>43384</v>
      </c>
      <c r="C20" s="267">
        <v>0</v>
      </c>
      <c r="D20" s="267">
        <v>0</v>
      </c>
      <c r="E20" s="267">
        <v>0</v>
      </c>
      <c r="F20" s="26">
        <v>451066</v>
      </c>
      <c r="G20" s="108">
        <f>SUM('Egresos Reales'!N51)</f>
        <v>0</v>
      </c>
      <c r="H20" s="26">
        <f>SUM('Presupuesto Egresos'!N51)</f>
        <v>0</v>
      </c>
      <c r="I20" s="110">
        <f>SUM(H20-G20)</f>
        <v>0</v>
      </c>
    </row>
    <row r="21" spans="1:9" ht="12.75">
      <c r="A21" s="205"/>
      <c r="B21" s="267"/>
      <c r="C21" s="267"/>
      <c r="D21" s="267"/>
      <c r="E21" s="267"/>
      <c r="F21" s="26"/>
      <c r="G21" s="108"/>
      <c r="H21" s="26"/>
      <c r="I21" s="110"/>
    </row>
    <row r="22" spans="1:9" ht="12.75">
      <c r="A22" s="205" t="s">
        <v>395</v>
      </c>
      <c r="B22" s="267">
        <v>0</v>
      </c>
      <c r="C22" s="267">
        <v>0</v>
      </c>
      <c r="D22" s="267">
        <v>323043.8300000001</v>
      </c>
      <c r="E22" s="267">
        <v>323043.8300000001</v>
      </c>
      <c r="F22" s="26">
        <v>0</v>
      </c>
      <c r="G22" s="108">
        <f>SUM('Egresos Reales'!N52)</f>
        <v>366312.5</v>
      </c>
      <c r="H22" s="26">
        <f>SUM('Presupuesto Egresos'!N52)</f>
        <v>853243.8300000001</v>
      </c>
      <c r="I22" s="110">
        <f>SUM(H22-G22)</f>
        <v>486931.3300000001</v>
      </c>
    </row>
    <row r="23" spans="1:9" ht="12.75">
      <c r="A23" s="205"/>
      <c r="B23" s="267"/>
      <c r="C23" s="267"/>
      <c r="D23" s="267"/>
      <c r="E23" s="267"/>
      <c r="F23" s="26"/>
      <c r="G23" s="108"/>
      <c r="H23" s="26"/>
      <c r="I23" s="110"/>
    </row>
    <row r="24" spans="1:9" ht="12.75">
      <c r="A24" s="205" t="s">
        <v>364</v>
      </c>
      <c r="B24" s="267">
        <v>0</v>
      </c>
      <c r="C24" s="267">
        <v>0</v>
      </c>
      <c r="D24" s="267">
        <v>0</v>
      </c>
      <c r="E24" s="267">
        <v>0</v>
      </c>
      <c r="F24" s="26">
        <v>755900</v>
      </c>
      <c r="G24" s="108">
        <f>SUM('Egresos Reales'!N53)</f>
        <v>0</v>
      </c>
      <c r="H24" s="26">
        <f>SUM('Presupuesto Egresos'!N53)</f>
        <v>0</v>
      </c>
      <c r="I24" s="110">
        <f>SUM(H24-G24)</f>
        <v>0</v>
      </c>
    </row>
    <row r="25" spans="1:9" ht="12.75">
      <c r="A25" s="205"/>
      <c r="B25" s="267"/>
      <c r="C25" s="267"/>
      <c r="D25" s="267"/>
      <c r="E25" s="267"/>
      <c r="F25" s="26"/>
      <c r="G25" s="108"/>
      <c r="H25" s="26"/>
      <c r="I25" s="110"/>
    </row>
    <row r="26" spans="1:9" ht="12.75">
      <c r="A26" s="205" t="s">
        <v>396</v>
      </c>
      <c r="B26" s="267">
        <v>0</v>
      </c>
      <c r="C26" s="267">
        <v>413105.78</v>
      </c>
      <c r="D26" s="267">
        <v>-226470.78000000003</v>
      </c>
      <c r="E26" s="267">
        <v>-639576.56</v>
      </c>
      <c r="F26" s="26">
        <v>0</v>
      </c>
      <c r="G26" s="108">
        <f>SUM('Egresos Reales'!N54)</f>
        <v>462703.9</v>
      </c>
      <c r="H26" s="26">
        <f>SUM('Presupuesto Egresos'!N54)</f>
        <v>568829.22</v>
      </c>
      <c r="I26" s="110">
        <f>SUM(H26-G26)</f>
        <v>106125.31999999995</v>
      </c>
    </row>
    <row r="27" spans="1:9" ht="12.75">
      <c r="A27" s="205"/>
      <c r="B27" s="267"/>
      <c r="C27" s="267"/>
      <c r="D27" s="267"/>
      <c r="E27" s="267"/>
      <c r="F27" s="26"/>
      <c r="G27" s="108"/>
      <c r="H27" s="26"/>
      <c r="I27" s="110"/>
    </row>
    <row r="28" spans="1:9" ht="12.75">
      <c r="A28" s="205" t="s">
        <v>398</v>
      </c>
      <c r="B28" s="267">
        <v>0</v>
      </c>
      <c r="C28" s="267">
        <v>593654.28</v>
      </c>
      <c r="D28" s="267">
        <v>128436.43000000156</v>
      </c>
      <c r="E28" s="267">
        <v>-465217.84999999846</v>
      </c>
      <c r="F28" s="26">
        <v>0</v>
      </c>
      <c r="G28" s="108">
        <f>SUM('Egresos Reales'!N55)</f>
        <v>5978436.430000002</v>
      </c>
      <c r="H28" s="26">
        <f>SUM('Presupuesto Egresos'!N55)</f>
        <v>5978436.430000002</v>
      </c>
      <c r="I28" s="110">
        <f>SUM(H28-G28)</f>
        <v>0</v>
      </c>
    </row>
    <row r="29" spans="1:9" ht="12.75">
      <c r="A29" s="205"/>
      <c r="B29" s="205"/>
      <c r="C29" s="205"/>
      <c r="D29" s="205"/>
      <c r="E29" s="205"/>
      <c r="F29" s="26"/>
      <c r="G29" s="108"/>
      <c r="H29" s="26"/>
      <c r="I29" s="110"/>
    </row>
    <row r="30" spans="1:9" ht="12.75">
      <c r="A30" s="5" t="s">
        <v>4</v>
      </c>
      <c r="B30" s="6">
        <f aca="true" t="shared" si="0" ref="B30:I30">SUM(B9:B29)</f>
        <v>9675566.819999998</v>
      </c>
      <c r="C30" s="6">
        <f t="shared" si="0"/>
        <v>10637160.729999999</v>
      </c>
      <c r="D30" s="6">
        <f t="shared" si="0"/>
        <v>3600251.360000002</v>
      </c>
      <c r="E30" s="6">
        <f t="shared" si="0"/>
        <v>-7036909.369999998</v>
      </c>
      <c r="F30" s="6">
        <f t="shared" si="0"/>
        <v>16896633.67</v>
      </c>
      <c r="G30" s="6">
        <f t="shared" si="0"/>
        <v>40681705.059999995</v>
      </c>
      <c r="H30" s="6">
        <f t="shared" si="0"/>
        <v>46206768.71999999</v>
      </c>
      <c r="I30" s="6">
        <f t="shared" si="0"/>
        <v>5525063.66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8" right="0.18" top="0.7" bottom="0.17" header="0" footer="0"/>
  <pageSetup horizontalDpi="600" verticalDpi="600" orientation="landscape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2"/>
  <sheetViews>
    <sheetView showGridLines="0" zoomScalePageLayoutView="0" workbookViewId="0" topLeftCell="A1">
      <selection activeCell="B56" sqref="B56"/>
    </sheetView>
  </sheetViews>
  <sheetFormatPr defaultColWidth="11.421875" defaultRowHeight="12.75"/>
  <cols>
    <col min="1" max="1" width="39.57421875" style="0" bestFit="1" customWidth="1"/>
    <col min="2" max="3" width="12.7109375" style="0" bestFit="1" customWidth="1"/>
    <col min="4" max="4" width="14.8515625" style="0" bestFit="1" customWidth="1"/>
    <col min="5" max="5" width="12.28125" style="0" bestFit="1" customWidth="1"/>
    <col min="6" max="7" width="13.7109375" style="0" bestFit="1" customWidth="1"/>
    <col min="8" max="8" width="14.8515625" style="121" customWidth="1"/>
    <col min="9" max="9" width="12.28125" style="0" bestFit="1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169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177</v>
      </c>
      <c r="C6" s="278"/>
      <c r="D6" s="3" t="s">
        <v>40</v>
      </c>
      <c r="E6" s="3" t="s">
        <v>41</v>
      </c>
      <c r="F6" s="277" t="s">
        <v>177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13"/>
      <c r="B9" s="13"/>
      <c r="C9" s="13"/>
      <c r="D9" s="13"/>
      <c r="E9" s="13"/>
      <c r="F9" s="25"/>
      <c r="G9" s="25"/>
      <c r="H9" s="209"/>
      <c r="I9" s="25"/>
    </row>
    <row r="10" spans="1:9" ht="12.75">
      <c r="A10" s="106" t="s">
        <v>264</v>
      </c>
      <c r="B10" s="265">
        <v>29323208.81</v>
      </c>
      <c r="C10" s="265">
        <v>37409198.81</v>
      </c>
      <c r="D10" s="265">
        <v>44911262.870000005</v>
      </c>
      <c r="E10" s="265">
        <v>7502064.060000002</v>
      </c>
      <c r="F10" s="122">
        <v>89802096.72999999</v>
      </c>
      <c r="G10" s="91">
        <f>SUM('Egresos Reales'!N57)</f>
        <v>106977743.87</v>
      </c>
      <c r="H10" s="124">
        <f>SUM('Presupuesto Egresos'!N57)</f>
        <v>109466027.87</v>
      </c>
      <c r="I10" s="91">
        <f>SUM(H10-G10)</f>
        <v>2488284</v>
      </c>
    </row>
    <row r="11" spans="1:9" ht="12.75">
      <c r="A11" s="106"/>
      <c r="B11" s="265"/>
      <c r="C11" s="265"/>
      <c r="D11" s="265"/>
      <c r="E11" s="265"/>
      <c r="F11" s="122"/>
      <c r="G11" s="91"/>
      <c r="H11" s="124"/>
      <c r="I11" s="91"/>
    </row>
    <row r="12" spans="1:9" ht="12.75">
      <c r="A12" s="106" t="s">
        <v>286</v>
      </c>
      <c r="B12" s="265">
        <v>13050</v>
      </c>
      <c r="C12" s="265">
        <v>0</v>
      </c>
      <c r="D12" s="265">
        <v>299366.5</v>
      </c>
      <c r="E12" s="265">
        <v>299366.5</v>
      </c>
      <c r="F12" s="122">
        <v>221428</v>
      </c>
      <c r="G12" s="91">
        <f>SUM('Egresos Reales'!N58)</f>
        <v>299366.5</v>
      </c>
      <c r="H12" s="124">
        <f>SUM('Presupuesto Egresos'!N58)</f>
        <v>299366.5</v>
      </c>
      <c r="I12" s="91">
        <f>SUM(H12-G12)</f>
        <v>0</v>
      </c>
    </row>
    <row r="13" spans="1:9" ht="12.75">
      <c r="A13" s="205"/>
      <c r="B13" s="267"/>
      <c r="C13" s="267"/>
      <c r="D13" s="267"/>
      <c r="E13" s="267"/>
      <c r="F13" s="122"/>
      <c r="G13" s="91"/>
      <c r="H13" s="124"/>
      <c r="I13" s="91"/>
    </row>
    <row r="14" spans="1:9" ht="12.75">
      <c r="A14" s="205" t="s">
        <v>327</v>
      </c>
      <c r="B14" s="267">
        <v>0</v>
      </c>
      <c r="C14" s="267">
        <v>0</v>
      </c>
      <c r="D14" s="267">
        <v>0</v>
      </c>
      <c r="E14" s="267">
        <v>0</v>
      </c>
      <c r="F14" s="122">
        <v>281880</v>
      </c>
      <c r="G14" s="91">
        <f>SUM('Egresos Reales'!N59)</f>
        <v>0</v>
      </c>
      <c r="H14" s="124">
        <f>SUM('Presupuesto Egresos'!N59)</f>
        <v>0</v>
      </c>
      <c r="I14" s="91">
        <f>SUM(H14-G14)</f>
        <v>0</v>
      </c>
    </row>
    <row r="15" spans="1:9" ht="12.75">
      <c r="A15" s="205"/>
      <c r="B15" s="267"/>
      <c r="C15" s="267"/>
      <c r="D15" s="267"/>
      <c r="E15" s="267"/>
      <c r="F15" s="122"/>
      <c r="G15" s="8"/>
      <c r="I15" s="8"/>
    </row>
    <row r="16" spans="1:9" ht="12.75">
      <c r="A16" s="205" t="s">
        <v>347</v>
      </c>
      <c r="B16" s="267">
        <v>2307463</v>
      </c>
      <c r="C16" s="267">
        <v>0</v>
      </c>
      <c r="D16" s="267">
        <v>0</v>
      </c>
      <c r="E16" s="267">
        <v>0</v>
      </c>
      <c r="F16" s="122">
        <v>13556689.54</v>
      </c>
      <c r="G16" s="91">
        <f>SUM('Egresos Reales'!N60)</f>
        <v>0</v>
      </c>
      <c r="H16" s="124">
        <f>SUM('Presupuesto Egresos'!N60)</f>
        <v>0</v>
      </c>
      <c r="I16" s="91">
        <f>SUM(H16-G16)</f>
        <v>0</v>
      </c>
    </row>
    <row r="17" spans="1:9" ht="12.75">
      <c r="A17" s="205"/>
      <c r="B17" s="267"/>
      <c r="C17" s="267"/>
      <c r="D17" s="267"/>
      <c r="E17" s="267"/>
      <c r="F17" s="122"/>
      <c r="G17" s="91"/>
      <c r="H17" s="124"/>
      <c r="I17" s="91"/>
    </row>
    <row r="18" spans="1:9" ht="12.75">
      <c r="A18" s="205" t="s">
        <v>405</v>
      </c>
      <c r="B18" s="267">
        <v>0</v>
      </c>
      <c r="C18" s="267">
        <v>1791354</v>
      </c>
      <c r="D18" s="267">
        <v>-5051169.550000001</v>
      </c>
      <c r="E18" s="267">
        <v>-6842523.550000001</v>
      </c>
      <c r="F18" s="122">
        <v>0</v>
      </c>
      <c r="G18" s="91">
        <f>SUM('Egresos Reales'!N61)</f>
        <v>9464118.45</v>
      </c>
      <c r="H18" s="124">
        <f>SUM('Presupuesto Egresos'!N61)</f>
        <v>9298830.45</v>
      </c>
      <c r="I18" s="91">
        <f>SUM(H18-G18)</f>
        <v>-165288</v>
      </c>
    </row>
    <row r="19" spans="1:9" ht="12.75">
      <c r="A19" s="106"/>
      <c r="B19" s="265"/>
      <c r="C19" s="265"/>
      <c r="D19" s="265"/>
      <c r="E19" s="265"/>
      <c r="F19" s="122"/>
      <c r="G19" s="91"/>
      <c r="H19" s="124"/>
      <c r="I19" s="91"/>
    </row>
    <row r="20" spans="1:9" ht="12.75">
      <c r="A20" s="205" t="s">
        <v>348</v>
      </c>
      <c r="B20" s="267">
        <v>540000</v>
      </c>
      <c r="C20" s="267">
        <v>0</v>
      </c>
      <c r="D20" s="267">
        <v>180000</v>
      </c>
      <c r="E20" s="267">
        <v>180000</v>
      </c>
      <c r="F20" s="122">
        <v>2160000</v>
      </c>
      <c r="G20" s="91">
        <f>SUM('Egresos Reales'!N62)</f>
        <v>180000</v>
      </c>
      <c r="H20" s="124">
        <f>SUM('Presupuesto Egresos'!N62)</f>
        <v>180000</v>
      </c>
      <c r="I20" s="91">
        <f>SUM(H20-G20)</f>
        <v>0</v>
      </c>
    </row>
    <row r="21" spans="1:9" ht="12.75">
      <c r="A21" s="205"/>
      <c r="B21" s="267"/>
      <c r="C21" s="267"/>
      <c r="D21" s="267"/>
      <c r="E21" s="267"/>
      <c r="F21" s="122"/>
      <c r="G21" s="91"/>
      <c r="H21" s="124"/>
      <c r="I21" s="91"/>
    </row>
    <row r="22" spans="1:9" ht="12.75">
      <c r="A22" s="205" t="s">
        <v>404</v>
      </c>
      <c r="B22" s="267">
        <v>0</v>
      </c>
      <c r="C22" s="267">
        <v>540000</v>
      </c>
      <c r="D22" s="267">
        <v>540000</v>
      </c>
      <c r="E22" s="267">
        <v>0</v>
      </c>
      <c r="F22" s="122">
        <v>0</v>
      </c>
      <c r="G22" s="91">
        <f>SUM('Egresos Reales'!N63)</f>
        <v>2160000</v>
      </c>
      <c r="H22" s="124">
        <f>SUM('Presupuesto Egresos'!N63)</f>
        <v>2160000</v>
      </c>
      <c r="I22" s="91">
        <f>SUM(H22-G22)</f>
        <v>0</v>
      </c>
    </row>
    <row r="23" spans="1:9" ht="12.75">
      <c r="A23" s="205"/>
      <c r="B23" s="267"/>
      <c r="C23" s="267"/>
      <c r="D23" s="267"/>
      <c r="E23" s="267"/>
      <c r="F23" s="122"/>
      <c r="G23" s="91"/>
      <c r="H23" s="124"/>
      <c r="I23" s="91"/>
    </row>
    <row r="24" spans="1:9" ht="12.75">
      <c r="A24" s="205" t="s">
        <v>330</v>
      </c>
      <c r="B24" s="267">
        <v>0</v>
      </c>
      <c r="C24" s="267">
        <v>0</v>
      </c>
      <c r="D24" s="267">
        <v>0</v>
      </c>
      <c r="E24" s="267">
        <v>0</v>
      </c>
      <c r="F24" s="122">
        <v>1028111.7999999999</v>
      </c>
      <c r="G24" s="91">
        <f>SUM('Egresos Reales'!N64)</f>
        <v>0</v>
      </c>
      <c r="H24" s="124">
        <f>SUM('Presupuesto Egresos'!N64)</f>
        <v>0</v>
      </c>
      <c r="I24" s="91">
        <f>SUM(H24-G24)</f>
        <v>0</v>
      </c>
    </row>
    <row r="25" spans="1:9" ht="12.75">
      <c r="A25" s="205"/>
      <c r="B25" s="267"/>
      <c r="C25" s="267"/>
      <c r="D25" s="267"/>
      <c r="E25" s="267"/>
      <c r="F25" s="122"/>
      <c r="G25" s="8"/>
      <c r="I25" s="8"/>
    </row>
    <row r="26" spans="1:9" ht="12.75">
      <c r="A26" s="205" t="s">
        <v>354</v>
      </c>
      <c r="B26" s="267">
        <v>7740373.34</v>
      </c>
      <c r="C26" s="267">
        <v>0</v>
      </c>
      <c r="D26" s="267">
        <v>1815238.2999999998</v>
      </c>
      <c r="E26" s="267">
        <v>1815238.2999999998</v>
      </c>
      <c r="F26" s="122">
        <v>29831405.349999998</v>
      </c>
      <c r="G26" s="91">
        <f>SUM('Egresos Reales'!N65)</f>
        <v>1815238.2999999998</v>
      </c>
      <c r="H26" s="124">
        <f>SUM('Presupuesto Egresos'!N65)</f>
        <v>1815238.2999999998</v>
      </c>
      <c r="I26" s="91">
        <f>SUM(H26-G26)</f>
        <v>0</v>
      </c>
    </row>
    <row r="27" spans="1:9" ht="12.75">
      <c r="A27" s="205"/>
      <c r="B27" s="267"/>
      <c r="C27" s="267"/>
      <c r="D27" s="267"/>
      <c r="E27" s="267"/>
      <c r="F27" s="122"/>
      <c r="G27" s="91"/>
      <c r="H27" s="124"/>
      <c r="I27" s="91"/>
    </row>
    <row r="28" spans="1:9" ht="12.75">
      <c r="A28" s="205" t="s">
        <v>408</v>
      </c>
      <c r="B28" s="267">
        <v>0</v>
      </c>
      <c r="C28" s="267">
        <v>4532975.08</v>
      </c>
      <c r="D28" s="267">
        <v>9055880.61</v>
      </c>
      <c r="E28" s="267">
        <v>4522905.529999999</v>
      </c>
      <c r="F28" s="122">
        <v>0</v>
      </c>
      <c r="G28" s="91">
        <f>SUM('Egresos Reales'!N66)</f>
        <v>23730852.28</v>
      </c>
      <c r="H28" s="124">
        <f>SUM('Presupuesto Egresos'!N66)</f>
        <v>23455880.61</v>
      </c>
      <c r="I28" s="91">
        <f>SUM(H28-G28)</f>
        <v>-274971.6700000018</v>
      </c>
    </row>
    <row r="29" spans="1:9" ht="12.75">
      <c r="A29" s="106"/>
      <c r="B29" s="265"/>
      <c r="C29" s="265"/>
      <c r="D29" s="265"/>
      <c r="E29" s="265"/>
      <c r="F29" s="122"/>
      <c r="G29" s="91"/>
      <c r="H29" s="124"/>
      <c r="I29" s="91"/>
    </row>
    <row r="30" spans="1:9" ht="12.75">
      <c r="A30" s="106" t="s">
        <v>282</v>
      </c>
      <c r="B30" s="265">
        <v>520000</v>
      </c>
      <c r="C30" s="265">
        <v>0</v>
      </c>
      <c r="D30" s="265">
        <v>1320000</v>
      </c>
      <c r="E30" s="265">
        <v>1320000</v>
      </c>
      <c r="F30" s="122">
        <v>2356022.98</v>
      </c>
      <c r="G30" s="91">
        <f>SUM('Egresos Reales'!N67)</f>
        <v>1320000</v>
      </c>
      <c r="H30" s="124">
        <f>SUM('Presupuesto Egresos'!N67)</f>
        <v>1320000</v>
      </c>
      <c r="I30" s="91">
        <f>SUM(H30-G30)</f>
        <v>0</v>
      </c>
    </row>
    <row r="31" spans="1:9" ht="12.75">
      <c r="A31" s="106"/>
      <c r="B31" s="265"/>
      <c r="C31" s="265"/>
      <c r="D31" s="265"/>
      <c r="E31" s="265"/>
      <c r="F31" s="122"/>
      <c r="G31" s="91"/>
      <c r="H31" s="124"/>
      <c r="I31" s="91"/>
    </row>
    <row r="32" spans="1:9" ht="12.75">
      <c r="A32" s="106" t="s">
        <v>283</v>
      </c>
      <c r="B32" s="265">
        <v>0</v>
      </c>
      <c r="C32" s="265">
        <v>0</v>
      </c>
      <c r="D32" s="265">
        <v>0</v>
      </c>
      <c r="E32" s="265">
        <v>0</v>
      </c>
      <c r="F32" s="122">
        <v>60507.66</v>
      </c>
      <c r="G32" s="91">
        <f>SUM('Egresos Reales'!N68)</f>
        <v>0</v>
      </c>
      <c r="H32" s="124">
        <f>SUM('Presupuesto Egresos'!N68)</f>
        <v>0</v>
      </c>
      <c r="I32" s="91">
        <f>SUM(H32-G32)</f>
        <v>0</v>
      </c>
    </row>
    <row r="33" spans="1:9" ht="12.75">
      <c r="A33" s="106"/>
      <c r="B33" s="265"/>
      <c r="C33" s="265"/>
      <c r="D33" s="265"/>
      <c r="E33" s="265"/>
      <c r="F33" s="122"/>
      <c r="G33" s="91"/>
      <c r="H33" s="124"/>
      <c r="I33" s="91"/>
    </row>
    <row r="34" spans="1:9" ht="12.75">
      <c r="A34" s="205" t="s">
        <v>320</v>
      </c>
      <c r="B34" s="267">
        <v>4963329.2700000005</v>
      </c>
      <c r="C34" s="267">
        <v>0</v>
      </c>
      <c r="D34" s="267">
        <v>-202302.17</v>
      </c>
      <c r="E34" s="267">
        <v>-202302.17</v>
      </c>
      <c r="F34" s="122">
        <v>13402467.39</v>
      </c>
      <c r="G34" s="91">
        <f>SUM('Egresos Reales'!N69)</f>
        <v>86204.91</v>
      </c>
      <c r="H34" s="124">
        <f>SUM('Presupuesto Egresos'!N69)</f>
        <v>86204.91</v>
      </c>
      <c r="I34" s="91">
        <f>SUM(H34-G34)</f>
        <v>0</v>
      </c>
    </row>
    <row r="35" spans="1:9" ht="12.75">
      <c r="A35" s="205"/>
      <c r="B35" s="267"/>
      <c r="C35" s="267"/>
      <c r="D35" s="267"/>
      <c r="E35" s="267"/>
      <c r="F35" s="122"/>
      <c r="G35" s="8"/>
      <c r="I35" s="8"/>
    </row>
    <row r="36" spans="1:9" ht="12.75">
      <c r="A36" s="205" t="s">
        <v>345</v>
      </c>
      <c r="B36" s="267">
        <v>0</v>
      </c>
      <c r="C36" s="267">
        <v>3799324.83</v>
      </c>
      <c r="D36" s="267">
        <v>-3245676.6500000004</v>
      </c>
      <c r="E36" s="267">
        <v>-7045001.48</v>
      </c>
      <c r="F36" s="122">
        <v>0</v>
      </c>
      <c r="G36" s="91">
        <f>SUM('Egresos Reales'!N70)</f>
        <v>15691745.58</v>
      </c>
      <c r="H36" s="124">
        <f>SUM('Presupuesto Egresos'!N70)</f>
        <v>12754323.35</v>
      </c>
      <c r="I36" s="91">
        <f>SUM(H36-G36)</f>
        <v>-2937422.2300000004</v>
      </c>
    </row>
    <row r="37" spans="1:9" ht="12.75">
      <c r="A37" s="106"/>
      <c r="B37" s="265"/>
      <c r="C37" s="265"/>
      <c r="D37" s="265"/>
      <c r="E37" s="265"/>
      <c r="F37" s="122"/>
      <c r="G37" s="91"/>
      <c r="H37" s="124"/>
      <c r="I37" s="91"/>
    </row>
    <row r="38" spans="1:9" ht="12.75">
      <c r="A38" s="205" t="s">
        <v>309</v>
      </c>
      <c r="B38" s="267">
        <v>490900</v>
      </c>
      <c r="C38" s="267">
        <v>0</v>
      </c>
      <c r="D38" s="267">
        <v>0</v>
      </c>
      <c r="E38" s="267">
        <v>0</v>
      </c>
      <c r="F38" s="122">
        <v>490900</v>
      </c>
      <c r="G38" s="91">
        <f>SUM('Egresos Reales'!N71)</f>
        <v>0</v>
      </c>
      <c r="H38" s="124">
        <f>SUM('Presupuesto Egresos'!N71)</f>
        <v>0</v>
      </c>
      <c r="I38" s="91">
        <f>SUM(H38-G38)</f>
        <v>0</v>
      </c>
    </row>
    <row r="39" spans="1:9" ht="12.75">
      <c r="A39" s="205"/>
      <c r="B39" s="267"/>
      <c r="C39" s="267"/>
      <c r="D39" s="267"/>
      <c r="E39" s="267"/>
      <c r="F39" s="122"/>
      <c r="G39" s="91"/>
      <c r="H39" s="124"/>
      <c r="I39" s="91"/>
    </row>
    <row r="40" spans="1:9" ht="12.75">
      <c r="A40" s="205" t="s">
        <v>329</v>
      </c>
      <c r="B40" s="267">
        <v>1016700</v>
      </c>
      <c r="C40" s="267">
        <v>0</v>
      </c>
      <c r="D40" s="267">
        <v>4536644</v>
      </c>
      <c r="E40" s="267">
        <v>4536644</v>
      </c>
      <c r="F40" s="122">
        <v>6258593.03</v>
      </c>
      <c r="G40" s="91">
        <f>SUM('Egresos Reales'!N72)</f>
        <v>4536644</v>
      </c>
      <c r="H40" s="124">
        <f>SUM('Presupuesto Egresos'!N72)</f>
        <v>4536644</v>
      </c>
      <c r="I40" s="91">
        <f>SUM(H40-G40)</f>
        <v>0</v>
      </c>
    </row>
    <row r="41" spans="1:9" ht="12.75">
      <c r="A41" s="205"/>
      <c r="B41" s="267"/>
      <c r="C41" s="267"/>
      <c r="D41" s="267"/>
      <c r="E41" s="267"/>
      <c r="F41" s="122"/>
      <c r="G41" s="8"/>
      <c r="I41" s="8"/>
    </row>
    <row r="42" spans="1:9" ht="12.75">
      <c r="A42" s="205" t="s">
        <v>350</v>
      </c>
      <c r="B42" s="267">
        <v>2056923.6</v>
      </c>
      <c r="C42" s="267">
        <v>0</v>
      </c>
      <c r="D42" s="267">
        <v>3421136</v>
      </c>
      <c r="E42" s="267">
        <v>3421136</v>
      </c>
      <c r="F42" s="122">
        <v>2159809.8</v>
      </c>
      <c r="G42" s="91">
        <f>SUM('Egresos Reales'!N73)</f>
        <v>3421136</v>
      </c>
      <c r="H42" s="124">
        <f>SUM('Presupuesto Egresos'!N73)</f>
        <v>3421136</v>
      </c>
      <c r="I42" s="91">
        <f>SUM(H42-G42)</f>
        <v>0</v>
      </c>
    </row>
    <row r="43" spans="1:9" ht="12.75">
      <c r="A43" s="201"/>
      <c r="B43" s="268"/>
      <c r="C43" s="268"/>
      <c r="D43" s="268"/>
      <c r="E43" s="268"/>
      <c r="F43" s="122"/>
      <c r="G43" s="91"/>
      <c r="H43" s="124"/>
      <c r="I43" s="91"/>
    </row>
    <row r="44" spans="1:9" ht="12.75">
      <c r="A44" s="201" t="s">
        <v>319</v>
      </c>
      <c r="B44" s="268">
        <v>41.76</v>
      </c>
      <c r="C44" s="268">
        <v>0</v>
      </c>
      <c r="D44" s="268">
        <v>55.67999999999999</v>
      </c>
      <c r="E44" s="268">
        <v>55.67999999999999</v>
      </c>
      <c r="F44" s="122">
        <v>522</v>
      </c>
      <c r="G44" s="91">
        <f>SUM('Egresos Reales'!N74)</f>
        <v>55.67999999999999</v>
      </c>
      <c r="H44" s="124">
        <f>SUM('Presupuesto Egresos'!N74)</f>
        <v>55.67999999999999</v>
      </c>
      <c r="I44" s="91">
        <f>SUM(H44-G44)</f>
        <v>0</v>
      </c>
    </row>
    <row r="45" spans="1:9" ht="12.75">
      <c r="A45" s="201"/>
      <c r="B45" s="268"/>
      <c r="C45" s="268"/>
      <c r="D45" s="268"/>
      <c r="E45" s="268"/>
      <c r="F45" s="122"/>
      <c r="G45" s="8"/>
      <c r="I45" s="8"/>
    </row>
    <row r="46" spans="1:9" ht="12.75">
      <c r="A46" s="201" t="s">
        <v>351</v>
      </c>
      <c r="B46" s="268">
        <v>0</v>
      </c>
      <c r="C46" s="268">
        <v>0</v>
      </c>
      <c r="D46" s="268">
        <v>6.96</v>
      </c>
      <c r="E46" s="268">
        <v>6.96</v>
      </c>
      <c r="F46" s="122">
        <v>0.9999999999999005</v>
      </c>
      <c r="G46" s="91">
        <f>SUM('Egresos Reales'!N75)</f>
        <v>6.96</v>
      </c>
      <c r="H46" s="124">
        <f>SUM('Presupuesto Egresos'!N75)</f>
        <v>6.96</v>
      </c>
      <c r="I46" s="91">
        <f>SUM(H46-G46)</f>
        <v>0</v>
      </c>
    </row>
    <row r="47" spans="1:9" ht="12.75">
      <c r="A47" s="205"/>
      <c r="B47" s="267"/>
      <c r="C47" s="267"/>
      <c r="D47" s="267"/>
      <c r="E47" s="267"/>
      <c r="F47" s="122"/>
      <c r="G47" s="8"/>
      <c r="I47" s="8"/>
    </row>
    <row r="48" spans="1:9" ht="12.75">
      <c r="A48" s="205" t="s">
        <v>352</v>
      </c>
      <c r="B48" s="267">
        <v>3013018.87</v>
      </c>
      <c r="C48" s="267">
        <v>0</v>
      </c>
      <c r="D48" s="267">
        <v>0</v>
      </c>
      <c r="E48" s="267">
        <v>0</v>
      </c>
      <c r="F48" s="122">
        <v>30610701.859999996</v>
      </c>
      <c r="G48" s="91">
        <f>SUM('Egresos Reales'!N76)</f>
        <v>0</v>
      </c>
      <c r="H48" s="124">
        <f>SUM('Presupuesto Egresos'!N76)</f>
        <v>0</v>
      </c>
      <c r="I48" s="91">
        <f>SUM(H48-G48)</f>
        <v>0</v>
      </c>
    </row>
    <row r="49" spans="1:9" ht="12.75">
      <c r="A49" s="205"/>
      <c r="B49" s="267"/>
      <c r="C49" s="267"/>
      <c r="D49" s="267"/>
      <c r="E49" s="267"/>
      <c r="F49" s="122"/>
      <c r="G49" s="91"/>
      <c r="H49" s="124"/>
      <c r="I49" s="91"/>
    </row>
    <row r="50" spans="1:9" ht="12.75">
      <c r="A50" s="205" t="s">
        <v>397</v>
      </c>
      <c r="B50" s="267">
        <v>0</v>
      </c>
      <c r="C50" s="267">
        <v>12191399.78</v>
      </c>
      <c r="D50" s="267">
        <v>11997161.869999997</v>
      </c>
      <c r="E50" s="267">
        <v>-194237.910000002</v>
      </c>
      <c r="F50" s="122">
        <v>0</v>
      </c>
      <c r="G50" s="91">
        <f>SUM('Egresos Reales'!N77)</f>
        <v>65266834.18</v>
      </c>
      <c r="H50" s="124">
        <f>SUM('Presupuesto Egresos'!N77)</f>
        <v>65452661.87</v>
      </c>
      <c r="I50" s="91">
        <f>SUM(H50-G50)</f>
        <v>185827.68999999762</v>
      </c>
    </row>
    <row r="51" spans="1:9" ht="12.75">
      <c r="A51" s="106"/>
      <c r="B51" s="265"/>
      <c r="C51" s="265"/>
      <c r="D51" s="265"/>
      <c r="E51" s="265"/>
      <c r="F51" s="122"/>
      <c r="G51" s="91"/>
      <c r="H51" s="124"/>
      <c r="I51" s="91"/>
    </row>
    <row r="52" spans="1:9" ht="12.75">
      <c r="A52" s="106" t="s">
        <v>294</v>
      </c>
      <c r="B52" s="265">
        <v>0</v>
      </c>
      <c r="C52" s="265">
        <v>1725000</v>
      </c>
      <c r="D52" s="265">
        <v>375000</v>
      </c>
      <c r="E52" s="265">
        <v>-1350000</v>
      </c>
      <c r="F52" s="122">
        <v>2500000</v>
      </c>
      <c r="G52" s="91">
        <f>SUM('Egresos Reales'!N78)</f>
        <v>2875000</v>
      </c>
      <c r="H52" s="124">
        <f>SUM('Presupuesto Egresos'!N78)</f>
        <v>2875000</v>
      </c>
      <c r="I52" s="91">
        <f>SUM(H52-G52)</f>
        <v>0</v>
      </c>
    </row>
    <row r="53" spans="1:9" ht="12.75">
      <c r="A53" s="106"/>
      <c r="B53" s="265"/>
      <c r="C53" s="265"/>
      <c r="D53" s="265"/>
      <c r="E53" s="265"/>
      <c r="F53" s="122"/>
      <c r="G53" s="91"/>
      <c r="H53" s="124"/>
      <c r="I53" s="91"/>
    </row>
    <row r="54" spans="1:9" ht="12.75">
      <c r="A54" s="205" t="s">
        <v>353</v>
      </c>
      <c r="B54" s="267">
        <v>12273601.97</v>
      </c>
      <c r="C54" s="267">
        <v>0</v>
      </c>
      <c r="D54" s="267">
        <v>0</v>
      </c>
      <c r="E54" s="267">
        <v>0</v>
      </c>
      <c r="F54" s="26">
        <v>49082868</v>
      </c>
      <c r="G54" s="91">
        <f>SUM('Egresos Reales'!N79)</f>
        <v>0</v>
      </c>
      <c r="H54" s="124">
        <f>SUM('Presupuesto Egresos'!N79)</f>
        <v>0</v>
      </c>
      <c r="I54" s="91">
        <f>SUM(H54-G54)</f>
        <v>0</v>
      </c>
    </row>
    <row r="55" spans="1:9" ht="12.75">
      <c r="A55" s="205"/>
      <c r="B55" s="267"/>
      <c r="C55" s="267"/>
      <c r="D55" s="267"/>
      <c r="E55" s="267"/>
      <c r="F55" s="26"/>
      <c r="G55" s="91"/>
      <c r="H55" s="124"/>
      <c r="I55" s="91"/>
    </row>
    <row r="56" spans="1:9" ht="12.75">
      <c r="A56" s="205" t="s">
        <v>407</v>
      </c>
      <c r="B56" s="267"/>
      <c r="C56" s="267">
        <v>12208000.14</v>
      </c>
      <c r="D56" s="267">
        <v>12116606.14</v>
      </c>
      <c r="E56" s="267">
        <v>-91394</v>
      </c>
      <c r="F56" s="26">
        <v>0</v>
      </c>
      <c r="G56" s="91">
        <f>SUM('Egresos Reales'!N80)</f>
        <v>49000658.14</v>
      </c>
      <c r="H56" s="124">
        <f>SUM('Presupuesto Egresos'!N80)</f>
        <v>49016606.14</v>
      </c>
      <c r="I56" s="91">
        <f>SUM(H56-G56)</f>
        <v>15948</v>
      </c>
    </row>
    <row r="57" spans="1:9" ht="12.75">
      <c r="A57" s="205"/>
      <c r="B57" s="267"/>
      <c r="C57" s="267"/>
      <c r="D57" s="267"/>
      <c r="E57" s="267"/>
      <c r="F57" s="26"/>
      <c r="G57" s="91"/>
      <c r="H57" s="124"/>
      <c r="I57" s="91"/>
    </row>
    <row r="58" spans="1:9" ht="12.75">
      <c r="A58" s="203" t="s">
        <v>413</v>
      </c>
      <c r="B58" s="269">
        <v>0</v>
      </c>
      <c r="C58" s="269">
        <v>0</v>
      </c>
      <c r="D58" s="269">
        <v>281880</v>
      </c>
      <c r="E58" s="269">
        <v>281880</v>
      </c>
      <c r="F58" s="26">
        <v>0</v>
      </c>
      <c r="G58" s="91">
        <f>SUM('Egresos Reales'!N81)</f>
        <v>281880</v>
      </c>
      <c r="H58" s="124">
        <f>SUM('Presupuesto Egresos'!N81)</f>
        <v>281880</v>
      </c>
      <c r="I58" s="91">
        <f>SUM(H58-G58)</f>
        <v>0</v>
      </c>
    </row>
    <row r="59" spans="1:9" ht="12.75">
      <c r="A59" s="106"/>
      <c r="B59" s="265"/>
      <c r="C59" s="265"/>
      <c r="D59" s="265"/>
      <c r="E59" s="265"/>
      <c r="F59" s="26"/>
      <c r="G59" s="91"/>
      <c r="H59" s="124"/>
      <c r="I59" s="91"/>
    </row>
    <row r="60" spans="1:9" ht="12.75">
      <c r="A60" s="129" t="s">
        <v>299</v>
      </c>
      <c r="B60" s="270">
        <v>2855151.42</v>
      </c>
      <c r="C60" s="270">
        <v>2855151.4</v>
      </c>
      <c r="D60" s="270">
        <v>2855151.8000000017</v>
      </c>
      <c r="E60" s="270">
        <v>0.4000000017695129</v>
      </c>
      <c r="F60" s="27">
        <v>11420605.680000002</v>
      </c>
      <c r="G60" s="207">
        <f>SUM('Egresos Reales'!N82)</f>
        <v>11420605.730000002</v>
      </c>
      <c r="H60" s="210">
        <f>SUM('Presupuesto Egresos'!N82)</f>
        <v>11420606.060000002</v>
      </c>
      <c r="I60" s="207">
        <f>SUM(H60-G60)</f>
        <v>0.3300000000745058</v>
      </c>
    </row>
    <row r="61" spans="1:9" ht="12.75">
      <c r="A61" s="113"/>
      <c r="B61" s="252"/>
      <c r="C61" s="252"/>
      <c r="D61" s="252"/>
      <c r="E61" s="252"/>
      <c r="F61" s="36"/>
      <c r="G61" s="36"/>
      <c r="H61" s="120"/>
      <c r="I61" s="36"/>
    </row>
    <row r="62" spans="1:9" ht="12.75">
      <c r="A62" s="5" t="s">
        <v>4</v>
      </c>
      <c r="B62" s="6">
        <f aca="true" t="shared" si="0" ref="B62:I62">SUM(B10:B60)</f>
        <v>67113762.03999999</v>
      </c>
      <c r="C62" s="6">
        <f t="shared" si="0"/>
        <v>77052404.04</v>
      </c>
      <c r="D62" s="6">
        <f t="shared" si="0"/>
        <v>85206242.36</v>
      </c>
      <c r="E62" s="6">
        <f t="shared" si="0"/>
        <v>8153838.32</v>
      </c>
      <c r="F62" s="6">
        <f t="shared" si="0"/>
        <v>255224610.82</v>
      </c>
      <c r="G62" s="6">
        <f t="shared" si="0"/>
        <v>298528090.58000004</v>
      </c>
      <c r="H62" s="6">
        <f t="shared" si="0"/>
        <v>297840468.70000005</v>
      </c>
      <c r="I62" s="6">
        <f t="shared" si="0"/>
        <v>-687621.8800000045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968503937007874" right="0.1968503937007874" top="0.15748031496062992" bottom="0.1968503937007874" header="0" footer="0"/>
  <pageSetup horizontalDpi="600" verticalDpi="600" orientation="landscape" scale="7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F20" sqref="F20"/>
    </sheetView>
  </sheetViews>
  <sheetFormatPr defaultColWidth="11.421875" defaultRowHeight="12.75"/>
  <cols>
    <col min="1" max="1" width="39.421875" style="0" bestFit="1" customWidth="1"/>
    <col min="2" max="3" width="12.28125" style="0" customWidth="1"/>
    <col min="4" max="4" width="14.8515625" style="0" bestFit="1" customWidth="1"/>
    <col min="5" max="5" width="12.28125" style="0" customWidth="1"/>
    <col min="6" max="9" width="14.8515625" style="0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247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177</v>
      </c>
      <c r="C6" s="278"/>
      <c r="D6" s="3" t="s">
        <v>40</v>
      </c>
      <c r="E6" s="3" t="s">
        <v>41</v>
      </c>
      <c r="F6" s="277" t="s">
        <v>177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13"/>
      <c r="B9" s="13"/>
      <c r="C9" s="13"/>
      <c r="D9" s="13"/>
      <c r="E9" s="13"/>
      <c r="F9" s="25"/>
      <c r="G9" s="112"/>
      <c r="H9" s="25"/>
      <c r="I9" s="107"/>
    </row>
    <row r="10" spans="1:9" ht="12.75">
      <c r="A10" s="106" t="s">
        <v>290</v>
      </c>
      <c r="B10" s="265">
        <v>0</v>
      </c>
      <c r="C10" s="265">
        <v>0</v>
      </c>
      <c r="D10" s="265">
        <v>0</v>
      </c>
      <c r="E10" s="265">
        <v>0</v>
      </c>
      <c r="F10" s="26">
        <v>0</v>
      </c>
      <c r="G10" s="108">
        <f>SUM('Egresos Reales'!N84)</f>
        <v>0</v>
      </c>
      <c r="H10" s="26">
        <f>SUM('Presupuesto Egresos'!N84)</f>
        <v>0</v>
      </c>
      <c r="I10" s="110">
        <f>SUM(H10-G10)</f>
        <v>0</v>
      </c>
    </row>
    <row r="11" spans="1:9" ht="12.75">
      <c r="A11" s="106"/>
      <c r="B11" s="265"/>
      <c r="C11" s="265"/>
      <c r="D11" s="265"/>
      <c r="E11" s="265"/>
      <c r="F11" s="26"/>
      <c r="G11" s="108"/>
      <c r="H11" s="26"/>
      <c r="I11" s="110"/>
    </row>
    <row r="12" spans="1:9" ht="12.75">
      <c r="A12" s="106" t="s">
        <v>288</v>
      </c>
      <c r="B12" s="265">
        <v>711234.9600000001</v>
      </c>
      <c r="C12" s="265">
        <v>114760.23999999999</v>
      </c>
      <c r="D12" s="265">
        <v>-221066.82999999996</v>
      </c>
      <c r="E12" s="265">
        <v>-335827.06999999995</v>
      </c>
      <c r="F12" s="26">
        <v>1854700.53</v>
      </c>
      <c r="G12" s="108">
        <f>SUM('Egresos Reales'!N85)</f>
        <v>645715.31</v>
      </c>
      <c r="H12" s="26">
        <f>SUM('Presupuesto Egresos'!N85)</f>
        <v>688433.17</v>
      </c>
      <c r="I12" s="110">
        <f>SUM(H12-G12)</f>
        <v>42717.859999999986</v>
      </c>
    </row>
    <row r="13" spans="1:9" ht="12.75">
      <c r="A13" s="106"/>
      <c r="B13" s="265"/>
      <c r="C13" s="265"/>
      <c r="D13" s="265"/>
      <c r="E13" s="265"/>
      <c r="F13" s="26"/>
      <c r="G13" s="108"/>
      <c r="H13" s="26"/>
      <c r="I13" s="110"/>
    </row>
    <row r="14" spans="1:9" ht="12.75">
      <c r="A14" s="18" t="s">
        <v>266</v>
      </c>
      <c r="B14" s="266">
        <v>3999999</v>
      </c>
      <c r="C14" s="266">
        <v>0</v>
      </c>
      <c r="D14" s="266">
        <v>3999999</v>
      </c>
      <c r="E14" s="266">
        <v>3999999</v>
      </c>
      <c r="F14" s="27">
        <v>15999996</v>
      </c>
      <c r="G14" s="111">
        <f>SUM('Egresos Reales'!N86)</f>
        <v>3999999</v>
      </c>
      <c r="H14" s="27">
        <f>SUM('Presupuesto Egresos'!N86)</f>
        <v>3999999</v>
      </c>
      <c r="I14" s="105">
        <f>SUM(H14-G14)</f>
        <v>0</v>
      </c>
    </row>
    <row r="15" spans="6:9" ht="12.75">
      <c r="F15" s="33"/>
      <c r="G15" s="33"/>
      <c r="H15" s="33"/>
      <c r="I15" s="36"/>
    </row>
    <row r="16" spans="1:9" ht="12.75">
      <c r="A16" s="5" t="s">
        <v>4</v>
      </c>
      <c r="B16" s="6">
        <f aca="true" t="shared" si="0" ref="B16:I16">SUM(B9:B14)</f>
        <v>4711233.96</v>
      </c>
      <c r="C16" s="6">
        <f t="shared" si="0"/>
        <v>114760.23999999999</v>
      </c>
      <c r="D16" s="6">
        <f t="shared" si="0"/>
        <v>3778932.17</v>
      </c>
      <c r="E16" s="6">
        <f t="shared" si="0"/>
        <v>3664171.93</v>
      </c>
      <c r="F16" s="6">
        <f t="shared" si="0"/>
        <v>17854696.53</v>
      </c>
      <c r="G16" s="6">
        <f t="shared" si="0"/>
        <v>4645714.3100000005</v>
      </c>
      <c r="H16" s="6">
        <f t="shared" si="0"/>
        <v>4688432.17</v>
      </c>
      <c r="I16" s="6">
        <f t="shared" si="0"/>
        <v>42717.859999999986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2" right="0.2755905511811024" top="0.5511811023622047" bottom="0.3937007874015748" header="0" footer="0"/>
  <pageSetup horizontalDpi="600" verticalDpi="600" orientation="landscape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78"/>
  <sheetViews>
    <sheetView showGridLines="0" zoomScalePageLayoutView="0" workbookViewId="0" topLeftCell="A1">
      <selection activeCell="D34" sqref="D34"/>
    </sheetView>
  </sheetViews>
  <sheetFormatPr defaultColWidth="11.421875" defaultRowHeight="12.75"/>
  <cols>
    <col min="1" max="1" width="44.8515625" style="0" customWidth="1"/>
    <col min="2" max="3" width="13.7109375" style="0" bestFit="1" customWidth="1"/>
    <col min="4" max="4" width="14.8515625" style="0" bestFit="1" customWidth="1"/>
    <col min="5" max="5" width="13.28125" style="0" bestFit="1" customWidth="1"/>
    <col min="6" max="7" width="13.7109375" style="0" bestFit="1" customWidth="1"/>
    <col min="8" max="8" width="14.8515625" style="0" bestFit="1" customWidth="1"/>
    <col min="9" max="9" width="13.28125" style="0" bestFit="1" customWidth="1"/>
    <col min="10" max="10" width="3.57421875" style="0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259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177</v>
      </c>
      <c r="C6" s="278"/>
      <c r="D6" s="3" t="s">
        <v>40</v>
      </c>
      <c r="E6" s="3" t="s">
        <v>41</v>
      </c>
      <c r="F6" s="277" t="s">
        <v>177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8" ht="13.5" thickBot="1"/>
    <row r="9" spans="1:9" ht="12.75">
      <c r="A9" s="237"/>
      <c r="B9" s="257"/>
      <c r="C9" s="257"/>
      <c r="D9" s="257"/>
      <c r="E9" s="257"/>
      <c r="F9" s="104"/>
      <c r="G9" s="151"/>
      <c r="H9" s="104"/>
      <c r="I9" s="126"/>
    </row>
    <row r="10" spans="1:9" ht="12.75" hidden="1">
      <c r="A10" s="101" t="s">
        <v>138</v>
      </c>
      <c r="B10" s="261">
        <v>0</v>
      </c>
      <c r="C10" s="261">
        <v>0</v>
      </c>
      <c r="D10" s="261">
        <v>0</v>
      </c>
      <c r="E10" s="261">
        <v>0</v>
      </c>
      <c r="F10" s="26">
        <v>0</v>
      </c>
      <c r="G10" s="108">
        <f>SUM('Egresos Reales'!N88)</f>
        <v>0</v>
      </c>
      <c r="H10" s="26">
        <f>SUM('Presupuesto Egresos'!N88)</f>
        <v>0</v>
      </c>
      <c r="I10" s="110">
        <f>SUM(H10-G10)</f>
        <v>0</v>
      </c>
    </row>
    <row r="11" spans="1:9" ht="12.75" hidden="1">
      <c r="A11" s="238"/>
      <c r="B11" s="262"/>
      <c r="C11" s="262"/>
      <c r="D11" s="262"/>
      <c r="E11" s="262"/>
      <c r="F11" s="26"/>
      <c r="G11" s="108"/>
      <c r="H11" s="26"/>
      <c r="I11" s="110"/>
    </row>
    <row r="12" spans="1:9" ht="12.75">
      <c r="A12" s="238" t="s">
        <v>262</v>
      </c>
      <c r="B12" s="262">
        <v>5907.66</v>
      </c>
      <c r="C12" s="262">
        <v>0</v>
      </c>
      <c r="D12" s="262">
        <v>2488442.3</v>
      </c>
      <c r="E12" s="262">
        <v>2488442.3</v>
      </c>
      <c r="F12" s="26">
        <v>1320298.94</v>
      </c>
      <c r="G12" s="108">
        <f>SUM('Egresos Reales'!N89)</f>
        <v>2488442.3</v>
      </c>
      <c r="H12" s="26">
        <f>SUM('Presupuesto Egresos'!N89)</f>
        <v>2488442.3</v>
      </c>
      <c r="I12" s="110">
        <f>SUM(H12-G12)</f>
        <v>0</v>
      </c>
    </row>
    <row r="13" spans="1:9" ht="12.75">
      <c r="A13" s="238"/>
      <c r="B13" s="262"/>
      <c r="C13" s="262"/>
      <c r="D13" s="262"/>
      <c r="E13" s="262"/>
      <c r="F13" s="26"/>
      <c r="G13" s="108"/>
      <c r="H13" s="26"/>
      <c r="I13" s="110"/>
    </row>
    <row r="14" spans="1:9" ht="12.75">
      <c r="A14" s="101" t="s">
        <v>263</v>
      </c>
      <c r="B14" s="261">
        <v>13260586.290000001</v>
      </c>
      <c r="C14" s="261">
        <v>15780991.38</v>
      </c>
      <c r="D14" s="261">
        <v>22322936.71</v>
      </c>
      <c r="E14" s="261">
        <v>6541945.33</v>
      </c>
      <c r="F14" s="26">
        <v>34666121.470000006</v>
      </c>
      <c r="G14" s="108">
        <f>SUM('Egresos Reales'!N90)</f>
        <v>42319577.45</v>
      </c>
      <c r="H14" s="26">
        <f>SUM('Presupuesto Egresos'!N90)</f>
        <v>42164936.71</v>
      </c>
      <c r="I14" s="110">
        <f>SUM(H14-G14)</f>
        <v>-154640.7400000021</v>
      </c>
    </row>
    <row r="15" spans="1:9" ht="12.75">
      <c r="A15" s="239"/>
      <c r="B15" s="263"/>
      <c r="C15" s="263"/>
      <c r="D15" s="263"/>
      <c r="E15" s="263"/>
      <c r="F15" s="26"/>
      <c r="G15" s="108"/>
      <c r="H15" s="26"/>
      <c r="I15" s="110"/>
    </row>
    <row r="16" spans="1:9" ht="12.75">
      <c r="A16" s="239" t="s">
        <v>334</v>
      </c>
      <c r="B16" s="263">
        <v>0</v>
      </c>
      <c r="C16" s="263">
        <v>0</v>
      </c>
      <c r="D16" s="263">
        <v>0</v>
      </c>
      <c r="E16" s="263">
        <v>0</v>
      </c>
      <c r="F16" s="26">
        <v>66083.52</v>
      </c>
      <c r="G16" s="108">
        <f>SUM('Egresos Reales'!N91)</f>
        <v>0</v>
      </c>
      <c r="H16" s="26">
        <f>SUM('Presupuesto Egresos'!N91)</f>
        <v>0</v>
      </c>
      <c r="I16" s="110">
        <f>SUM(H16-G16)</f>
        <v>0</v>
      </c>
    </row>
    <row r="17" spans="1:9" ht="12.75">
      <c r="A17" s="239"/>
      <c r="B17" s="263"/>
      <c r="C17" s="263"/>
      <c r="D17" s="263"/>
      <c r="E17" s="263"/>
      <c r="F17" s="26"/>
      <c r="G17" s="108"/>
      <c r="H17" s="26"/>
      <c r="I17" s="110"/>
    </row>
    <row r="18" spans="1:9" ht="12.75">
      <c r="A18" s="239" t="s">
        <v>362</v>
      </c>
      <c r="B18" s="263">
        <v>6396665.99</v>
      </c>
      <c r="C18" s="263">
        <v>0</v>
      </c>
      <c r="D18" s="263">
        <v>7.58</v>
      </c>
      <c r="E18" s="263">
        <v>7.58</v>
      </c>
      <c r="F18" s="26">
        <v>10915311.05</v>
      </c>
      <c r="G18" s="108">
        <f>SUM('Egresos Reales'!N92)</f>
        <v>7.58</v>
      </c>
      <c r="H18" s="26">
        <f>SUM('Presupuesto Egresos'!N92)</f>
        <v>7.58</v>
      </c>
      <c r="I18" s="110">
        <f>SUM(H18-G18)</f>
        <v>0</v>
      </c>
    </row>
    <row r="19" spans="1:9" ht="12.75">
      <c r="A19" s="239"/>
      <c r="B19" s="263"/>
      <c r="C19" s="263"/>
      <c r="D19" s="263"/>
      <c r="E19" s="263"/>
      <c r="F19" s="26"/>
      <c r="G19" s="108"/>
      <c r="H19" s="26"/>
      <c r="I19" s="110"/>
    </row>
    <row r="20" spans="1:9" ht="12.75">
      <c r="A20" s="239" t="s">
        <v>422</v>
      </c>
      <c r="B20" s="263">
        <v>0</v>
      </c>
      <c r="C20" s="263">
        <v>11841427.999999998</v>
      </c>
      <c r="D20" s="263">
        <v>14375000</v>
      </c>
      <c r="E20" s="263">
        <v>2533572.000000002</v>
      </c>
      <c r="F20" s="26">
        <v>0</v>
      </c>
      <c r="G20" s="108">
        <f>SUM('Egresos Reales'!N93)</f>
        <v>14139044.739999998</v>
      </c>
      <c r="H20" s="26">
        <f>SUM('Presupuesto Egresos'!N93)</f>
        <v>14375000</v>
      </c>
      <c r="I20" s="110">
        <f>SUM(H20-G20)</f>
        <v>235955.26000000164</v>
      </c>
    </row>
    <row r="21" spans="1:9" ht="12.75">
      <c r="A21" s="101"/>
      <c r="B21" s="261"/>
      <c r="C21" s="261"/>
      <c r="D21" s="261"/>
      <c r="E21" s="261"/>
      <c r="F21" s="26"/>
      <c r="G21" s="108"/>
      <c r="H21" s="26"/>
      <c r="I21" s="110"/>
    </row>
    <row r="22" spans="1:9" ht="12.75">
      <c r="A22" s="239" t="s">
        <v>376</v>
      </c>
      <c r="B22" s="263">
        <v>1980735.03</v>
      </c>
      <c r="C22" s="263">
        <v>0</v>
      </c>
      <c r="D22" s="263">
        <v>907283.5</v>
      </c>
      <c r="E22" s="263">
        <v>907283.5</v>
      </c>
      <c r="F22" s="26">
        <v>1980735.03</v>
      </c>
      <c r="G22" s="108">
        <f>SUM('Egresos Reales'!N94)</f>
        <v>3494580.71</v>
      </c>
      <c r="H22" s="26">
        <f>SUM('Presupuesto Egresos'!N94)</f>
        <v>3494580.71</v>
      </c>
      <c r="I22" s="110">
        <f>SUM(H22-G22)</f>
        <v>0</v>
      </c>
    </row>
    <row r="23" spans="1:9" ht="12.75">
      <c r="A23" s="239"/>
      <c r="B23" s="263"/>
      <c r="C23" s="263"/>
      <c r="D23" s="263"/>
      <c r="E23" s="263"/>
      <c r="F23" s="26"/>
      <c r="G23" s="108"/>
      <c r="H23" s="26"/>
      <c r="I23" s="110"/>
    </row>
    <row r="24" spans="1:9" ht="12.75">
      <c r="A24" s="239" t="s">
        <v>432</v>
      </c>
      <c r="B24" s="263">
        <v>0</v>
      </c>
      <c r="C24" s="263">
        <v>961259.15</v>
      </c>
      <c r="D24" s="263">
        <v>2876000</v>
      </c>
      <c r="E24" s="263">
        <v>1914740.85</v>
      </c>
      <c r="F24" s="26">
        <v>0</v>
      </c>
      <c r="G24" s="108">
        <f>SUM('Egresos Reales'!N95)</f>
        <v>961259.15</v>
      </c>
      <c r="H24" s="26">
        <f>SUM('Presupuesto Egresos'!N95)</f>
        <v>2876000</v>
      </c>
      <c r="I24" s="110">
        <f>SUM(H24-G24)</f>
        <v>1914740.85</v>
      </c>
    </row>
    <row r="25" spans="1:9" ht="12.75">
      <c r="A25" s="101"/>
      <c r="B25" s="261"/>
      <c r="C25" s="261"/>
      <c r="D25" s="261"/>
      <c r="E25" s="261"/>
      <c r="F25" s="26"/>
      <c r="G25" s="108"/>
      <c r="H25" s="26"/>
      <c r="I25" s="110"/>
    </row>
    <row r="26" spans="1:9" ht="12.75">
      <c r="A26" s="239" t="s">
        <v>377</v>
      </c>
      <c r="B26" s="263">
        <v>1341822.17</v>
      </c>
      <c r="C26" s="263">
        <v>66716.86</v>
      </c>
      <c r="D26" s="263">
        <v>54936.94999999995</v>
      </c>
      <c r="E26" s="263">
        <v>-11779.910000000047</v>
      </c>
      <c r="F26" s="26">
        <v>1341822.17</v>
      </c>
      <c r="G26" s="108">
        <f>SUM('Egresos Reales'!N96)</f>
        <v>1779831.6400000001</v>
      </c>
      <c r="H26" s="26">
        <f>SUM('Presupuesto Egresos'!N96)</f>
        <v>1713114.78</v>
      </c>
      <c r="I26" s="110">
        <f>SUM(H26-G26)</f>
        <v>-66716.8600000001</v>
      </c>
    </row>
    <row r="27" spans="1:9" ht="12.75">
      <c r="A27" s="239"/>
      <c r="B27" s="263"/>
      <c r="C27" s="263"/>
      <c r="D27" s="263"/>
      <c r="E27" s="263"/>
      <c r="F27" s="26"/>
      <c r="G27" s="108"/>
      <c r="H27" s="26"/>
      <c r="I27" s="110"/>
    </row>
    <row r="28" spans="1:9" ht="12.75" hidden="1">
      <c r="A28" s="239" t="s">
        <v>424</v>
      </c>
      <c r="B28" s="263">
        <v>0</v>
      </c>
      <c r="C28" s="263">
        <v>0</v>
      </c>
      <c r="D28" s="263">
        <v>0</v>
      </c>
      <c r="E28" s="263">
        <v>0</v>
      </c>
      <c r="F28" s="26"/>
      <c r="G28" s="108">
        <f>SUM('Egresos Reales'!N97)</f>
        <v>0</v>
      </c>
      <c r="H28" s="26">
        <f>SUM('Presupuesto Egresos'!N97)</f>
        <v>0</v>
      </c>
      <c r="I28" s="110">
        <f>SUM(H28-G28)</f>
        <v>0</v>
      </c>
    </row>
    <row r="29" spans="1:9" ht="12.75" hidden="1">
      <c r="A29" s="101"/>
      <c r="B29" s="261"/>
      <c r="C29" s="261"/>
      <c r="D29" s="261"/>
      <c r="E29" s="261"/>
      <c r="F29" s="26"/>
      <c r="G29" s="108"/>
      <c r="H29" s="26"/>
      <c r="I29" s="110"/>
    </row>
    <row r="30" spans="1:9" ht="12.75">
      <c r="A30" s="101" t="s">
        <v>297</v>
      </c>
      <c r="B30" s="261">
        <v>0</v>
      </c>
      <c r="C30" s="261">
        <v>0</v>
      </c>
      <c r="D30" s="261">
        <v>4026184.24</v>
      </c>
      <c r="E30" s="261">
        <v>4026184.24</v>
      </c>
      <c r="F30" s="26">
        <v>29002.76</v>
      </c>
      <c r="G30" s="108">
        <f>SUM('Egresos Reales'!N98)</f>
        <v>4026184.24</v>
      </c>
      <c r="H30" s="26">
        <f>SUM('Presupuesto Egresos'!N98)</f>
        <v>4026184.24</v>
      </c>
      <c r="I30" s="110">
        <f>SUM(H30-G30)</f>
        <v>0</v>
      </c>
    </row>
    <row r="31" spans="1:9" ht="12.75">
      <c r="A31" s="101"/>
      <c r="B31" s="261"/>
      <c r="C31" s="261"/>
      <c r="D31" s="261"/>
      <c r="E31" s="261"/>
      <c r="F31" s="26"/>
      <c r="G31" s="108"/>
      <c r="H31" s="26"/>
      <c r="I31" s="110"/>
    </row>
    <row r="32" spans="1:9" ht="12.75">
      <c r="A32" s="239" t="s">
        <v>433</v>
      </c>
      <c r="B32" s="263">
        <v>0</v>
      </c>
      <c r="C32" s="263">
        <v>0</v>
      </c>
      <c r="D32" s="263">
        <v>402752.7</v>
      </c>
      <c r="E32" s="263">
        <v>402752.7</v>
      </c>
      <c r="F32" s="26">
        <v>0</v>
      </c>
      <c r="G32" s="108">
        <f>SUM('Egresos Reales'!N99)</f>
        <v>402752.7</v>
      </c>
      <c r="H32" s="26">
        <f>SUM('Presupuesto Egresos'!N99)</f>
        <v>402752.7</v>
      </c>
      <c r="I32" s="110">
        <f>SUM(H32-G32)</f>
        <v>0</v>
      </c>
    </row>
    <row r="33" spans="1:9" ht="12.75">
      <c r="A33" s="101"/>
      <c r="B33" s="261"/>
      <c r="C33" s="261"/>
      <c r="D33" s="261"/>
      <c r="E33" s="261"/>
      <c r="F33" s="26"/>
      <c r="G33" s="108"/>
      <c r="H33" s="26"/>
      <c r="I33" s="110"/>
    </row>
    <row r="34" spans="1:9" ht="12.75">
      <c r="A34" s="101" t="s">
        <v>318</v>
      </c>
      <c r="B34" s="261">
        <v>3033276.33</v>
      </c>
      <c r="C34" s="261">
        <v>0</v>
      </c>
      <c r="D34" s="261">
        <v>239935.49</v>
      </c>
      <c r="E34" s="261">
        <v>239935.49</v>
      </c>
      <c r="F34" s="26">
        <v>40689485.010000005</v>
      </c>
      <c r="G34" s="108">
        <f>SUM('Egresos Reales'!N100)</f>
        <v>239935.49</v>
      </c>
      <c r="H34" s="26">
        <f>SUM('Presupuesto Egresos'!N100)</f>
        <v>239935.49</v>
      </c>
      <c r="I34" s="110">
        <f>SUM(H34-G34)</f>
        <v>0</v>
      </c>
    </row>
    <row r="35" spans="1:9" ht="12.75">
      <c r="A35" s="101"/>
      <c r="B35" s="261"/>
      <c r="C35" s="261"/>
      <c r="D35" s="261"/>
      <c r="E35" s="261"/>
      <c r="F35" s="26"/>
      <c r="G35" s="108"/>
      <c r="H35" s="26"/>
      <c r="I35" s="110"/>
    </row>
    <row r="36" spans="1:9" ht="12.75">
      <c r="A36" s="101" t="s">
        <v>415</v>
      </c>
      <c r="B36" s="261">
        <v>0</v>
      </c>
      <c r="C36" s="261">
        <v>18910760.4</v>
      </c>
      <c r="D36" s="261">
        <v>63035868</v>
      </c>
      <c r="E36" s="261">
        <v>44125107.6</v>
      </c>
      <c r="F36" s="26">
        <v>0</v>
      </c>
      <c r="G36" s="108">
        <f>SUM('Egresos Reales'!N101)</f>
        <v>18910760.4</v>
      </c>
      <c r="H36" s="26">
        <f>SUM('Presupuesto Egresos'!N101)</f>
        <v>63035868</v>
      </c>
      <c r="I36" s="110">
        <f>SUM(H36-G36)</f>
        <v>44125107.6</v>
      </c>
    </row>
    <row r="37" spans="1:9" ht="12.75">
      <c r="A37" s="101"/>
      <c r="B37" s="261"/>
      <c r="C37" s="261"/>
      <c r="D37" s="261"/>
      <c r="E37" s="261"/>
      <c r="F37" s="26"/>
      <c r="G37" s="108"/>
      <c r="H37" s="26"/>
      <c r="I37" s="110"/>
    </row>
    <row r="38" spans="1:9" ht="12.75">
      <c r="A38" s="101" t="s">
        <v>368</v>
      </c>
      <c r="B38" s="261">
        <v>5579364.96</v>
      </c>
      <c r="C38" s="261">
        <v>0</v>
      </c>
      <c r="D38" s="261">
        <v>-565239.3500000006</v>
      </c>
      <c r="E38" s="261">
        <v>-565239.3500000006</v>
      </c>
      <c r="F38" s="26">
        <v>7339389.959999999</v>
      </c>
      <c r="G38" s="108">
        <f>SUM('Egresos Reales'!N102)</f>
        <v>5627406.7</v>
      </c>
      <c r="H38" s="26">
        <f>SUM('Presupuesto Egresos'!N102)</f>
        <v>5627406.7</v>
      </c>
      <c r="I38" s="110">
        <f>SUM(H38-G38)</f>
        <v>0</v>
      </c>
    </row>
    <row r="39" spans="1:9" ht="12.75">
      <c r="A39" s="101"/>
      <c r="B39" s="261"/>
      <c r="C39" s="261"/>
      <c r="D39" s="261"/>
      <c r="E39" s="261"/>
      <c r="F39" s="26"/>
      <c r="G39" s="108"/>
      <c r="H39" s="26"/>
      <c r="I39" s="110"/>
    </row>
    <row r="40" spans="1:9" ht="12.75">
      <c r="A40" s="101" t="s">
        <v>425</v>
      </c>
      <c r="B40" s="261">
        <v>0</v>
      </c>
      <c r="C40" s="261">
        <v>6541795.47</v>
      </c>
      <c r="D40" s="261">
        <v>11500000</v>
      </c>
      <c r="E40" s="261">
        <v>4958204.53</v>
      </c>
      <c r="F40" s="26">
        <v>0</v>
      </c>
      <c r="G40" s="108">
        <f>SUM('Egresos Reales'!N103)</f>
        <v>10407508.65</v>
      </c>
      <c r="H40" s="26">
        <f>SUM('Presupuesto Egresos'!N103)</f>
        <v>11500000</v>
      </c>
      <c r="I40" s="110">
        <f>SUM(H40-G40)</f>
        <v>1092491.3499999996</v>
      </c>
    </row>
    <row r="41" spans="1:9" ht="12.75">
      <c r="A41" s="101"/>
      <c r="B41" s="261"/>
      <c r="C41" s="261"/>
      <c r="D41" s="261"/>
      <c r="E41" s="261"/>
      <c r="F41" s="26"/>
      <c r="G41" s="108"/>
      <c r="H41" s="26"/>
      <c r="I41" s="110"/>
    </row>
    <row r="42" spans="1:9" ht="12.75">
      <c r="A42" s="101" t="s">
        <v>386</v>
      </c>
      <c r="B42" s="261">
        <v>5751535.2</v>
      </c>
      <c r="C42" s="261">
        <v>1158140</v>
      </c>
      <c r="D42" s="261">
        <v>3246640.16</v>
      </c>
      <c r="E42" s="261">
        <v>2088500.1600000001</v>
      </c>
      <c r="F42" s="26">
        <v>5751535.2</v>
      </c>
      <c r="G42" s="108">
        <f>SUM('Egresos Reales'!N104)</f>
        <v>3246640.16</v>
      </c>
      <c r="H42" s="26">
        <f>SUM('Presupuesto Egresos'!N104)</f>
        <v>3246640.16</v>
      </c>
      <c r="I42" s="110">
        <f>SUM(H42-G42)</f>
        <v>0</v>
      </c>
    </row>
    <row r="43" spans="1:9" ht="12.75">
      <c r="A43" s="101"/>
      <c r="B43" s="261"/>
      <c r="C43" s="261"/>
      <c r="D43" s="261"/>
      <c r="E43" s="261"/>
      <c r="F43" s="26"/>
      <c r="G43" s="108"/>
      <c r="H43" s="26"/>
      <c r="I43" s="110"/>
    </row>
    <row r="44" spans="1:9" ht="12.75">
      <c r="A44" s="240" t="s">
        <v>305</v>
      </c>
      <c r="B44" s="264">
        <v>0</v>
      </c>
      <c r="C44" s="264">
        <v>0</v>
      </c>
      <c r="D44" s="264">
        <v>0</v>
      </c>
      <c r="E44" s="264">
        <v>0</v>
      </c>
      <c r="F44" s="26">
        <v>779246.1</v>
      </c>
      <c r="G44" s="108">
        <f>SUM('Egresos Reales'!N105)</f>
        <v>0</v>
      </c>
      <c r="H44" s="26">
        <f>SUM('Presupuesto Egresos'!N105)</f>
        <v>0</v>
      </c>
      <c r="I44" s="110">
        <f>SUM(H44-G44)</f>
        <v>0</v>
      </c>
    </row>
    <row r="45" spans="1:9" ht="12.75">
      <c r="A45" s="240"/>
      <c r="B45" s="264"/>
      <c r="C45" s="264"/>
      <c r="D45" s="264"/>
      <c r="E45" s="264"/>
      <c r="F45" s="26"/>
      <c r="G45" s="108"/>
      <c r="H45" s="26"/>
      <c r="I45" s="110"/>
    </row>
    <row r="46" spans="1:9" ht="12.75">
      <c r="A46" s="240" t="s">
        <v>332</v>
      </c>
      <c r="B46" s="264">
        <v>4813.86</v>
      </c>
      <c r="C46" s="264">
        <v>0</v>
      </c>
      <c r="D46" s="264">
        <v>0</v>
      </c>
      <c r="E46" s="264">
        <v>0</v>
      </c>
      <c r="F46" s="26">
        <v>4145805.9299999997</v>
      </c>
      <c r="G46" s="108">
        <f>SUM('Egresos Reales'!N106)</f>
        <v>0</v>
      </c>
      <c r="H46" s="26">
        <f>SUM('Presupuesto Egresos'!N106)</f>
        <v>0</v>
      </c>
      <c r="I46" s="110">
        <f>SUM(H46-G46)</f>
        <v>0</v>
      </c>
    </row>
    <row r="47" spans="1:9" ht="12.75">
      <c r="A47" s="240"/>
      <c r="B47" s="264"/>
      <c r="C47" s="264"/>
      <c r="D47" s="264"/>
      <c r="E47" s="264"/>
      <c r="F47" s="26"/>
      <c r="G47" s="108"/>
      <c r="H47" s="26"/>
      <c r="I47" s="110"/>
    </row>
    <row r="48" spans="1:9" ht="12.75">
      <c r="A48" s="240" t="s">
        <v>375</v>
      </c>
      <c r="B48" s="264">
        <v>2968652.1500000004</v>
      </c>
      <c r="C48" s="264">
        <v>0</v>
      </c>
      <c r="D48" s="264">
        <v>-864121.3099999996</v>
      </c>
      <c r="E48" s="264">
        <v>-864121.3099999996</v>
      </c>
      <c r="F48" s="26">
        <v>2968652.1500000004</v>
      </c>
      <c r="G48" s="108">
        <f>SUM('Egresos Reales'!N107)</f>
        <v>2116524.7</v>
      </c>
      <c r="H48" s="26">
        <f>SUM('Presupuesto Egresos'!N107)</f>
        <v>2116524.7</v>
      </c>
      <c r="I48" s="110">
        <f>SUM(H48-G48)</f>
        <v>0</v>
      </c>
    </row>
    <row r="49" spans="1:9" ht="12.75">
      <c r="A49" s="240"/>
      <c r="B49" s="264"/>
      <c r="C49" s="264"/>
      <c r="D49" s="264"/>
      <c r="E49" s="264"/>
      <c r="F49" s="26"/>
      <c r="G49" s="108"/>
      <c r="H49" s="26"/>
      <c r="I49" s="110"/>
    </row>
    <row r="50" spans="1:9" ht="12.75" hidden="1">
      <c r="A50" s="240" t="s">
        <v>431</v>
      </c>
      <c r="B50" s="264">
        <v>0</v>
      </c>
      <c r="C50" s="264">
        <v>0</v>
      </c>
      <c r="D50" s="264">
        <v>0</v>
      </c>
      <c r="E50" s="264">
        <v>0</v>
      </c>
      <c r="F50" s="26"/>
      <c r="G50" s="108">
        <f>SUM('Egresos Reales'!N108)</f>
        <v>0</v>
      </c>
      <c r="H50" s="26">
        <f>SUM('Presupuesto Egresos'!N108)</f>
        <v>0</v>
      </c>
      <c r="I50" s="110">
        <f>SUM(H50-G50)</f>
        <v>0</v>
      </c>
    </row>
    <row r="51" spans="1:9" ht="12.75" hidden="1">
      <c r="A51" s="101"/>
      <c r="B51" s="261"/>
      <c r="C51" s="261"/>
      <c r="D51" s="261"/>
      <c r="E51" s="261"/>
      <c r="F51" s="26"/>
      <c r="G51" s="108"/>
      <c r="H51" s="26"/>
      <c r="I51" s="110"/>
    </row>
    <row r="52" spans="1:9" ht="12.75">
      <c r="A52" s="101" t="s">
        <v>335</v>
      </c>
      <c r="B52" s="261">
        <v>6825055.44</v>
      </c>
      <c r="C52" s="261">
        <v>893517.69</v>
      </c>
      <c r="D52" s="261">
        <v>-1366251.3100000005</v>
      </c>
      <c r="E52" s="261">
        <v>-2259769.0000000005</v>
      </c>
      <c r="F52" s="26">
        <v>47760402.18999999</v>
      </c>
      <c r="G52" s="108">
        <f>SUM('Egresos Reales'!N109)</f>
        <v>11766864.19</v>
      </c>
      <c r="H52" s="26">
        <f>SUM('Presupuesto Egresos'!N109)</f>
        <v>10873346.5</v>
      </c>
      <c r="I52" s="110">
        <f>SUM(H52-G52)</f>
        <v>-893517.6899999995</v>
      </c>
    </row>
    <row r="53" spans="1:9" ht="12.75">
      <c r="A53" s="101"/>
      <c r="B53" s="261"/>
      <c r="C53" s="261"/>
      <c r="D53" s="261"/>
      <c r="E53" s="261"/>
      <c r="F53" s="26"/>
      <c r="G53" s="108"/>
      <c r="H53" s="26"/>
      <c r="I53" s="110"/>
    </row>
    <row r="54" spans="1:9" ht="12.75">
      <c r="A54" s="239" t="s">
        <v>378</v>
      </c>
      <c r="B54" s="263">
        <v>24595999.68</v>
      </c>
      <c r="C54" s="263">
        <v>12920095.66</v>
      </c>
      <c r="D54" s="263">
        <v>-36323659.58</v>
      </c>
      <c r="E54" s="263">
        <v>-49243755.239999995</v>
      </c>
      <c r="F54" s="26">
        <v>24595999.68</v>
      </c>
      <c r="G54" s="108">
        <f>SUM('Egresos Reales'!N110)</f>
        <v>52170063.989999995</v>
      </c>
      <c r="H54" s="26">
        <f>SUM('Presupuesto Egresos'!N110)</f>
        <v>39249968.33</v>
      </c>
      <c r="I54" s="110">
        <f>SUM(H54-G54)</f>
        <v>-12920095.659999996</v>
      </c>
    </row>
    <row r="55" spans="1:9" ht="12.75">
      <c r="A55" s="239"/>
      <c r="B55" s="263"/>
      <c r="C55" s="263"/>
      <c r="D55" s="263"/>
      <c r="E55" s="263"/>
      <c r="F55" s="26"/>
      <c r="G55" s="108"/>
      <c r="H55" s="26"/>
      <c r="I55" s="110"/>
    </row>
    <row r="56" spans="1:9" ht="12.75" hidden="1">
      <c r="A56" s="239" t="s">
        <v>426</v>
      </c>
      <c r="B56" s="263">
        <v>0</v>
      </c>
      <c r="C56" s="263">
        <v>0</v>
      </c>
      <c r="D56" s="263">
        <v>0</v>
      </c>
      <c r="E56" s="263">
        <v>0</v>
      </c>
      <c r="F56" s="26"/>
      <c r="G56" s="108">
        <f>SUM('Egresos Reales'!N111)</f>
        <v>0</v>
      </c>
      <c r="H56" s="26">
        <f>SUM('Presupuesto Egresos'!N111)</f>
        <v>0</v>
      </c>
      <c r="I56" s="110">
        <f>SUM(H56-G56)</f>
        <v>0</v>
      </c>
    </row>
    <row r="57" spans="1:9" ht="12.75" hidden="1">
      <c r="A57" s="241"/>
      <c r="B57" s="226"/>
      <c r="C57" s="226"/>
      <c r="D57" s="226"/>
      <c r="E57" s="226"/>
      <c r="F57" s="26"/>
      <c r="G57" s="108"/>
      <c r="H57" s="26"/>
      <c r="I57" s="110"/>
    </row>
    <row r="58" spans="1:9" ht="12.75">
      <c r="A58" s="241" t="s">
        <v>379</v>
      </c>
      <c r="B58" s="226">
        <v>7786688.5</v>
      </c>
      <c r="C58" s="226">
        <v>0</v>
      </c>
      <c r="D58" s="226">
        <v>-2790442.5300000003</v>
      </c>
      <c r="E58" s="226">
        <v>-2790442.5300000003</v>
      </c>
      <c r="F58" s="26">
        <v>7786688.5</v>
      </c>
      <c r="G58" s="108">
        <f>SUM('Egresos Reales'!N112)</f>
        <v>2207755.21</v>
      </c>
      <c r="H58" s="26">
        <f>SUM('Presupuesto Egresos'!N112)</f>
        <v>2207755.21</v>
      </c>
      <c r="I58" s="110">
        <f>SUM(H58-G58)</f>
        <v>0</v>
      </c>
    </row>
    <row r="59" spans="1:9" ht="12.75">
      <c r="A59" s="241"/>
      <c r="B59" s="226"/>
      <c r="C59" s="226"/>
      <c r="D59" s="226"/>
      <c r="E59" s="226"/>
      <c r="F59" s="26"/>
      <c r="G59" s="108"/>
      <c r="H59" s="26"/>
      <c r="I59" s="110"/>
    </row>
    <row r="60" spans="1:9" ht="12.75">
      <c r="A60" s="241" t="s">
        <v>380</v>
      </c>
      <c r="B60" s="226">
        <v>18766671.19</v>
      </c>
      <c r="C60" s="226">
        <v>3455747.29</v>
      </c>
      <c r="D60" s="226">
        <v>-28588094.839999996</v>
      </c>
      <c r="E60" s="226">
        <v>-32043842.129999995</v>
      </c>
      <c r="F60" s="26">
        <v>18766671.19</v>
      </c>
      <c r="G60" s="108">
        <f>SUM('Egresos Reales'!N113)</f>
        <v>19136848.78</v>
      </c>
      <c r="H60" s="26">
        <f>SUM('Presupuesto Egresos'!N113)</f>
        <v>15681101.490000002</v>
      </c>
      <c r="I60" s="110">
        <f>SUM(H60-G60)</f>
        <v>-3455747.289999999</v>
      </c>
    </row>
    <row r="61" spans="1:9" ht="12.75">
      <c r="A61" s="241"/>
      <c r="B61" s="226"/>
      <c r="C61" s="226"/>
      <c r="D61" s="226"/>
      <c r="E61" s="226"/>
      <c r="F61" s="26"/>
      <c r="G61" s="108"/>
      <c r="H61" s="26"/>
      <c r="I61" s="110"/>
    </row>
    <row r="62" spans="1:9" ht="12.75">
      <c r="A62" s="241" t="s">
        <v>445</v>
      </c>
      <c r="B62" s="226">
        <v>0</v>
      </c>
      <c r="C62" s="226">
        <v>49851279.57</v>
      </c>
      <c r="D62" s="226">
        <v>77000000</v>
      </c>
      <c r="E62" s="226">
        <v>27148720.43</v>
      </c>
      <c r="F62" s="26">
        <v>0</v>
      </c>
      <c r="G62" s="108">
        <f>SUM('Egresos Reales'!N114)</f>
        <v>49851279.57</v>
      </c>
      <c r="H62" s="26">
        <f>SUM('Presupuesto Egresos'!N114)</f>
        <v>77000000</v>
      </c>
      <c r="I62" s="110">
        <f>SUM(H62-G62)</f>
        <v>27148720.43</v>
      </c>
    </row>
    <row r="63" spans="1:9" ht="12.75">
      <c r="A63" s="101"/>
      <c r="B63" s="261"/>
      <c r="C63" s="261"/>
      <c r="D63" s="261"/>
      <c r="E63" s="261"/>
      <c r="F63" s="26"/>
      <c r="G63" s="108"/>
      <c r="H63" s="26"/>
      <c r="I63" s="110"/>
    </row>
    <row r="64" spans="1:9" ht="12.75">
      <c r="A64" s="241" t="s">
        <v>381</v>
      </c>
      <c r="B64" s="226">
        <v>7186203.34</v>
      </c>
      <c r="C64" s="226">
        <v>2044007.96</v>
      </c>
      <c r="D64" s="226">
        <v>-3288284.250000002</v>
      </c>
      <c r="E64" s="226">
        <v>-5332292.210000002</v>
      </c>
      <c r="F64" s="26">
        <v>7186203.34</v>
      </c>
      <c r="G64" s="108">
        <f>SUM('Egresos Reales'!N115)</f>
        <v>13822546.219999999</v>
      </c>
      <c r="H64" s="26">
        <f>SUM('Presupuesto Egresos'!N115)</f>
        <v>13525512.409999998</v>
      </c>
      <c r="I64" s="110">
        <f>SUM(H64-G64)</f>
        <v>-297033.8100000005</v>
      </c>
    </row>
    <row r="65" spans="1:9" ht="12.75">
      <c r="A65" s="241"/>
      <c r="B65" s="226"/>
      <c r="C65" s="226"/>
      <c r="D65" s="226"/>
      <c r="E65" s="226"/>
      <c r="F65" s="26"/>
      <c r="G65" s="108"/>
      <c r="H65" s="26"/>
      <c r="I65" s="110"/>
    </row>
    <row r="66" spans="1:9" ht="12.75">
      <c r="A66" s="241" t="s">
        <v>447</v>
      </c>
      <c r="B66" s="226">
        <v>0</v>
      </c>
      <c r="C66" s="226">
        <v>2046555.06</v>
      </c>
      <c r="D66" s="226">
        <v>7000000</v>
      </c>
      <c r="E66" s="226">
        <v>4953444.9399999995</v>
      </c>
      <c r="F66" s="26">
        <v>0</v>
      </c>
      <c r="G66" s="108">
        <f>SUM('Egresos Reales'!N116)</f>
        <v>2046555.06</v>
      </c>
      <c r="H66" s="26">
        <f>SUM('Presupuesto Egresos'!N116)</f>
        <v>7000000</v>
      </c>
      <c r="I66" s="110">
        <f>SUM(H66-G66)</f>
        <v>4953444.9399999995</v>
      </c>
    </row>
    <row r="67" spans="1:9" ht="12.75">
      <c r="A67" s="101"/>
      <c r="B67" s="261"/>
      <c r="C67" s="261"/>
      <c r="D67" s="261"/>
      <c r="E67" s="261"/>
      <c r="F67" s="26"/>
      <c r="G67" s="108"/>
      <c r="H67" s="26"/>
      <c r="I67" s="110"/>
    </row>
    <row r="68" spans="1:9" ht="12.75">
      <c r="A68" s="241" t="s">
        <v>382</v>
      </c>
      <c r="B68" s="226">
        <v>0</v>
      </c>
      <c r="C68" s="226">
        <v>0</v>
      </c>
      <c r="D68" s="226">
        <v>-60000000</v>
      </c>
      <c r="E68" s="226">
        <v>-60000000</v>
      </c>
      <c r="F68" s="26">
        <v>0</v>
      </c>
      <c r="G68" s="108">
        <f>SUM('Egresos Reales'!N117)</f>
        <v>0</v>
      </c>
      <c r="H68" s="26">
        <f>SUM('Presupuesto Egresos'!N117)</f>
        <v>0</v>
      </c>
      <c r="I68" s="110">
        <f>SUM(H68-G68)</f>
        <v>0</v>
      </c>
    </row>
    <row r="69" spans="1:9" ht="12.75">
      <c r="A69" s="101"/>
      <c r="B69" s="261"/>
      <c r="C69" s="261"/>
      <c r="D69" s="261"/>
      <c r="E69" s="261"/>
      <c r="F69" s="26"/>
      <c r="G69" s="108"/>
      <c r="H69" s="26"/>
      <c r="I69" s="110"/>
    </row>
    <row r="70" spans="1:9" ht="12.75">
      <c r="A70" s="241" t="s">
        <v>454</v>
      </c>
      <c r="B70" s="226">
        <v>0</v>
      </c>
      <c r="C70" s="226">
        <v>0</v>
      </c>
      <c r="D70" s="226">
        <v>4825481.800000001</v>
      </c>
      <c r="E70" s="226">
        <v>4825481.800000001</v>
      </c>
      <c r="F70" s="26">
        <v>0</v>
      </c>
      <c r="G70" s="108">
        <f>SUM('Egresos Reales'!N118)</f>
        <v>4825481.8</v>
      </c>
      <c r="H70" s="26">
        <f>SUM('Presupuesto Egresos'!N118)</f>
        <v>9325481.8</v>
      </c>
      <c r="I70" s="110">
        <f>SUM(H70-G70)</f>
        <v>4500000.000000001</v>
      </c>
    </row>
    <row r="71" spans="1:9" ht="12.75">
      <c r="A71" s="101"/>
      <c r="B71" s="261"/>
      <c r="C71" s="261"/>
      <c r="D71" s="261"/>
      <c r="E71" s="261"/>
      <c r="F71" s="26"/>
      <c r="G71" s="108"/>
      <c r="H71" s="26"/>
      <c r="I71" s="110"/>
    </row>
    <row r="72" spans="1:9" ht="12.75">
      <c r="A72" s="239" t="s">
        <v>440</v>
      </c>
      <c r="B72" s="263">
        <v>0</v>
      </c>
      <c r="C72" s="263">
        <v>485172.42</v>
      </c>
      <c r="D72" s="263">
        <v>1000000</v>
      </c>
      <c r="E72" s="263">
        <v>514827.58</v>
      </c>
      <c r="F72" s="26">
        <v>0</v>
      </c>
      <c r="G72" s="108">
        <f>SUM('Egresos Reales'!N119)</f>
        <v>785172.4199999999</v>
      </c>
      <c r="H72" s="26">
        <f>SUM('Presupuesto Egresos'!N119)</f>
        <v>1000000</v>
      </c>
      <c r="I72" s="110">
        <f>SUM(H72-G72)</f>
        <v>214827.58000000007</v>
      </c>
    </row>
    <row r="73" spans="1:9" ht="12.75">
      <c r="A73" s="101"/>
      <c r="B73" s="261"/>
      <c r="C73" s="261"/>
      <c r="D73" s="261"/>
      <c r="E73" s="261"/>
      <c r="F73" s="26"/>
      <c r="G73" s="108"/>
      <c r="H73" s="26"/>
      <c r="I73" s="110"/>
    </row>
    <row r="74" spans="1:9" ht="12.75">
      <c r="A74" s="239" t="s">
        <v>441</v>
      </c>
      <c r="B74" s="263">
        <v>0</v>
      </c>
      <c r="C74" s="263">
        <v>50163270.95</v>
      </c>
      <c r="D74" s="263">
        <v>51911000</v>
      </c>
      <c r="E74" s="263">
        <v>1747729.049999997</v>
      </c>
      <c r="F74" s="26">
        <v>0</v>
      </c>
      <c r="G74" s="108">
        <f>SUM('Egresos Reales'!N120)</f>
        <v>51921364.400000006</v>
      </c>
      <c r="H74" s="26">
        <f>SUM('Presupuesto Egresos'!N120)</f>
        <v>51911000</v>
      </c>
      <c r="I74" s="110">
        <f>SUM(H74-G74)</f>
        <v>-10364.40000000596</v>
      </c>
    </row>
    <row r="75" spans="1:9" ht="12.75" hidden="1">
      <c r="A75" s="101"/>
      <c r="B75" s="261"/>
      <c r="C75" s="261"/>
      <c r="D75" s="261"/>
      <c r="E75" s="261"/>
      <c r="F75" s="26"/>
      <c r="G75" s="108"/>
      <c r="H75" s="26"/>
      <c r="I75" s="110"/>
    </row>
    <row r="76" spans="1:9" ht="12.75" hidden="1">
      <c r="A76" s="101" t="s">
        <v>323</v>
      </c>
      <c r="B76" s="261">
        <v>0</v>
      </c>
      <c r="C76" s="261">
        <v>0</v>
      </c>
      <c r="D76" s="261">
        <v>0</v>
      </c>
      <c r="E76" s="261">
        <v>0</v>
      </c>
      <c r="F76" s="26">
        <v>0</v>
      </c>
      <c r="G76" s="108">
        <f>SUM('Egresos Reales'!N121)</f>
        <v>0</v>
      </c>
      <c r="H76" s="26">
        <f>SUM('Presupuesto Egresos'!N121)</f>
        <v>0</v>
      </c>
      <c r="I76" s="110">
        <f>SUM(H76-G76)</f>
        <v>0</v>
      </c>
    </row>
    <row r="77" spans="1:9" ht="12.75">
      <c r="A77" s="102"/>
      <c r="B77" s="17"/>
      <c r="C77" s="17"/>
      <c r="D77" s="17"/>
      <c r="E77" s="17"/>
      <c r="F77" s="26"/>
      <c r="G77" s="108"/>
      <c r="H77" s="26"/>
      <c r="I77" s="110"/>
    </row>
    <row r="78" spans="1:9" ht="12.75">
      <c r="A78" s="103" t="s">
        <v>4</v>
      </c>
      <c r="B78" s="160">
        <f aca="true" t="shared" si="0" ref="B78:I78">SUM(B9:B77)</f>
        <v>105483977.78999999</v>
      </c>
      <c r="C78" s="160">
        <f t="shared" si="0"/>
        <v>177120737.86</v>
      </c>
      <c r="D78" s="160">
        <f t="shared" si="0"/>
        <v>133426376.26</v>
      </c>
      <c r="E78" s="160">
        <f t="shared" si="0"/>
        <v>-43694361.60000001</v>
      </c>
      <c r="F78" s="160">
        <f t="shared" si="0"/>
        <v>218089454.19000003</v>
      </c>
      <c r="G78" s="160">
        <f t="shared" si="0"/>
        <v>318694388.25</v>
      </c>
      <c r="H78" s="160">
        <f t="shared" si="0"/>
        <v>385081559.81000006</v>
      </c>
      <c r="I78" s="160">
        <f t="shared" si="0"/>
        <v>66387171.559999995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968503937007874" right="0.1968503937007874" top="0.21" bottom="0.1968503937007874" header="0" footer="0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="80" zoomScaleNormal="80" zoomScalePageLayoutView="0" workbookViewId="0" topLeftCell="A1">
      <selection activeCell="A13" sqref="A13:IV14"/>
    </sheetView>
  </sheetViews>
  <sheetFormatPr defaultColWidth="11.421875" defaultRowHeight="12.75"/>
  <cols>
    <col min="1" max="1" width="32.57421875" style="0" customWidth="1"/>
    <col min="2" max="3" width="14.57421875" style="0" bestFit="1" customWidth="1"/>
    <col min="4" max="4" width="15.00390625" style="0" bestFit="1" customWidth="1"/>
    <col min="5" max="5" width="14.57421875" style="0" bestFit="1" customWidth="1"/>
    <col min="6" max="6" width="18.7109375" style="0" bestFit="1" customWidth="1"/>
    <col min="7" max="9" width="16.8515625" style="0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5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175</v>
      </c>
      <c r="C6" s="278"/>
      <c r="D6" s="3" t="s">
        <v>40</v>
      </c>
      <c r="E6" s="3" t="s">
        <v>41</v>
      </c>
      <c r="F6" s="277" t="s">
        <v>175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7" t="s">
        <v>18</v>
      </c>
      <c r="B9" s="10">
        <v>58272586.21</v>
      </c>
      <c r="C9" s="10">
        <v>41206837.91</v>
      </c>
      <c r="D9" s="10">
        <v>33364255.12</v>
      </c>
      <c r="E9" s="10">
        <v>7842582.789999995</v>
      </c>
      <c r="F9" s="10">
        <v>279211481.72999996</v>
      </c>
      <c r="G9" s="10">
        <f>SUM('Ingresos Reales'!N7)</f>
        <v>320476611.85</v>
      </c>
      <c r="H9" s="10">
        <f>SUM('Presupuesto Ingresos'!N7)</f>
        <v>228680059.04</v>
      </c>
      <c r="I9" s="10">
        <f>SUM(G9-H9)</f>
        <v>91796552.81000003</v>
      </c>
    </row>
    <row r="10" spans="1:9" ht="12.75">
      <c r="A10" s="8"/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8" t="s">
        <v>19</v>
      </c>
      <c r="B11" s="11">
        <v>12507594.200000001</v>
      </c>
      <c r="C11" s="11">
        <v>15728658.309999999</v>
      </c>
      <c r="D11" s="11">
        <v>12489337.260000002</v>
      </c>
      <c r="E11" s="11">
        <v>3239321.049999997</v>
      </c>
      <c r="F11" s="11">
        <v>55402038.19000001</v>
      </c>
      <c r="G11" s="11">
        <f>SUM('Ingresos Reales'!N15)</f>
        <v>67365914.07</v>
      </c>
      <c r="H11" s="11">
        <f>SUM('Presupuesto Ingresos'!N15)</f>
        <v>58268650.669999994</v>
      </c>
      <c r="I11" s="11">
        <f>SUM(G11-H11)</f>
        <v>9097263.399999999</v>
      </c>
    </row>
    <row r="12" spans="1:9" ht="12.75">
      <c r="A12" s="8"/>
      <c r="B12" s="11"/>
      <c r="C12" s="11"/>
      <c r="D12" s="11"/>
      <c r="E12" s="11"/>
      <c r="F12" s="11"/>
      <c r="G12" s="11"/>
      <c r="H12" s="11"/>
      <c r="I12" s="11"/>
    </row>
    <row r="13" spans="1:9" ht="12.75" hidden="1">
      <c r="A13" s="8" t="s">
        <v>187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f>SUM('Ingresos Reales'!N29)</f>
        <v>0</v>
      </c>
      <c r="H13" s="11">
        <f>SUM('Presupuesto Ingresos'!N29)</f>
        <v>0</v>
      </c>
      <c r="I13" s="11">
        <f>SUM(G13-H13)</f>
        <v>0</v>
      </c>
    </row>
    <row r="14" spans="1:9" ht="12.75" hidden="1">
      <c r="A14" s="8"/>
      <c r="B14" s="11"/>
      <c r="C14" s="11"/>
      <c r="D14" s="11"/>
      <c r="E14" s="11"/>
      <c r="F14" s="11"/>
      <c r="G14" s="11"/>
      <c r="H14" s="11"/>
      <c r="I14" s="11"/>
    </row>
    <row r="15" spans="1:9" ht="12.75">
      <c r="A15" s="8" t="s">
        <v>20</v>
      </c>
      <c r="B15" s="11">
        <v>3548795.67</v>
      </c>
      <c r="C15" s="11">
        <v>2126081.69</v>
      </c>
      <c r="D15" s="11">
        <v>2258015.29</v>
      </c>
      <c r="E15" s="11">
        <v>-131933.6000000001</v>
      </c>
      <c r="F15" s="11">
        <v>13696898.41</v>
      </c>
      <c r="G15" s="11">
        <f>SUM('Ingresos Reales'!N34)</f>
        <v>19765550.14</v>
      </c>
      <c r="H15" s="11">
        <f>SUM('Presupuesto Ingresos'!N34)</f>
        <v>12809400.32</v>
      </c>
      <c r="I15" s="11">
        <f>SUM(G15-H15)</f>
        <v>6956149.82</v>
      </c>
    </row>
    <row r="16" spans="1:9" ht="12.75">
      <c r="A16" s="8"/>
      <c r="B16" s="11"/>
      <c r="C16" s="11"/>
      <c r="D16" s="11"/>
      <c r="E16" s="11"/>
      <c r="F16" s="11"/>
      <c r="G16" s="11"/>
      <c r="H16" s="11"/>
      <c r="I16" s="11"/>
    </row>
    <row r="17" spans="1:9" ht="12.75">
      <c r="A17" s="8" t="s">
        <v>21</v>
      </c>
      <c r="B17" s="11">
        <v>9048854.39</v>
      </c>
      <c r="C17" s="11">
        <v>7750283.77</v>
      </c>
      <c r="D17" s="11">
        <v>9487420.41</v>
      </c>
      <c r="E17" s="11">
        <v>-1737136.6400000006</v>
      </c>
      <c r="F17" s="11">
        <v>39636165.28</v>
      </c>
      <c r="G17" s="11">
        <f>SUM('Ingresos Reales'!N47)</f>
        <v>41379195.32</v>
      </c>
      <c r="H17" s="11">
        <f>SUM('Presupuesto Ingresos'!N47)</f>
        <v>68379443.91</v>
      </c>
      <c r="I17" s="11">
        <f>SUM(G17-H17)</f>
        <v>-27000248.589999996</v>
      </c>
    </row>
    <row r="18" spans="1:9" ht="12.75">
      <c r="A18" s="8"/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8" t="s">
        <v>22</v>
      </c>
      <c r="B19" s="11">
        <v>92789032</v>
      </c>
      <c r="C19" s="11">
        <v>100724559</v>
      </c>
      <c r="D19" s="11">
        <v>90222727.34</v>
      </c>
      <c r="E19" s="11">
        <v>10501831.659999996</v>
      </c>
      <c r="F19" s="11">
        <v>394643596</v>
      </c>
      <c r="G19" s="11">
        <f>SUM('Ingresos Reales'!N56)</f>
        <v>423968952.83</v>
      </c>
      <c r="H19" s="11">
        <f>SUM('Presupuesto Ingresos'!N56)</f>
        <v>404151473.88000005</v>
      </c>
      <c r="I19" s="11">
        <f>SUM(G19-H19)</f>
        <v>19817478.94999993</v>
      </c>
    </row>
    <row r="20" spans="1:9" ht="12.75">
      <c r="A20" s="8"/>
      <c r="B20" s="11"/>
      <c r="C20" s="11"/>
      <c r="D20" s="11"/>
      <c r="E20" s="11"/>
      <c r="F20" s="11"/>
      <c r="G20" s="11"/>
      <c r="H20" s="11"/>
      <c r="I20" s="11"/>
    </row>
    <row r="21" spans="1:9" ht="12.75">
      <c r="A21" s="8" t="s">
        <v>1</v>
      </c>
      <c r="B21" s="11">
        <v>2658322.54</v>
      </c>
      <c r="C21" s="11">
        <v>2933719.9400000004</v>
      </c>
      <c r="D21" s="11">
        <v>2732858.83</v>
      </c>
      <c r="E21" s="11">
        <v>200861.11000000034</v>
      </c>
      <c r="F21" s="11">
        <v>25800214.910000004</v>
      </c>
      <c r="G21" s="11">
        <f>SUM('Ingresos Reales'!N65)</f>
        <v>28898964.210000005</v>
      </c>
      <c r="H21" s="11">
        <f>SUM('Presupuesto Ingresos'!N65)</f>
        <v>26800029.04</v>
      </c>
      <c r="I21" s="11">
        <f>SUM(G21-H21)</f>
        <v>2098935.1700000055</v>
      </c>
    </row>
    <row r="22" spans="1:9" ht="12.75">
      <c r="A22" s="8"/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8" t="s">
        <v>2</v>
      </c>
      <c r="B23" s="11">
        <v>63812490.48</v>
      </c>
      <c r="C23" s="11">
        <v>68365932.04000002</v>
      </c>
      <c r="D23" s="11">
        <v>66352614.27</v>
      </c>
      <c r="E23" s="11">
        <v>2013317.7700000182</v>
      </c>
      <c r="F23" s="11">
        <v>255347108.95999998</v>
      </c>
      <c r="G23" s="11">
        <f>SUM('Ingresos Reales'!N70)</f>
        <v>273603594.37</v>
      </c>
      <c r="H23" s="11">
        <f>SUM('Presupuesto Ingresos'!N70)</f>
        <v>265545882.06</v>
      </c>
      <c r="I23" s="11">
        <f>SUM(G23-H23)</f>
        <v>8057712.310000002</v>
      </c>
    </row>
    <row r="24" spans="1:9" ht="12.75">
      <c r="A24" s="8"/>
      <c r="B24" s="11"/>
      <c r="C24" s="11"/>
      <c r="D24" s="11"/>
      <c r="E24" s="11"/>
      <c r="F24" s="11"/>
      <c r="G24" s="11"/>
      <c r="H24" s="11"/>
      <c r="I24" s="11"/>
    </row>
    <row r="25" spans="1:9" ht="12.75">
      <c r="A25" s="8" t="s">
        <v>181</v>
      </c>
      <c r="B25" s="11">
        <v>58350847.42</v>
      </c>
      <c r="C25" s="11">
        <v>37532058</v>
      </c>
      <c r="D25" s="11">
        <v>0</v>
      </c>
      <c r="E25" s="11">
        <v>37532058</v>
      </c>
      <c r="F25" s="11">
        <v>85621498.42</v>
      </c>
      <c r="G25" s="11">
        <f>SUM('Ingresos Reales'!N76)</f>
        <v>75776227</v>
      </c>
      <c r="H25" s="11">
        <f>SUM('Presupuesto Ingresos'!N76)</f>
        <v>0</v>
      </c>
      <c r="I25" s="11">
        <f>SUM(G25-H25)</f>
        <v>75776227</v>
      </c>
    </row>
    <row r="26" spans="1:9" ht="12.75">
      <c r="A26" s="8"/>
      <c r="B26" s="11"/>
      <c r="C26" s="11"/>
      <c r="D26" s="11"/>
      <c r="E26" s="11"/>
      <c r="F26" s="11"/>
      <c r="G26" s="11"/>
      <c r="H26" s="11"/>
      <c r="I26" s="11"/>
    </row>
    <row r="27" spans="1:9" ht="12.75">
      <c r="A27" s="8" t="s">
        <v>139</v>
      </c>
      <c r="B27" s="11">
        <v>112384164.65</v>
      </c>
      <c r="C27" s="11">
        <v>96653470.77000001</v>
      </c>
      <c r="D27" s="11">
        <v>0</v>
      </c>
      <c r="E27" s="11">
        <v>96653470.77000001</v>
      </c>
      <c r="F27" s="11">
        <v>245189253.33999997</v>
      </c>
      <c r="G27" s="11">
        <f>SUM('Ingresos Reales'!N78)</f>
        <v>195092518.26</v>
      </c>
      <c r="H27" s="11">
        <f>SUM('Presupuesto Ingresos'!N78)</f>
        <v>0</v>
      </c>
      <c r="I27" s="11">
        <f>SUM(G27-H27)</f>
        <v>195092518.26</v>
      </c>
    </row>
    <row r="28" spans="1:9" ht="12.75">
      <c r="A28" s="8"/>
      <c r="B28" s="11"/>
      <c r="C28" s="11"/>
      <c r="D28" s="11"/>
      <c r="E28" s="11"/>
      <c r="F28" s="11"/>
      <c r="G28" s="11"/>
      <c r="H28" s="11"/>
      <c r="I28" s="11"/>
    </row>
    <row r="29" spans="1:9" ht="12.75">
      <c r="A29" s="8" t="s">
        <v>25</v>
      </c>
      <c r="B29" s="11">
        <v>234000</v>
      </c>
      <c r="C29" s="11">
        <v>6000</v>
      </c>
      <c r="D29" s="11">
        <v>0</v>
      </c>
      <c r="E29" s="11">
        <v>6000</v>
      </c>
      <c r="F29" s="11">
        <v>234000</v>
      </c>
      <c r="G29" s="11">
        <f>SUM('Ingresos Reales'!N103)</f>
        <v>78000</v>
      </c>
      <c r="H29" s="11">
        <f>SUM('Presupuesto Ingresos'!N103)</f>
        <v>0</v>
      </c>
      <c r="I29" s="11">
        <f>SUM(G29-H29)</f>
        <v>78000</v>
      </c>
    </row>
    <row r="30" spans="1:9" ht="12.75">
      <c r="A30" s="8"/>
      <c r="B30" s="11"/>
      <c r="C30" s="11"/>
      <c r="D30" s="11"/>
      <c r="E30" s="11"/>
      <c r="F30" s="11"/>
      <c r="G30" s="11"/>
      <c r="H30" s="11"/>
      <c r="I30" s="11"/>
    </row>
    <row r="31" spans="1:9" ht="12.75">
      <c r="A31" s="8" t="s">
        <v>23</v>
      </c>
      <c r="B31" s="11">
        <v>85943999.4</v>
      </c>
      <c r="C31" s="11">
        <v>100000000</v>
      </c>
      <c r="D31" s="11">
        <v>76000000</v>
      </c>
      <c r="E31" s="11">
        <v>24000000</v>
      </c>
      <c r="F31" s="11">
        <v>85943999.4</v>
      </c>
      <c r="G31" s="11">
        <f>SUM('Ingresos Reales'!N105)</f>
        <v>100000000</v>
      </c>
      <c r="H31" s="11">
        <f>SUM('Presupuesto Ingresos'!N105)</f>
        <v>106000000</v>
      </c>
      <c r="I31" s="11">
        <f>SUM(G31-H31)</f>
        <v>-6000000</v>
      </c>
    </row>
    <row r="32" spans="1:9" ht="12.75">
      <c r="A32" s="8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8" t="s">
        <v>26</v>
      </c>
      <c r="B33" s="11">
        <v>4100632.24</v>
      </c>
      <c r="C33" s="11">
        <v>6410787.5</v>
      </c>
      <c r="D33" s="11">
        <v>0</v>
      </c>
      <c r="E33" s="11">
        <v>6410787.5</v>
      </c>
      <c r="F33" s="11">
        <v>32193421.689999998</v>
      </c>
      <c r="G33" s="11">
        <f>SUM('Ingresos Reales'!N110)</f>
        <v>26277184.96</v>
      </c>
      <c r="H33" s="11">
        <f>SUM('Presupuesto Ingresos'!N110)</f>
        <v>0</v>
      </c>
      <c r="I33" s="11">
        <f>SUM(G33-H33)</f>
        <v>26277184.96</v>
      </c>
    </row>
    <row r="34" spans="1:9" ht="12.75">
      <c r="A34" s="9"/>
      <c r="B34" s="9"/>
      <c r="C34" s="9"/>
      <c r="D34" s="9"/>
      <c r="E34" s="9"/>
      <c r="F34" s="12"/>
      <c r="G34" s="12"/>
      <c r="H34" s="12"/>
      <c r="I34" s="11"/>
    </row>
    <row r="35" spans="1:10" ht="12.75">
      <c r="A35" s="5" t="s">
        <v>4</v>
      </c>
      <c r="B35" s="6">
        <f aca="true" t="shared" si="0" ref="B35:I35">SUM(B9:B33)</f>
        <v>503651319.1999999</v>
      </c>
      <c r="C35" s="6">
        <f t="shared" si="0"/>
        <v>479438388.93000007</v>
      </c>
      <c r="D35" s="6">
        <f t="shared" si="0"/>
        <v>292907228.52000004</v>
      </c>
      <c r="E35" s="6">
        <f t="shared" si="0"/>
        <v>186531160.41000003</v>
      </c>
      <c r="F35" s="6">
        <f t="shared" si="0"/>
        <v>1512919676.3300002</v>
      </c>
      <c r="G35" s="6">
        <f t="shared" si="0"/>
        <v>1572682713.01</v>
      </c>
      <c r="H35" s="6">
        <f t="shared" si="0"/>
        <v>1170634938.9199998</v>
      </c>
      <c r="I35" s="6">
        <f t="shared" si="0"/>
        <v>402047774.0899999</v>
      </c>
      <c r="J35" s="1"/>
    </row>
  </sheetData>
  <sheetProtection/>
  <mergeCells count="7">
    <mergeCell ref="A2:I2"/>
    <mergeCell ref="A3:I3"/>
    <mergeCell ref="A1:I1"/>
    <mergeCell ref="F6:G6"/>
    <mergeCell ref="B5:E5"/>
    <mergeCell ref="F5:I5"/>
    <mergeCell ref="B6:C6"/>
  </mergeCells>
  <printOptions horizontalCentered="1"/>
  <pageMargins left="0.23" right="0.1968503937007874" top="0.2362204724409449" bottom="0.1968503937007874" header="0" footer="0"/>
  <pageSetup horizontalDpi="600" verticalDpi="600" orientation="landscape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257"/>
  <sheetViews>
    <sheetView showGridLines="0" zoomScaleSheetLayoutView="75" zoomScalePageLayoutView="0" workbookViewId="0" topLeftCell="A1">
      <selection activeCell="C262" sqref="C262"/>
    </sheetView>
  </sheetViews>
  <sheetFormatPr defaultColWidth="11.421875" defaultRowHeight="12.75"/>
  <cols>
    <col min="1" max="1" width="53.421875" style="0" customWidth="1"/>
    <col min="2" max="13" width="13.7109375" style="0" bestFit="1" customWidth="1"/>
    <col min="14" max="14" width="15.28125" style="0" bestFit="1" customWidth="1"/>
    <col min="15" max="16" width="13.7109375" style="0" bestFit="1" customWidth="1"/>
  </cols>
  <sheetData>
    <row r="1" spans="1:14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15.75">
      <c r="A2" s="276" t="s">
        <v>255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ht="15.75">
      <c r="A3" s="276" t="s">
        <v>391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14" ht="15.7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2.75">
      <c r="A5" s="38"/>
      <c r="B5" s="51" t="s">
        <v>6</v>
      </c>
      <c r="C5" s="51" t="s">
        <v>7</v>
      </c>
      <c r="D5" s="51" t="s">
        <v>8</v>
      </c>
      <c r="E5" s="51" t="s">
        <v>9</v>
      </c>
      <c r="F5" s="51" t="s">
        <v>10</v>
      </c>
      <c r="G5" s="51" t="s">
        <v>11</v>
      </c>
      <c r="H5" s="51" t="s">
        <v>12</v>
      </c>
      <c r="I5" s="51" t="s">
        <v>13</v>
      </c>
      <c r="J5" s="51" t="s">
        <v>72</v>
      </c>
      <c r="K5" s="51" t="s">
        <v>14</v>
      </c>
      <c r="L5" s="51" t="s">
        <v>73</v>
      </c>
      <c r="M5" s="51" t="s">
        <v>15</v>
      </c>
      <c r="N5" s="51" t="s">
        <v>74</v>
      </c>
    </row>
    <row r="6" spans="1:14" ht="13.5" thickBot="1">
      <c r="A6" s="79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3.5" thickBot="1">
      <c r="A7" s="38" t="s">
        <v>71</v>
      </c>
      <c r="B7" s="35">
        <v>344985107.2</v>
      </c>
      <c r="C7" s="80">
        <f aca="true" t="shared" si="0" ref="C7:M7">SUM(B254)</f>
        <v>388308713.09</v>
      </c>
      <c r="D7" s="80">
        <f t="shared" si="0"/>
        <v>362075575.78</v>
      </c>
      <c r="E7" s="80">
        <f t="shared" si="0"/>
        <v>330193491.17999995</v>
      </c>
      <c r="F7" s="80">
        <f t="shared" si="0"/>
        <v>316486986.53999996</v>
      </c>
      <c r="G7" s="80">
        <f t="shared" si="0"/>
        <v>300121062.27</v>
      </c>
      <c r="H7" s="80">
        <f t="shared" si="0"/>
        <v>323117191.9</v>
      </c>
      <c r="I7" s="80">
        <f t="shared" si="0"/>
        <v>316611527.96999997</v>
      </c>
      <c r="J7" s="80">
        <f t="shared" si="0"/>
        <v>341361850.78999996</v>
      </c>
      <c r="K7" s="80">
        <f t="shared" si="0"/>
        <v>325566526.6499999</v>
      </c>
      <c r="L7" s="80">
        <f t="shared" si="0"/>
        <v>317224659.4099999</v>
      </c>
      <c r="M7" s="80">
        <f t="shared" si="0"/>
        <v>313645921.3499999</v>
      </c>
      <c r="N7" s="35">
        <f>+B7</f>
        <v>344985107.2</v>
      </c>
    </row>
    <row r="8" spans="1:14" ht="12.75">
      <c r="A8" s="16"/>
      <c r="B8" s="123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6"/>
    </row>
    <row r="9" spans="1:16" ht="12.75">
      <c r="A9" s="81" t="s">
        <v>39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P9" s="33"/>
    </row>
    <row r="10" spans="1:16" ht="12.7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P10" s="33"/>
    </row>
    <row r="11" spans="1:16" ht="12.75">
      <c r="A11" s="72" t="s">
        <v>18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P11" s="33"/>
    </row>
    <row r="12" spans="1:16" ht="12.75">
      <c r="A12" s="46" t="s">
        <v>75</v>
      </c>
      <c r="B12" s="53">
        <f>SUM('Ingresos Reales'!B8)</f>
        <v>71656662</v>
      </c>
      <c r="C12" s="53">
        <f>SUM('Ingresos Reales'!C8)</f>
        <v>13495441</v>
      </c>
      <c r="D12" s="53">
        <f>SUM('Ingresos Reales'!D8)</f>
        <v>7622036</v>
      </c>
      <c r="E12" s="53">
        <f>SUM('Ingresos Reales'!E8)</f>
        <v>4613695</v>
      </c>
      <c r="F12" s="53">
        <f>SUM('Ingresos Reales'!F8)</f>
        <v>5272983</v>
      </c>
      <c r="G12" s="53">
        <f>SUM('Ingresos Reales'!G8)</f>
        <v>4591433</v>
      </c>
      <c r="H12" s="53">
        <f>SUM('Ingresos Reales'!H8)</f>
        <v>6416039</v>
      </c>
      <c r="I12" s="53">
        <f>SUM('Ingresos Reales'!I8)</f>
        <v>5420531</v>
      </c>
      <c r="J12" s="53">
        <f>SUM('Ingresos Reales'!J8)</f>
        <v>3219384</v>
      </c>
      <c r="K12" s="53">
        <f>SUM('Ingresos Reales'!K8)</f>
        <v>3504872</v>
      </c>
      <c r="L12" s="53">
        <f>SUM('Ingresos Reales'!L8)</f>
        <v>2213000</v>
      </c>
      <c r="M12" s="53">
        <f>SUM('Ingresos Reales'!M8)</f>
        <v>7249739</v>
      </c>
      <c r="N12" s="53">
        <f aca="true" t="shared" si="1" ref="N12:N17">SUM(B12:M12)</f>
        <v>135275815</v>
      </c>
      <c r="P12" s="33"/>
    </row>
    <row r="13" spans="1:16" ht="12.75">
      <c r="A13" s="46" t="s">
        <v>210</v>
      </c>
      <c r="B13" s="53">
        <f>SUM('Ingresos Reales'!B9)</f>
        <v>17696920.56</v>
      </c>
      <c r="C13" s="53">
        <f>SUM('Ingresos Reales'!C9)</f>
        <v>6241327.67</v>
      </c>
      <c r="D13" s="53">
        <f>SUM('Ingresos Reales'!D9)</f>
        <v>6575798.87</v>
      </c>
      <c r="E13" s="53">
        <f>SUM('Ingresos Reales'!E9)</f>
        <v>6377316.86</v>
      </c>
      <c r="F13" s="53">
        <f>SUM('Ingresos Reales'!F9)</f>
        <v>8271621.07</v>
      </c>
      <c r="G13" s="53">
        <f>SUM('Ingresos Reales'!G9)</f>
        <v>55675666.93</v>
      </c>
      <c r="H13" s="53">
        <f>SUM('Ingresos Reales'!H9)</f>
        <v>13615693.43</v>
      </c>
      <c r="I13" s="53">
        <f>SUM('Ingresos Reales'!I9)</f>
        <v>6239331.42</v>
      </c>
      <c r="J13" s="53">
        <f>SUM('Ingresos Reales'!J9)</f>
        <v>36221245.78</v>
      </c>
      <c r="K13" s="53">
        <f>SUM('Ingresos Reales'!K9)</f>
        <v>10794476.6</v>
      </c>
      <c r="L13" s="53">
        <f>SUM('Ingresos Reales'!L9)</f>
        <v>8433055.91</v>
      </c>
      <c r="M13" s="53">
        <f>SUM('Ingresos Reales'!M9)</f>
        <v>9002524.4</v>
      </c>
      <c r="N13" s="53">
        <f t="shared" si="1"/>
        <v>185144979.50000003</v>
      </c>
      <c r="P13" s="33"/>
    </row>
    <row r="14" spans="1:14" ht="12.75">
      <c r="A14" s="46" t="s">
        <v>211</v>
      </c>
      <c r="B14" s="53">
        <f>SUM('Ingresos Reales'!B10)</f>
        <v>1780</v>
      </c>
      <c r="C14" s="53">
        <f>SUM('Ingresos Reales'!C10)</f>
        <v>4965</v>
      </c>
      <c r="D14" s="53">
        <f>SUM('Ingresos Reales'!D10)</f>
        <v>3979.5</v>
      </c>
      <c r="E14" s="53">
        <f>SUM('Ingresos Reales'!E10)</f>
        <v>4580</v>
      </c>
      <c r="F14" s="53">
        <f>SUM('Ingresos Reales'!F10)</f>
        <v>17258.85</v>
      </c>
      <c r="G14" s="53">
        <f>SUM('Ingresos Reales'!G10)</f>
        <v>2916</v>
      </c>
      <c r="H14" s="53">
        <f>SUM('Ingresos Reales'!H10)</f>
        <v>4690.5</v>
      </c>
      <c r="I14" s="53">
        <f>SUM('Ingresos Reales'!I10)</f>
        <v>2760</v>
      </c>
      <c r="J14" s="53">
        <f>SUM('Ingresos Reales'!J10)</f>
        <v>3717.5</v>
      </c>
      <c r="K14" s="53">
        <f>SUM('Ingresos Reales'!K10)</f>
        <v>3981</v>
      </c>
      <c r="L14" s="53">
        <f>SUM('Ingresos Reales'!L10)</f>
        <v>4429</v>
      </c>
      <c r="M14" s="53">
        <f>SUM('Ingresos Reales'!M10)</f>
        <v>760</v>
      </c>
      <c r="N14" s="53">
        <f t="shared" si="1"/>
        <v>55817.35</v>
      </c>
    </row>
    <row r="15" spans="1:14" ht="12.75">
      <c r="A15" s="46" t="s">
        <v>76</v>
      </c>
      <c r="B15" s="53">
        <f>SUM('Ingresos Reales'!B11)</f>
        <v>0</v>
      </c>
      <c r="C15" s="53">
        <f>SUM('Ingresos Reales'!C11)</f>
        <v>0</v>
      </c>
      <c r="D15" s="53">
        <f>SUM('Ingresos Reales'!D11)</f>
        <v>0</v>
      </c>
      <c r="E15" s="53">
        <f>SUM('Ingresos Reales'!E11)</f>
        <v>0</v>
      </c>
      <c r="F15" s="53">
        <f>SUM('Ingresos Reales'!F11)</f>
        <v>0</v>
      </c>
      <c r="G15" s="53">
        <f>SUM('Ingresos Reales'!G11)</f>
        <v>0</v>
      </c>
      <c r="H15" s="53">
        <f>SUM('Ingresos Reales'!H11)</f>
        <v>0</v>
      </c>
      <c r="I15" s="53">
        <f>SUM('Ingresos Reales'!I11)</f>
        <v>0</v>
      </c>
      <c r="J15" s="53">
        <f>SUM('Ingresos Reales'!J11)</f>
        <v>0</v>
      </c>
      <c r="K15" s="53">
        <f>SUM('Ingresos Reales'!K11)</f>
        <v>0</v>
      </c>
      <c r="L15" s="53">
        <f>SUM('Ingresos Reales'!L11)</f>
        <v>0</v>
      </c>
      <c r="M15" s="53">
        <f>SUM('Ingresos Reales'!M11)</f>
        <v>0</v>
      </c>
      <c r="N15" s="53">
        <f t="shared" si="1"/>
        <v>0</v>
      </c>
    </row>
    <row r="16" spans="1:14" ht="12.75">
      <c r="A16" s="46" t="s">
        <v>77</v>
      </c>
      <c r="B16" s="53">
        <f>SUM('Ingresos Reales'!B12)</f>
        <v>0</v>
      </c>
      <c r="C16" s="53">
        <f>SUM('Ingresos Reales'!C12)</f>
        <v>0</v>
      </c>
      <c r="D16" s="53">
        <f>SUM('Ingresos Reales'!D12)</f>
        <v>0</v>
      </c>
      <c r="E16" s="53">
        <f>SUM('Ingresos Reales'!E12)</f>
        <v>0</v>
      </c>
      <c r="F16" s="53">
        <f>SUM('Ingresos Reales'!F12)</f>
        <v>0</v>
      </c>
      <c r="G16" s="53">
        <f>SUM('Ingresos Reales'!G12)</f>
        <v>0</v>
      </c>
      <c r="H16" s="53">
        <f>SUM('Ingresos Reales'!H12)</f>
        <v>0</v>
      </c>
      <c r="I16" s="53">
        <f>SUM('Ingresos Reales'!I12)</f>
        <v>0</v>
      </c>
      <c r="J16" s="53">
        <f>SUM('Ingresos Reales'!J12)</f>
        <v>0</v>
      </c>
      <c r="K16" s="53">
        <f>SUM('Ingresos Reales'!K12)</f>
        <v>0</v>
      </c>
      <c r="L16" s="53">
        <f>SUM('Ingresos Reales'!L12)</f>
        <v>0</v>
      </c>
      <c r="M16" s="53">
        <f>SUM('Ingresos Reales'!M12)</f>
        <v>0</v>
      </c>
      <c r="N16" s="53">
        <f t="shared" si="1"/>
        <v>0</v>
      </c>
    </row>
    <row r="17" spans="1:14" ht="12.75">
      <c r="A17" s="46" t="s">
        <v>190</v>
      </c>
      <c r="B17" s="53">
        <f>SUM('Ingresos Reales'!B13)</f>
        <v>0</v>
      </c>
      <c r="C17" s="53">
        <f>SUM('Ingresos Reales'!C13)</f>
        <v>0</v>
      </c>
      <c r="D17" s="53">
        <f>SUM('Ingresos Reales'!D13)</f>
        <v>0</v>
      </c>
      <c r="E17" s="53">
        <f>SUM('Ingresos Reales'!E13)</f>
        <v>0</v>
      </c>
      <c r="F17" s="53">
        <f>SUM('Ingresos Reales'!F13)</f>
        <v>0</v>
      </c>
      <c r="G17" s="53">
        <f>SUM('Ingresos Reales'!G13)</f>
        <v>0</v>
      </c>
      <c r="H17" s="53">
        <f>SUM('Ingresos Reales'!H13)</f>
        <v>0</v>
      </c>
      <c r="I17" s="53">
        <f>SUM('Ingresos Reales'!I13)</f>
        <v>0</v>
      </c>
      <c r="J17" s="53">
        <f>SUM('Ingresos Reales'!J13)</f>
        <v>0</v>
      </c>
      <c r="K17" s="53">
        <f>SUM('Ingresos Reales'!K13)</f>
        <v>0</v>
      </c>
      <c r="L17" s="53">
        <f>SUM('Ingresos Reales'!L13)</f>
        <v>0</v>
      </c>
      <c r="M17" s="53">
        <f>SUM('Ingresos Reales'!M13)</f>
        <v>0</v>
      </c>
      <c r="N17" s="53">
        <f t="shared" si="1"/>
        <v>0</v>
      </c>
    </row>
    <row r="18" spans="1:14" ht="12.75">
      <c r="A18" s="47" t="s">
        <v>78</v>
      </c>
      <c r="B18" s="54">
        <f>SUM(B12:B17)</f>
        <v>89355362.56</v>
      </c>
      <c r="C18" s="54">
        <f aca="true" t="shared" si="2" ref="C18:N18">SUM(C12:C17)</f>
        <v>19741733.67</v>
      </c>
      <c r="D18" s="54">
        <f t="shared" si="2"/>
        <v>14201814.370000001</v>
      </c>
      <c r="E18" s="54">
        <f t="shared" si="2"/>
        <v>10995591.86</v>
      </c>
      <c r="F18" s="54">
        <f t="shared" si="2"/>
        <v>13561862.92</v>
      </c>
      <c r="G18" s="54">
        <f t="shared" si="2"/>
        <v>60270015.93</v>
      </c>
      <c r="H18" s="54">
        <f>SUM(H12:H17)</f>
        <v>20036422.93</v>
      </c>
      <c r="I18" s="54">
        <f t="shared" si="2"/>
        <v>11662622.42</v>
      </c>
      <c r="J18" s="54">
        <f>SUM(J12:J17)</f>
        <v>39444347.28</v>
      </c>
      <c r="K18" s="54">
        <f t="shared" si="2"/>
        <v>14303329.6</v>
      </c>
      <c r="L18" s="54">
        <f t="shared" si="2"/>
        <v>10650484.91</v>
      </c>
      <c r="M18" s="54">
        <f t="shared" si="2"/>
        <v>16253023.4</v>
      </c>
      <c r="N18" s="54">
        <f t="shared" si="2"/>
        <v>320476611.85</v>
      </c>
    </row>
    <row r="19" spans="1:14" ht="12.75">
      <c r="A19" s="45" t="s">
        <v>19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ht="12.75">
      <c r="A20" s="46" t="s">
        <v>212</v>
      </c>
      <c r="B20" s="53">
        <f>SUM('Ingresos Reales'!B16)</f>
        <v>0</v>
      </c>
      <c r="C20" s="53">
        <f>SUM('Ingresos Reales'!C16)</f>
        <v>0</v>
      </c>
      <c r="D20" s="53">
        <f>SUM('Ingresos Reales'!D16)</f>
        <v>0</v>
      </c>
      <c r="E20" s="53">
        <f>SUM('Ingresos Reales'!E16)</f>
        <v>0</v>
      </c>
      <c r="F20" s="53">
        <f>SUM('Ingresos Reales'!F16)</f>
        <v>0</v>
      </c>
      <c r="G20" s="53">
        <f>SUM('Ingresos Reales'!G16)</f>
        <v>0</v>
      </c>
      <c r="H20" s="53">
        <f>SUM('Ingresos Reales'!H16)</f>
        <v>0</v>
      </c>
      <c r="I20" s="53">
        <f>SUM('Ingresos Reales'!I16)</f>
        <v>0</v>
      </c>
      <c r="J20" s="53">
        <f>SUM('Ingresos Reales'!J16)</f>
        <v>0</v>
      </c>
      <c r="K20" s="53">
        <f>SUM('Ingresos Reales'!K16)</f>
        <v>0</v>
      </c>
      <c r="L20" s="53">
        <f>SUM('Ingresos Reales'!L16)</f>
        <v>0</v>
      </c>
      <c r="M20" s="53">
        <f>SUM('Ingresos Reales'!M16)</f>
        <v>0</v>
      </c>
      <c r="N20" s="53">
        <f>SUM(B20:M20)</f>
        <v>0</v>
      </c>
    </row>
    <row r="21" spans="1:14" ht="12.75">
      <c r="A21" s="46" t="s">
        <v>213</v>
      </c>
      <c r="B21" s="53">
        <f>SUM('Ingresos Reales'!B17)</f>
        <v>15048.25</v>
      </c>
      <c r="C21" s="53">
        <f>SUM('Ingresos Reales'!C17)</f>
        <v>9648.5</v>
      </c>
      <c r="D21" s="53">
        <f>SUM('Ingresos Reales'!D17)</f>
        <v>181809.05</v>
      </c>
      <c r="E21" s="53">
        <f>SUM('Ingresos Reales'!E17)</f>
        <v>104939.78</v>
      </c>
      <c r="F21" s="53">
        <f>SUM('Ingresos Reales'!F17)</f>
        <v>114596.62</v>
      </c>
      <c r="G21" s="53">
        <f>SUM('Ingresos Reales'!G17)</f>
        <v>280552.18</v>
      </c>
      <c r="H21" s="53">
        <f>SUM('Ingresos Reales'!H17)</f>
        <v>85835.75</v>
      </c>
      <c r="I21" s="53">
        <f>SUM('Ingresos Reales'!I17)</f>
        <v>58853.88</v>
      </c>
      <c r="J21" s="53">
        <f>SUM('Ingresos Reales'!J17)</f>
        <v>109127.99</v>
      </c>
      <c r="K21" s="53">
        <f>SUM('Ingresos Reales'!K17)</f>
        <v>43234.21</v>
      </c>
      <c r="L21" s="53">
        <f>SUM('Ingresos Reales'!L17)</f>
        <v>99385.51</v>
      </c>
      <c r="M21" s="53">
        <f>SUM('Ingresos Reales'!M17)</f>
        <v>57934.54</v>
      </c>
      <c r="N21" s="53">
        <f aca="true" t="shared" si="3" ref="N21:N31">SUM(B21:M21)</f>
        <v>1160966.2599999998</v>
      </c>
    </row>
    <row r="22" spans="1:14" ht="12.75">
      <c r="A22" s="46" t="s">
        <v>214</v>
      </c>
      <c r="B22" s="53">
        <f>SUM('Ingresos Reales'!B18)</f>
        <v>1991527.82</v>
      </c>
      <c r="C22" s="53">
        <f>SUM('Ingresos Reales'!C18)</f>
        <v>2733784.58</v>
      </c>
      <c r="D22" s="53">
        <f>SUM('Ingresos Reales'!D18)</f>
        <v>2307116.72</v>
      </c>
      <c r="E22" s="53">
        <f>SUM('Ingresos Reales'!E18)</f>
        <v>4694950.35</v>
      </c>
      <c r="F22" s="53">
        <f>SUM('Ingresos Reales'!F18)</f>
        <v>3275239.3</v>
      </c>
      <c r="G22" s="53">
        <f>SUM('Ingresos Reales'!G18)</f>
        <v>2683630.38</v>
      </c>
      <c r="H22" s="53">
        <f>SUM('Ingresos Reales'!H18)</f>
        <v>2535146.51</v>
      </c>
      <c r="I22" s="53">
        <f>SUM('Ingresos Reales'!I18)</f>
        <v>3090379.84</v>
      </c>
      <c r="J22" s="53">
        <f>SUM('Ingresos Reales'!J18)</f>
        <v>12195398.26</v>
      </c>
      <c r="K22" s="53">
        <f>SUM('Ingresos Reales'!K18)</f>
        <v>3840221.93</v>
      </c>
      <c r="L22" s="53">
        <f>SUM('Ingresos Reales'!L18)</f>
        <v>2089679.39</v>
      </c>
      <c r="M22" s="53">
        <f>SUM('Ingresos Reales'!M18)</f>
        <v>5734212.79</v>
      </c>
      <c r="N22" s="53">
        <f t="shared" si="3"/>
        <v>47171287.87</v>
      </c>
    </row>
    <row r="23" spans="1:14" ht="12.75">
      <c r="A23" s="46" t="s">
        <v>215</v>
      </c>
      <c r="B23" s="53">
        <f>SUM('Ingresos Reales'!B19)</f>
        <v>165966</v>
      </c>
      <c r="C23" s="53">
        <f>SUM('Ingresos Reales'!C19)</f>
        <v>141655</v>
      </c>
      <c r="D23" s="53">
        <f>SUM('Ingresos Reales'!D19)</f>
        <v>148674</v>
      </c>
      <c r="E23" s="53">
        <f>SUM('Ingresos Reales'!E19)</f>
        <v>88068</v>
      </c>
      <c r="F23" s="53">
        <f>SUM('Ingresos Reales'!F19)</f>
        <v>49553</v>
      </c>
      <c r="G23" s="53">
        <f>SUM('Ingresos Reales'!G19)</f>
        <v>46074</v>
      </c>
      <c r="H23" s="53">
        <f>SUM('Ingresos Reales'!H19)</f>
        <v>86451</v>
      </c>
      <c r="I23" s="53">
        <f>SUM('Ingresos Reales'!I19)</f>
        <v>52273</v>
      </c>
      <c r="J23" s="53">
        <f>SUM('Ingresos Reales'!J19)</f>
        <v>67471</v>
      </c>
      <c r="K23" s="53">
        <f>SUM('Ingresos Reales'!K19)</f>
        <v>105053</v>
      </c>
      <c r="L23" s="53">
        <f>SUM('Ingresos Reales'!L19)</f>
        <v>57080</v>
      </c>
      <c r="M23" s="53">
        <f>SUM('Ingresos Reales'!M19)</f>
        <v>32796</v>
      </c>
      <c r="N23" s="53">
        <f t="shared" si="3"/>
        <v>1041114</v>
      </c>
    </row>
    <row r="24" spans="1:14" ht="12.75">
      <c r="A24" s="46" t="s">
        <v>216</v>
      </c>
      <c r="B24" s="53">
        <f>SUM('Ingresos Reales'!B20)</f>
        <v>41838.3</v>
      </c>
      <c r="C24" s="53">
        <f>SUM('Ingresos Reales'!C20)</f>
        <v>23311</v>
      </c>
      <c r="D24" s="53">
        <f>SUM('Ingresos Reales'!D20)</f>
        <v>1268425.1</v>
      </c>
      <c r="E24" s="53">
        <f>SUM('Ingresos Reales'!E20)</f>
        <v>235976.69</v>
      </c>
      <c r="F24" s="53">
        <f>SUM('Ingresos Reales'!F20)</f>
        <v>918774.71</v>
      </c>
      <c r="G24" s="53">
        <f>SUM('Ingresos Reales'!G20)</f>
        <v>367721.23</v>
      </c>
      <c r="H24" s="53">
        <f>SUM('Ingresos Reales'!H20)</f>
        <v>291903.15</v>
      </c>
      <c r="I24" s="53">
        <f>SUM('Ingresos Reales'!I20)</f>
        <v>164792.25</v>
      </c>
      <c r="J24" s="53">
        <f>SUM('Ingresos Reales'!J20)</f>
        <v>301194.54</v>
      </c>
      <c r="K24" s="53">
        <f>SUM('Ingresos Reales'!K20)</f>
        <v>65583.44</v>
      </c>
      <c r="L24" s="53">
        <f>SUM('Ingresos Reales'!L20)</f>
        <v>372681.94</v>
      </c>
      <c r="M24" s="53">
        <f>SUM('Ingresos Reales'!M20)</f>
        <v>205700.94</v>
      </c>
      <c r="N24" s="53">
        <f t="shared" si="3"/>
        <v>4257903.29</v>
      </c>
    </row>
    <row r="25" spans="1:14" ht="12.75">
      <c r="A25" s="46" t="s">
        <v>217</v>
      </c>
      <c r="B25" s="53">
        <f>SUM('Ingresos Reales'!B21)</f>
        <v>0</v>
      </c>
      <c r="C25" s="53">
        <f>SUM('Ingresos Reales'!C21)</f>
        <v>0</v>
      </c>
      <c r="D25" s="53">
        <f>SUM('Ingresos Reales'!D21)</f>
        <v>0</v>
      </c>
      <c r="E25" s="53">
        <f>SUM('Ingresos Reales'!E21)</f>
        <v>0</v>
      </c>
      <c r="F25" s="53">
        <f>SUM('Ingresos Reales'!F21)</f>
        <v>0</v>
      </c>
      <c r="G25" s="53">
        <f>SUM('Ingresos Reales'!G21)</f>
        <v>0</v>
      </c>
      <c r="H25" s="53">
        <f>SUM('Ingresos Reales'!H21)</f>
        <v>0</v>
      </c>
      <c r="I25" s="53">
        <f>SUM('Ingresos Reales'!I21)</f>
        <v>0</v>
      </c>
      <c r="J25" s="53">
        <f>SUM('Ingresos Reales'!J21)</f>
        <v>0</v>
      </c>
      <c r="K25" s="53">
        <f>SUM('Ingresos Reales'!K21)</f>
        <v>0</v>
      </c>
      <c r="L25" s="53">
        <f>SUM('Ingresos Reales'!L21)</f>
        <v>0</v>
      </c>
      <c r="M25" s="53">
        <f>SUM('Ingresos Reales'!M21)</f>
        <v>0</v>
      </c>
      <c r="N25" s="53">
        <f t="shared" si="3"/>
        <v>0</v>
      </c>
    </row>
    <row r="26" spans="1:14" ht="12.75">
      <c r="A26" s="46" t="s">
        <v>218</v>
      </c>
      <c r="B26" s="53">
        <f>SUM('Ingresos Reales'!B22)</f>
        <v>352991.5</v>
      </c>
      <c r="C26" s="53">
        <f>SUM('Ingresos Reales'!C22)</f>
        <v>324776.46</v>
      </c>
      <c r="D26" s="53">
        <f>SUM('Ingresos Reales'!D22)</f>
        <v>309096</v>
      </c>
      <c r="E26" s="53">
        <f>SUM('Ingresos Reales'!E22)</f>
        <v>317126.82</v>
      </c>
      <c r="F26" s="53">
        <f>SUM('Ingresos Reales'!F22)</f>
        <v>320208.82</v>
      </c>
      <c r="G26" s="53">
        <f>SUM('Ingresos Reales'!G22)</f>
        <v>405692.64</v>
      </c>
      <c r="H26" s="53">
        <f>SUM('Ingresos Reales'!H22)</f>
        <v>431620.32</v>
      </c>
      <c r="I26" s="53">
        <f>SUM('Ingresos Reales'!I22)</f>
        <v>379394.25</v>
      </c>
      <c r="J26" s="53">
        <f>SUM('Ingresos Reales'!J22)</f>
        <v>336371.28</v>
      </c>
      <c r="K26" s="53">
        <f>SUM('Ingresos Reales'!K22)</f>
        <v>297638.76</v>
      </c>
      <c r="L26" s="53">
        <f>SUM('Ingresos Reales'!L22)</f>
        <v>274705.2</v>
      </c>
      <c r="M26" s="53">
        <f>SUM('Ingresos Reales'!M22)</f>
        <v>599849.49</v>
      </c>
      <c r="N26" s="53">
        <f t="shared" si="3"/>
        <v>4349471.54</v>
      </c>
    </row>
    <row r="27" spans="1:14" ht="12.75">
      <c r="A27" s="46" t="s">
        <v>219</v>
      </c>
      <c r="B27" s="53">
        <f>SUM('Ingresos Reales'!B23)</f>
        <v>0</v>
      </c>
      <c r="C27" s="53">
        <f>SUM('Ingresos Reales'!C23)</f>
        <v>0</v>
      </c>
      <c r="D27" s="53">
        <f>SUM('Ingresos Reales'!D23)</f>
        <v>0</v>
      </c>
      <c r="E27" s="53">
        <f>SUM('Ingresos Reales'!E23)</f>
        <v>0</v>
      </c>
      <c r="F27" s="53">
        <f>SUM('Ingresos Reales'!F23)</f>
        <v>0</v>
      </c>
      <c r="G27" s="53">
        <f>SUM('Ingresos Reales'!G23)</f>
        <v>0</v>
      </c>
      <c r="H27" s="53">
        <f>SUM('Ingresos Reales'!H23)</f>
        <v>0</v>
      </c>
      <c r="I27" s="53">
        <f>SUM('Ingresos Reales'!I23)</f>
        <v>0</v>
      </c>
      <c r="J27" s="53">
        <f>SUM('Ingresos Reales'!J23)</f>
        <v>0</v>
      </c>
      <c r="K27" s="53">
        <f>SUM('Ingresos Reales'!K23)</f>
        <v>0</v>
      </c>
      <c r="L27" s="53">
        <f>SUM('Ingresos Reales'!L23)</f>
        <v>0</v>
      </c>
      <c r="M27" s="53">
        <f>SUM('Ingresos Reales'!M23)</f>
        <v>0</v>
      </c>
      <c r="N27" s="53">
        <f t="shared" si="3"/>
        <v>0</v>
      </c>
    </row>
    <row r="28" spans="1:14" ht="12.75">
      <c r="A28" s="46" t="s">
        <v>220</v>
      </c>
      <c r="B28" s="53">
        <f>SUM('Ingresos Reales'!B24)</f>
        <v>0</v>
      </c>
      <c r="C28" s="53">
        <f>SUM('Ingresos Reales'!C24)</f>
        <v>0</v>
      </c>
      <c r="D28" s="53">
        <f>SUM('Ingresos Reales'!D24)</f>
        <v>0</v>
      </c>
      <c r="E28" s="53">
        <f>SUM('Ingresos Reales'!E24)</f>
        <v>0</v>
      </c>
      <c r="F28" s="53">
        <f>SUM('Ingresos Reales'!F24)</f>
        <v>0</v>
      </c>
      <c r="G28" s="53">
        <f>SUM('Ingresos Reales'!G24)</f>
        <v>0</v>
      </c>
      <c r="H28" s="53">
        <f>SUM('Ingresos Reales'!H24)</f>
        <v>0</v>
      </c>
      <c r="I28" s="53">
        <f>SUM('Ingresos Reales'!I24)</f>
        <v>0</v>
      </c>
      <c r="J28" s="53">
        <f>SUM('Ingresos Reales'!J24)</f>
        <v>0</v>
      </c>
      <c r="K28" s="53">
        <f>SUM('Ingresos Reales'!K24)</f>
        <v>0</v>
      </c>
      <c r="L28" s="53">
        <f>SUM('Ingresos Reales'!L24)</f>
        <v>0</v>
      </c>
      <c r="M28" s="53">
        <f>SUM('Ingresos Reales'!M24)</f>
        <v>0</v>
      </c>
      <c r="N28" s="53">
        <f t="shared" si="3"/>
        <v>0</v>
      </c>
    </row>
    <row r="29" spans="1:14" ht="12.75">
      <c r="A29" s="46" t="s">
        <v>221</v>
      </c>
      <c r="B29" s="53">
        <f>SUM('Ingresos Reales'!B25)</f>
        <v>121410.1</v>
      </c>
      <c r="C29" s="53">
        <f>SUM('Ingresos Reales'!C25)</f>
        <v>245299.87</v>
      </c>
      <c r="D29" s="53">
        <f>SUM('Ingresos Reales'!D25)</f>
        <v>73342.74</v>
      </c>
      <c r="E29" s="53">
        <f>SUM('Ingresos Reales'!E25)</f>
        <v>9819.5</v>
      </c>
      <c r="F29" s="53">
        <f>SUM('Ingresos Reales'!F25)</f>
        <v>15603.2</v>
      </c>
      <c r="G29" s="53">
        <f>SUM('Ingresos Reales'!G25)</f>
        <v>103929.22</v>
      </c>
      <c r="H29" s="53">
        <f>SUM('Ingresos Reales'!H25)</f>
        <v>83924.07</v>
      </c>
      <c r="I29" s="53">
        <f>SUM('Ingresos Reales'!I25)</f>
        <v>228815.4</v>
      </c>
      <c r="J29" s="53">
        <f>SUM('Ingresos Reales'!J25)</f>
        <v>34251.5</v>
      </c>
      <c r="K29" s="53">
        <f>SUM('Ingresos Reales'!K25)</f>
        <v>4542.3</v>
      </c>
      <c r="L29" s="53">
        <f>SUM('Ingresos Reales'!L25)</f>
        <v>29673</v>
      </c>
      <c r="M29" s="53">
        <f>SUM('Ingresos Reales'!M25)</f>
        <v>138617.27</v>
      </c>
      <c r="N29" s="53">
        <f t="shared" si="3"/>
        <v>1089228.17</v>
      </c>
    </row>
    <row r="30" spans="1:14" ht="12.75">
      <c r="A30" s="46" t="s">
        <v>79</v>
      </c>
      <c r="B30" s="53">
        <f>SUM('Ingresos Reales'!B26)</f>
        <v>574658.39</v>
      </c>
      <c r="C30" s="53">
        <f>SUM('Ingresos Reales'!C26)</f>
        <v>778973.77</v>
      </c>
      <c r="D30" s="53">
        <f>SUM('Ingresos Reales'!D26)</f>
        <v>1054438.67</v>
      </c>
      <c r="E30" s="53">
        <f>SUM('Ingresos Reales'!E26)</f>
        <v>603067.12</v>
      </c>
      <c r="F30" s="53">
        <f>SUM('Ingresos Reales'!F26)</f>
        <v>894391.6</v>
      </c>
      <c r="G30" s="53">
        <f>SUM('Ingresos Reales'!G26)</f>
        <v>656450.55</v>
      </c>
      <c r="H30" s="53">
        <f>SUM('Ingresos Reales'!H26)</f>
        <v>773339.2</v>
      </c>
      <c r="I30" s="53">
        <f>SUM('Ingresos Reales'!I26)</f>
        <v>419956.35</v>
      </c>
      <c r="J30" s="53">
        <f>SUM('Ingresos Reales'!J26)</f>
        <v>860598.69</v>
      </c>
      <c r="K30" s="53">
        <f>SUM('Ingresos Reales'!K26)</f>
        <v>609958.98</v>
      </c>
      <c r="L30" s="53">
        <f>SUM('Ingresos Reales'!L26)</f>
        <v>732893.22</v>
      </c>
      <c r="M30" s="53">
        <f>SUM('Ingresos Reales'!M26)</f>
        <v>337216.4</v>
      </c>
      <c r="N30" s="53">
        <f t="shared" si="3"/>
        <v>8295942.94</v>
      </c>
    </row>
    <row r="31" spans="1:14" ht="12.75">
      <c r="A31" s="46" t="s">
        <v>190</v>
      </c>
      <c r="B31" s="53">
        <f>SUM('Ingresos Reales'!B27)</f>
        <v>0</v>
      </c>
      <c r="C31" s="53">
        <f>SUM('Ingresos Reales'!C27)</f>
        <v>0</v>
      </c>
      <c r="D31" s="53">
        <f>SUM('Ingresos Reales'!D27)</f>
        <v>0</v>
      </c>
      <c r="E31" s="53">
        <f>SUM('Ingresos Reales'!E27)</f>
        <v>0</v>
      </c>
      <c r="F31" s="53">
        <f>SUM('Ingresos Reales'!F27)</f>
        <v>0</v>
      </c>
      <c r="G31" s="53">
        <f>SUM('Ingresos Reales'!G27)</f>
        <v>0</v>
      </c>
      <c r="H31" s="53">
        <f>SUM('Ingresos Reales'!H27)</f>
        <v>0</v>
      </c>
      <c r="I31" s="53">
        <f>SUM('Ingresos Reales'!I27)</f>
        <v>0</v>
      </c>
      <c r="J31" s="53">
        <f>SUM('Ingresos Reales'!J27)</f>
        <v>0</v>
      </c>
      <c r="K31" s="53">
        <f>SUM('Ingresos Reales'!K27)</f>
        <v>0</v>
      </c>
      <c r="L31" s="53">
        <f>SUM('Ingresos Reales'!L27)</f>
        <v>0</v>
      </c>
      <c r="M31" s="53">
        <f>SUM('Ingresos Reales'!M27)</f>
        <v>0</v>
      </c>
      <c r="N31" s="53">
        <f t="shared" si="3"/>
        <v>0</v>
      </c>
    </row>
    <row r="32" spans="1:14" ht="12.75">
      <c r="A32" s="47" t="s">
        <v>80</v>
      </c>
      <c r="B32" s="54">
        <f>SUM(B20:B31)</f>
        <v>3263440.3600000003</v>
      </c>
      <c r="C32" s="54">
        <f aca="true" t="shared" si="4" ref="C32:N32">SUM(C20:C31)</f>
        <v>4257449.18</v>
      </c>
      <c r="D32" s="54">
        <f t="shared" si="4"/>
        <v>5342902.28</v>
      </c>
      <c r="E32" s="54">
        <f t="shared" si="4"/>
        <v>6053948.260000001</v>
      </c>
      <c r="F32" s="54">
        <f t="shared" si="4"/>
        <v>5588367.25</v>
      </c>
      <c r="G32" s="54">
        <f t="shared" si="4"/>
        <v>4544050.2</v>
      </c>
      <c r="H32" s="54">
        <f>SUM(H20:H31)</f>
        <v>4288219.999999999</v>
      </c>
      <c r="I32" s="54">
        <f t="shared" si="4"/>
        <v>4394464.97</v>
      </c>
      <c r="J32" s="54">
        <f>SUM(J20:J31)</f>
        <v>13904413.259999998</v>
      </c>
      <c r="K32" s="54">
        <f t="shared" si="4"/>
        <v>4966232.619999999</v>
      </c>
      <c r="L32" s="54">
        <f t="shared" si="4"/>
        <v>3656098.26</v>
      </c>
      <c r="M32" s="54">
        <f t="shared" si="4"/>
        <v>7106327.430000001</v>
      </c>
      <c r="N32" s="54">
        <f t="shared" si="4"/>
        <v>67365914.07</v>
      </c>
    </row>
    <row r="33" spans="1:14" ht="38.25">
      <c r="A33" s="67" t="s">
        <v>231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66" t="s">
        <v>232</v>
      </c>
      <c r="B34" s="53">
        <f>SUM('Ingresos Reales'!B30)</f>
        <v>0</v>
      </c>
      <c r="C34" s="53">
        <f>SUM('Ingresos Reales'!C30)</f>
        <v>0</v>
      </c>
      <c r="D34" s="53">
        <f>SUM('Ingresos Reales'!D30)</f>
        <v>0</v>
      </c>
      <c r="E34" s="53">
        <f>SUM('Ingresos Reales'!E30)</f>
        <v>0</v>
      </c>
      <c r="F34" s="53">
        <f>SUM('Ingresos Reales'!F30)</f>
        <v>0</v>
      </c>
      <c r="G34" s="53">
        <f>SUM('Ingresos Reales'!G30)</f>
        <v>0</v>
      </c>
      <c r="H34" s="53">
        <f>SUM('Ingresos Reales'!H30)</f>
        <v>0</v>
      </c>
      <c r="I34" s="53">
        <f>SUM('Ingresos Reales'!I30)</f>
        <v>0</v>
      </c>
      <c r="J34" s="53">
        <f>SUM('Ingresos Reales'!J30)</f>
        <v>0</v>
      </c>
      <c r="K34" s="53">
        <f>SUM('Ingresos Reales'!K30)</f>
        <v>0</v>
      </c>
      <c r="L34" s="53">
        <f>SUM('Ingresos Reales'!L30)</f>
        <v>0</v>
      </c>
      <c r="M34" s="53">
        <f>SUM('Ingresos Reales'!M30)</f>
        <v>0</v>
      </c>
      <c r="N34" s="53">
        <f>SUM(B34:M34)</f>
        <v>0</v>
      </c>
    </row>
    <row r="35" spans="1:14" ht="12.75">
      <c r="A35" s="66" t="s">
        <v>227</v>
      </c>
      <c r="B35" s="53">
        <f>SUM('Ingresos Reales'!B31)</f>
        <v>0</v>
      </c>
      <c r="C35" s="53">
        <f>SUM('Ingresos Reales'!C31)</f>
        <v>0</v>
      </c>
      <c r="D35" s="53">
        <f>SUM('Ingresos Reales'!D31)</f>
        <v>0</v>
      </c>
      <c r="E35" s="53">
        <f>SUM('Ingresos Reales'!E31)</f>
        <v>0</v>
      </c>
      <c r="F35" s="53">
        <f>SUM('Ingresos Reales'!F31)</f>
        <v>0</v>
      </c>
      <c r="G35" s="53">
        <f>SUM('Ingresos Reales'!G31)</f>
        <v>0</v>
      </c>
      <c r="H35" s="53">
        <f>SUM('Ingresos Reales'!H31)</f>
        <v>0</v>
      </c>
      <c r="I35" s="53">
        <f>SUM('Ingresos Reales'!I31)</f>
        <v>0</v>
      </c>
      <c r="J35" s="53">
        <f>SUM('Ingresos Reales'!J31)</f>
        <v>0</v>
      </c>
      <c r="K35" s="53">
        <f>SUM('Ingresos Reales'!K31)</f>
        <v>0</v>
      </c>
      <c r="L35" s="53">
        <f>SUM('Ingresos Reales'!L31)</f>
        <v>0</v>
      </c>
      <c r="M35" s="53">
        <f>SUM('Ingresos Reales'!M31)</f>
        <v>0</v>
      </c>
      <c r="N35" s="53">
        <f>SUM(B35:M35)</f>
        <v>0</v>
      </c>
    </row>
    <row r="36" spans="1:14" ht="12.75">
      <c r="A36" s="66" t="s">
        <v>228</v>
      </c>
      <c r="B36" s="53">
        <f>SUM('Ingresos Reales'!B32)</f>
        <v>0</v>
      </c>
      <c r="C36" s="53">
        <f>SUM('Ingresos Reales'!C32)</f>
        <v>0</v>
      </c>
      <c r="D36" s="53">
        <f>SUM('Ingresos Reales'!D32)</f>
        <v>0</v>
      </c>
      <c r="E36" s="53">
        <f>SUM('Ingresos Reales'!E32)</f>
        <v>0</v>
      </c>
      <c r="F36" s="53">
        <f>SUM('Ingresos Reales'!F32)</f>
        <v>0</v>
      </c>
      <c r="G36" s="53">
        <f>SUM('Ingresos Reales'!G32)</f>
        <v>0</v>
      </c>
      <c r="H36" s="53">
        <f>SUM('Ingresos Reales'!H32)</f>
        <v>0</v>
      </c>
      <c r="I36" s="53">
        <f>SUM('Ingresos Reales'!I32)</f>
        <v>0</v>
      </c>
      <c r="J36" s="53">
        <f>SUM('Ingresos Reales'!J32)</f>
        <v>0</v>
      </c>
      <c r="K36" s="53">
        <f>SUM('Ingresos Reales'!K32)</f>
        <v>0</v>
      </c>
      <c r="L36" s="53">
        <f>SUM('Ingresos Reales'!L32)</f>
        <v>0</v>
      </c>
      <c r="M36" s="53">
        <f>SUM('Ingresos Reales'!M32)</f>
        <v>0</v>
      </c>
      <c r="N36" s="53">
        <f>SUM(B36:M36)</f>
        <v>0</v>
      </c>
    </row>
    <row r="37" spans="1:14" ht="12.75">
      <c r="A37" s="47" t="s">
        <v>186</v>
      </c>
      <c r="B37" s="54">
        <f>SUM(B34:B36)</f>
        <v>0</v>
      </c>
      <c r="C37" s="54">
        <f aca="true" t="shared" si="5" ref="C37:N37">SUM(C34:C36)</f>
        <v>0</v>
      </c>
      <c r="D37" s="54">
        <f t="shared" si="5"/>
        <v>0</v>
      </c>
      <c r="E37" s="54">
        <f t="shared" si="5"/>
        <v>0</v>
      </c>
      <c r="F37" s="54">
        <f t="shared" si="5"/>
        <v>0</v>
      </c>
      <c r="G37" s="54">
        <f t="shared" si="5"/>
        <v>0</v>
      </c>
      <c r="H37" s="54">
        <f>SUM(H34:H36)</f>
        <v>0</v>
      </c>
      <c r="I37" s="54">
        <f t="shared" si="5"/>
        <v>0</v>
      </c>
      <c r="J37" s="54">
        <f>SUM(J34:J36)</f>
        <v>0</v>
      </c>
      <c r="K37" s="54">
        <f t="shared" si="5"/>
        <v>0</v>
      </c>
      <c r="L37" s="54">
        <f t="shared" si="5"/>
        <v>0</v>
      </c>
      <c r="M37" s="54">
        <f t="shared" si="5"/>
        <v>0</v>
      </c>
      <c r="N37" s="54">
        <f t="shared" si="5"/>
        <v>0</v>
      </c>
    </row>
    <row r="38" spans="1:14" ht="12.75">
      <c r="A38" s="45" t="s">
        <v>20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2.75">
      <c r="A39" s="46" t="s">
        <v>234</v>
      </c>
      <c r="B39" s="53">
        <f>SUM('Ingresos Reales'!B35)</f>
        <v>7663955</v>
      </c>
      <c r="C39" s="53">
        <f>SUM('Ingresos Reales'!C35)</f>
        <v>8156</v>
      </c>
      <c r="D39" s="53">
        <f>SUM('Ingresos Reales'!D35)</f>
        <v>6877</v>
      </c>
      <c r="E39" s="53">
        <f>SUM('Ingresos Reales'!E35)</f>
        <v>6471</v>
      </c>
      <c r="F39" s="53">
        <f>SUM('Ingresos Reales'!F35)</f>
        <v>4416</v>
      </c>
      <c r="G39" s="53">
        <f>SUM('Ingresos Reales'!G35)</f>
        <v>8223</v>
      </c>
      <c r="H39" s="53">
        <f>SUM('Ingresos Reales'!H35)</f>
        <v>1212</v>
      </c>
      <c r="I39" s="53">
        <f>SUM('Ingresos Reales'!I35)</f>
        <v>4012</v>
      </c>
      <c r="J39" s="53">
        <f>SUM('Ingresos Reales'!J35)</f>
        <v>12674</v>
      </c>
      <c r="K39" s="53">
        <f>SUM('Ingresos Reales'!K35)</f>
        <v>7550</v>
      </c>
      <c r="L39" s="53">
        <f>SUM('Ingresos Reales'!L35)</f>
        <v>8443</v>
      </c>
      <c r="M39" s="53">
        <f>SUM('Ingresos Reales'!M35)</f>
        <v>6203</v>
      </c>
      <c r="N39" s="53">
        <f aca="true" t="shared" si="6" ref="N39:N49">SUM(B39:M39)</f>
        <v>7738192</v>
      </c>
    </row>
    <row r="40" spans="1:14" ht="12.75">
      <c r="A40" s="46" t="s">
        <v>233</v>
      </c>
      <c r="B40" s="53">
        <f>SUM('Ingresos Reales'!B36)</f>
        <v>358806</v>
      </c>
      <c r="C40" s="53">
        <f>SUM('Ingresos Reales'!C36)</f>
        <v>591385.54</v>
      </c>
      <c r="D40" s="53">
        <f>SUM('Ingresos Reales'!D36)</f>
        <v>303994.2</v>
      </c>
      <c r="E40" s="53">
        <f>SUM('Ingresos Reales'!E36)</f>
        <v>755816.95</v>
      </c>
      <c r="F40" s="53">
        <f>SUM('Ingresos Reales'!F36)</f>
        <v>587642.38</v>
      </c>
      <c r="G40" s="53">
        <f>SUM('Ingresos Reales'!G36)</f>
        <v>683808.38</v>
      </c>
      <c r="H40" s="53">
        <f>SUM('Ingresos Reales'!H36)</f>
        <v>390677.78</v>
      </c>
      <c r="I40" s="53">
        <f>SUM('Ingresos Reales'!I36)</f>
        <v>663424.66</v>
      </c>
      <c r="J40" s="53">
        <f>SUM('Ingresos Reales'!J36)</f>
        <v>265601.23</v>
      </c>
      <c r="K40" s="53">
        <f>SUM('Ingresos Reales'!K36)</f>
        <v>225545.88</v>
      </c>
      <c r="L40" s="53">
        <f>SUM('Ingresos Reales'!L36)</f>
        <v>306806.78</v>
      </c>
      <c r="M40" s="53">
        <f>SUM('Ingresos Reales'!M36)</f>
        <v>194270.98</v>
      </c>
      <c r="N40" s="53">
        <f t="shared" si="6"/>
        <v>5327780.76</v>
      </c>
    </row>
    <row r="41" spans="1:14" ht="12.75">
      <c r="A41" s="46" t="s">
        <v>191</v>
      </c>
      <c r="B41" s="53">
        <f>SUM('Ingresos Reales'!B37)</f>
        <v>0</v>
      </c>
      <c r="C41" s="53">
        <f>SUM('Ingresos Reales'!C37)</f>
        <v>0</v>
      </c>
      <c r="D41" s="53">
        <f>SUM('Ingresos Reales'!D37)</f>
        <v>0</v>
      </c>
      <c r="E41" s="53">
        <f>SUM('Ingresos Reales'!E37)</f>
        <v>0</v>
      </c>
      <c r="F41" s="53">
        <f>SUM('Ingresos Reales'!F37)</f>
        <v>0</v>
      </c>
      <c r="G41" s="53">
        <f>SUM('Ingresos Reales'!G37)</f>
        <v>0</v>
      </c>
      <c r="H41" s="53">
        <f>SUM('Ingresos Reales'!H37)</f>
        <v>0</v>
      </c>
      <c r="I41" s="53">
        <f>SUM('Ingresos Reales'!I37)</f>
        <v>0</v>
      </c>
      <c r="J41" s="53">
        <f>SUM('Ingresos Reales'!J37)</f>
        <v>0</v>
      </c>
      <c r="K41" s="53">
        <f>SUM('Ingresos Reales'!K37)</f>
        <v>0</v>
      </c>
      <c r="L41" s="53">
        <f>SUM('Ingresos Reales'!L37)</f>
        <v>0</v>
      </c>
      <c r="M41" s="53">
        <f>SUM('Ingresos Reales'!M37)</f>
        <v>0</v>
      </c>
      <c r="N41" s="53">
        <f t="shared" si="6"/>
        <v>0</v>
      </c>
    </row>
    <row r="42" spans="1:14" ht="12.75">
      <c r="A42" s="46" t="s">
        <v>235</v>
      </c>
      <c r="B42" s="53">
        <f>SUM('Ingresos Reales'!B38)</f>
        <v>0</v>
      </c>
      <c r="C42" s="53">
        <f>SUM('Ingresos Reales'!C38)</f>
        <v>0</v>
      </c>
      <c r="D42" s="53">
        <f>SUM('Ingresos Reales'!D38)</f>
        <v>0</v>
      </c>
      <c r="E42" s="53">
        <f>SUM('Ingresos Reales'!E38)</f>
        <v>0</v>
      </c>
      <c r="F42" s="53">
        <f>SUM('Ingresos Reales'!F38)</f>
        <v>0</v>
      </c>
      <c r="G42" s="53">
        <f>SUM('Ingresos Reales'!G38)</f>
        <v>0</v>
      </c>
      <c r="H42" s="53">
        <f>SUM('Ingresos Reales'!H38)</f>
        <v>0</v>
      </c>
      <c r="I42" s="53">
        <f>SUM('Ingresos Reales'!I38)</f>
        <v>0</v>
      </c>
      <c r="J42" s="53">
        <f>SUM('Ingresos Reales'!J38)</f>
        <v>0</v>
      </c>
      <c r="K42" s="53">
        <f>SUM('Ingresos Reales'!K38)</f>
        <v>0</v>
      </c>
      <c r="L42" s="53">
        <f>SUM('Ingresos Reales'!L38)</f>
        <v>0</v>
      </c>
      <c r="M42" s="53">
        <f>SUM('Ingresos Reales'!M38)</f>
        <v>0</v>
      </c>
      <c r="N42" s="53">
        <f t="shared" si="6"/>
        <v>0</v>
      </c>
    </row>
    <row r="43" spans="1:14" ht="12.75">
      <c r="A43" s="46" t="s">
        <v>192</v>
      </c>
      <c r="B43" s="53">
        <f>SUM('Ingresos Reales'!B39)</f>
        <v>0</v>
      </c>
      <c r="C43" s="53">
        <f>SUM('Ingresos Reales'!C39)</f>
        <v>0</v>
      </c>
      <c r="D43" s="53">
        <f>SUM('Ingresos Reales'!D39)</f>
        <v>0</v>
      </c>
      <c r="E43" s="53">
        <f>SUM('Ingresos Reales'!E39)</f>
        <v>0</v>
      </c>
      <c r="F43" s="53">
        <f>SUM('Ingresos Reales'!F39)</f>
        <v>0</v>
      </c>
      <c r="G43" s="53">
        <f>SUM('Ingresos Reales'!G39)</f>
        <v>0</v>
      </c>
      <c r="H43" s="53">
        <f>SUM('Ingresos Reales'!H39)</f>
        <v>0</v>
      </c>
      <c r="I43" s="53">
        <f>SUM('Ingresos Reales'!I39)</f>
        <v>0</v>
      </c>
      <c r="J43" s="53">
        <f>SUM('Ingresos Reales'!J39)</f>
        <v>0</v>
      </c>
      <c r="K43" s="53">
        <f>SUM('Ingresos Reales'!K39)</f>
        <v>0</v>
      </c>
      <c r="L43" s="53">
        <f>SUM('Ingresos Reales'!L39)</f>
        <v>0</v>
      </c>
      <c r="M43" s="53">
        <f>SUM('Ingresos Reales'!M39)</f>
        <v>0</v>
      </c>
      <c r="N43" s="53">
        <f t="shared" si="6"/>
        <v>0</v>
      </c>
    </row>
    <row r="44" spans="1:14" ht="12.75">
      <c r="A44" s="46" t="s">
        <v>193</v>
      </c>
      <c r="B44" s="53">
        <f>SUM('Ingresos Reales'!B40)</f>
        <v>0</v>
      </c>
      <c r="C44" s="53">
        <f>SUM('Ingresos Reales'!C40)</f>
        <v>0</v>
      </c>
      <c r="D44" s="53">
        <f>SUM('Ingresos Reales'!D40)</f>
        <v>0</v>
      </c>
      <c r="E44" s="53">
        <f>SUM('Ingresos Reales'!E40)</f>
        <v>0</v>
      </c>
      <c r="F44" s="53">
        <f>SUM('Ingresos Reales'!F40)</f>
        <v>0</v>
      </c>
      <c r="G44" s="53">
        <f>SUM('Ingresos Reales'!G40)</f>
        <v>0</v>
      </c>
      <c r="H44" s="53">
        <f>SUM('Ingresos Reales'!H40)</f>
        <v>0</v>
      </c>
      <c r="I44" s="53">
        <f>SUM('Ingresos Reales'!I40)</f>
        <v>0</v>
      </c>
      <c r="J44" s="53">
        <f>SUM('Ingresos Reales'!J40)</f>
        <v>0</v>
      </c>
      <c r="K44" s="53">
        <f>SUM('Ingresos Reales'!K40)</f>
        <v>0</v>
      </c>
      <c r="L44" s="53">
        <f>SUM('Ingresos Reales'!L40)</f>
        <v>0</v>
      </c>
      <c r="M44" s="53">
        <f>SUM('Ingresos Reales'!M40)</f>
        <v>0</v>
      </c>
      <c r="N44" s="53">
        <f t="shared" si="6"/>
        <v>0</v>
      </c>
    </row>
    <row r="45" spans="1:14" ht="12.75">
      <c r="A45" s="46" t="s">
        <v>194</v>
      </c>
      <c r="B45" s="53">
        <f>SUM('Ingresos Reales'!B41)</f>
        <v>0</v>
      </c>
      <c r="C45" s="53">
        <f>SUM('Ingresos Reales'!C41)</f>
        <v>0</v>
      </c>
      <c r="D45" s="53">
        <f>SUM('Ingresos Reales'!D41)</f>
        <v>0</v>
      </c>
      <c r="E45" s="53">
        <f>SUM('Ingresos Reales'!E41)</f>
        <v>0</v>
      </c>
      <c r="F45" s="53">
        <f>SUM('Ingresos Reales'!F41)</f>
        <v>0</v>
      </c>
      <c r="G45" s="53">
        <f>SUM('Ingresos Reales'!G41)</f>
        <v>0</v>
      </c>
      <c r="H45" s="53">
        <f>SUM('Ingresos Reales'!H41)</f>
        <v>0</v>
      </c>
      <c r="I45" s="53">
        <f>SUM('Ingresos Reales'!I41)</f>
        <v>0</v>
      </c>
      <c r="J45" s="53">
        <f>SUM('Ingresos Reales'!J41)</f>
        <v>0</v>
      </c>
      <c r="K45" s="53">
        <f>SUM('Ingresos Reales'!K41)</f>
        <v>0</v>
      </c>
      <c r="L45" s="53">
        <f>SUM('Ingresos Reales'!L41)</f>
        <v>0</v>
      </c>
      <c r="M45" s="53">
        <f>SUM('Ingresos Reales'!M41)</f>
        <v>0</v>
      </c>
      <c r="N45" s="53">
        <f t="shared" si="6"/>
        <v>0</v>
      </c>
    </row>
    <row r="46" spans="1:14" ht="12.75">
      <c r="A46" s="46" t="s">
        <v>195</v>
      </c>
      <c r="B46" s="53">
        <f>SUM('Ingresos Reales'!B42)</f>
        <v>0</v>
      </c>
      <c r="C46" s="53">
        <f>SUM('Ingresos Reales'!C42)</f>
        <v>0</v>
      </c>
      <c r="D46" s="53">
        <f>SUM('Ingresos Reales'!D42)</f>
        <v>0</v>
      </c>
      <c r="E46" s="53">
        <f>SUM('Ingresos Reales'!E42)</f>
        <v>0</v>
      </c>
      <c r="F46" s="53">
        <f>SUM('Ingresos Reales'!F42)</f>
        <v>0</v>
      </c>
      <c r="G46" s="53">
        <f>SUM('Ingresos Reales'!G42)</f>
        <v>0</v>
      </c>
      <c r="H46" s="53">
        <f>SUM('Ingresos Reales'!H42)</f>
        <v>0</v>
      </c>
      <c r="I46" s="53">
        <f>SUM('Ingresos Reales'!I42)</f>
        <v>0</v>
      </c>
      <c r="J46" s="53">
        <f>SUM('Ingresos Reales'!J42)</f>
        <v>0</v>
      </c>
      <c r="K46" s="53">
        <f>SUM('Ingresos Reales'!K42)</f>
        <v>0</v>
      </c>
      <c r="L46" s="53">
        <f>SUM('Ingresos Reales'!L42)</f>
        <v>0</v>
      </c>
      <c r="M46" s="53">
        <f>SUM('Ingresos Reales'!M42)</f>
        <v>0</v>
      </c>
      <c r="N46" s="53">
        <f t="shared" si="6"/>
        <v>0</v>
      </c>
    </row>
    <row r="47" spans="1:14" ht="12.75">
      <c r="A47" s="46" t="s">
        <v>81</v>
      </c>
      <c r="B47" s="53">
        <f>SUM('Ingresos Reales'!B43)</f>
        <v>743141.2</v>
      </c>
      <c r="C47" s="53">
        <f>SUM('Ingresos Reales'!C43)</f>
        <v>662207.64</v>
      </c>
      <c r="D47" s="53">
        <f>SUM('Ingresos Reales'!D43)</f>
        <v>679225.89</v>
      </c>
      <c r="E47" s="53">
        <f>SUM('Ingresos Reales'!E43)</f>
        <v>585346.73</v>
      </c>
      <c r="F47" s="53">
        <f>SUM('Ingresos Reales'!F43)</f>
        <v>570129.08</v>
      </c>
      <c r="G47" s="53">
        <f>SUM('Ingresos Reales'!G43)</f>
        <v>574261.91</v>
      </c>
      <c r="H47" s="53">
        <f>SUM('Ingresos Reales'!H43)</f>
        <v>537280.56</v>
      </c>
      <c r="I47" s="53">
        <f>SUM('Ingresos Reales'!I43)</f>
        <v>437387.43</v>
      </c>
      <c r="J47" s="53">
        <f>SUM('Ingresos Reales'!J43)</f>
        <v>530369.61</v>
      </c>
      <c r="K47" s="53">
        <f>SUM('Ingresos Reales'!K43)</f>
        <v>463510.58999999997</v>
      </c>
      <c r="L47" s="53">
        <f>SUM('Ingresos Reales'!L43)</f>
        <v>496591.21</v>
      </c>
      <c r="M47" s="53">
        <f>SUM('Ingresos Reales'!M43)</f>
        <v>417160.25</v>
      </c>
      <c r="N47" s="53">
        <f t="shared" si="6"/>
        <v>6696612.1</v>
      </c>
    </row>
    <row r="48" spans="1:14" ht="12.75">
      <c r="A48" s="46" t="s">
        <v>196</v>
      </c>
      <c r="B48" s="53">
        <f>SUM('Ingresos Reales'!B44)</f>
        <v>0</v>
      </c>
      <c r="C48" s="53">
        <f>SUM('Ingresos Reales'!C44)</f>
        <v>0</v>
      </c>
      <c r="D48" s="53">
        <f>SUM('Ingresos Reales'!D44)</f>
        <v>0</v>
      </c>
      <c r="E48" s="53">
        <f>SUM('Ingresos Reales'!E44)</f>
        <v>0</v>
      </c>
      <c r="F48" s="53">
        <f>SUM('Ingresos Reales'!F44)</f>
        <v>0</v>
      </c>
      <c r="G48" s="53">
        <f>SUM('Ingresos Reales'!G44)</f>
        <v>0</v>
      </c>
      <c r="H48" s="53">
        <f>SUM('Ingresos Reales'!H44)</f>
        <v>0</v>
      </c>
      <c r="I48" s="53">
        <f>SUM('Ingresos Reales'!I44)</f>
        <v>0</v>
      </c>
      <c r="J48" s="53">
        <f>SUM('Ingresos Reales'!J44)</f>
        <v>0</v>
      </c>
      <c r="K48" s="53">
        <f>SUM('Ingresos Reales'!K44)</f>
        <v>0</v>
      </c>
      <c r="L48" s="53">
        <f>SUM('Ingresos Reales'!L44)</f>
        <v>0</v>
      </c>
      <c r="M48" s="53">
        <f>SUM('Ingresos Reales'!M44)</f>
        <v>0</v>
      </c>
      <c r="N48" s="53">
        <f t="shared" si="6"/>
        <v>0</v>
      </c>
    </row>
    <row r="49" spans="1:14" ht="12.75">
      <c r="A49" s="46" t="s">
        <v>79</v>
      </c>
      <c r="B49" s="53">
        <f>SUM('Ingresos Reales'!B45)</f>
        <v>0</v>
      </c>
      <c r="C49" s="53">
        <f>SUM('Ingresos Reales'!C45)</f>
        <v>0</v>
      </c>
      <c r="D49" s="53">
        <f>SUM('Ingresos Reales'!D45)</f>
        <v>53</v>
      </c>
      <c r="E49" s="53">
        <f>SUM('Ingresos Reales'!E45)</f>
        <v>39</v>
      </c>
      <c r="F49" s="53">
        <f>SUM('Ingresos Reales'!F45)</f>
        <v>0</v>
      </c>
      <c r="G49" s="53">
        <f>SUM('Ingresos Reales'!G45)</f>
        <v>787.29</v>
      </c>
      <c r="H49" s="53">
        <f>SUM('Ingresos Reales'!H45)</f>
        <v>2085.99</v>
      </c>
      <c r="I49" s="53">
        <f>SUM('Ingresos Reales'!I45)</f>
        <v>0</v>
      </c>
      <c r="J49" s="53">
        <f>SUM('Ingresos Reales'!J45)</f>
        <v>0</v>
      </c>
      <c r="K49" s="53">
        <f>SUM('Ingresos Reales'!K45)</f>
        <v>0</v>
      </c>
      <c r="L49" s="53">
        <f>SUM('Ingresos Reales'!L45)</f>
        <v>0</v>
      </c>
      <c r="M49" s="53">
        <f>SUM('Ingresos Reales'!M45)</f>
        <v>0</v>
      </c>
      <c r="N49" s="53">
        <f t="shared" si="6"/>
        <v>2965.2799999999997</v>
      </c>
    </row>
    <row r="50" spans="1:14" ht="12.75">
      <c r="A50" s="47" t="s">
        <v>82</v>
      </c>
      <c r="B50" s="54">
        <f>SUM(B39:B49)</f>
        <v>8765902.2</v>
      </c>
      <c r="C50" s="54">
        <f aca="true" t="shared" si="7" ref="C50:N50">SUM(C39:C49)</f>
        <v>1261749.1800000002</v>
      </c>
      <c r="D50" s="54">
        <f t="shared" si="7"/>
        <v>990150.0900000001</v>
      </c>
      <c r="E50" s="54">
        <f t="shared" si="7"/>
        <v>1347673.68</v>
      </c>
      <c r="F50" s="54">
        <f t="shared" si="7"/>
        <v>1162187.46</v>
      </c>
      <c r="G50" s="54">
        <f t="shared" si="7"/>
        <v>1267080.58</v>
      </c>
      <c r="H50" s="54">
        <f>SUM(H39:H49)</f>
        <v>931256.3300000001</v>
      </c>
      <c r="I50" s="54">
        <f t="shared" si="7"/>
        <v>1104824.09</v>
      </c>
      <c r="J50" s="54">
        <f>SUM(J39:J49)</f>
        <v>808644.84</v>
      </c>
      <c r="K50" s="54">
        <f t="shared" si="7"/>
        <v>696606.47</v>
      </c>
      <c r="L50" s="54">
        <f t="shared" si="7"/>
        <v>811840.99</v>
      </c>
      <c r="M50" s="54">
        <f t="shared" si="7"/>
        <v>617634.23</v>
      </c>
      <c r="N50" s="54">
        <f t="shared" si="7"/>
        <v>19765550.14</v>
      </c>
    </row>
    <row r="51" spans="1:14" ht="12.75">
      <c r="A51" s="45" t="s">
        <v>21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ht="12.75">
      <c r="A52" s="46" t="s">
        <v>83</v>
      </c>
      <c r="B52" s="53">
        <f>SUM('Ingresos Reales'!B48)</f>
        <v>1720440.7799999998</v>
      </c>
      <c r="C52" s="53">
        <f>SUM('Ingresos Reales'!C48)</f>
        <v>769768.29</v>
      </c>
      <c r="D52" s="53">
        <f>SUM('Ingresos Reales'!D48)</f>
        <v>945918.79</v>
      </c>
      <c r="E52" s="53">
        <f>SUM('Ingresos Reales'!E48)</f>
        <v>751598.72</v>
      </c>
      <c r="F52" s="53">
        <f>SUM('Ingresos Reales'!F48)</f>
        <v>1233530.37</v>
      </c>
      <c r="G52" s="53">
        <f>SUM('Ingresos Reales'!G48)</f>
        <v>1308225.57</v>
      </c>
      <c r="H52" s="53">
        <f>SUM('Ingresos Reales'!H48)</f>
        <v>1538122.74</v>
      </c>
      <c r="I52" s="53">
        <f>SUM('Ingresos Reales'!I48)</f>
        <v>582193.25</v>
      </c>
      <c r="J52" s="53">
        <f>SUM('Ingresos Reales'!J48)</f>
        <v>4537515.37</v>
      </c>
      <c r="K52" s="53">
        <f>SUM('Ingresos Reales'!K48)</f>
        <v>1608821.52</v>
      </c>
      <c r="L52" s="53">
        <f>SUM('Ingresos Reales'!L48)</f>
        <v>842290.2</v>
      </c>
      <c r="M52" s="53">
        <f>SUM('Ingresos Reales'!M48)</f>
        <v>774379.96</v>
      </c>
      <c r="N52" s="53">
        <f aca="true" t="shared" si="8" ref="N52:N58">SUM(B52:M52)</f>
        <v>16612805.560000002</v>
      </c>
    </row>
    <row r="53" spans="1:14" ht="12.75">
      <c r="A53" s="46" t="s">
        <v>84</v>
      </c>
      <c r="B53" s="53">
        <f>SUM('Ingresos Reales'!B49)</f>
        <v>2280328.1799999997</v>
      </c>
      <c r="C53" s="53">
        <f>SUM('Ingresos Reales'!C49)</f>
        <v>761134.47</v>
      </c>
      <c r="D53" s="53">
        <f>SUM('Ingresos Reales'!D49)</f>
        <v>871278.5</v>
      </c>
      <c r="E53" s="53">
        <f>SUM('Ingresos Reales'!E49)</f>
        <v>459348</v>
      </c>
      <c r="F53" s="53">
        <f>SUM('Ingresos Reales'!F49)</f>
        <v>1417195.41</v>
      </c>
      <c r="G53" s="53">
        <f>SUM('Ingresos Reales'!G49)</f>
        <v>2365400.62</v>
      </c>
      <c r="H53" s="53">
        <f>SUM('Ingresos Reales'!H49)</f>
        <v>815496.6</v>
      </c>
      <c r="I53" s="53">
        <f>SUM('Ingresos Reales'!I49)</f>
        <v>853178.21</v>
      </c>
      <c r="J53" s="53">
        <f>SUM('Ingresos Reales'!J49)</f>
        <v>1307611.5</v>
      </c>
      <c r="K53" s="53">
        <f>SUM('Ingresos Reales'!K49)</f>
        <v>1027620.68</v>
      </c>
      <c r="L53" s="53">
        <f>SUM('Ingresos Reales'!L49)</f>
        <v>751671.5</v>
      </c>
      <c r="M53" s="53">
        <f>SUM('Ingresos Reales'!M49)</f>
        <v>964029</v>
      </c>
      <c r="N53" s="53">
        <f t="shared" si="8"/>
        <v>13874292.669999998</v>
      </c>
    </row>
    <row r="54" spans="1:14" ht="12.75">
      <c r="A54" s="46" t="s">
        <v>197</v>
      </c>
      <c r="B54" s="53">
        <f>SUM('Ingresos Reales'!B50)</f>
        <v>0</v>
      </c>
      <c r="C54" s="53">
        <f>SUM('Ingresos Reales'!C50)</f>
        <v>0</v>
      </c>
      <c r="D54" s="53">
        <f>SUM('Ingresos Reales'!D50)</f>
        <v>0</v>
      </c>
      <c r="E54" s="53">
        <f>SUM('Ingresos Reales'!E50)</f>
        <v>0</v>
      </c>
      <c r="F54" s="53">
        <f>SUM('Ingresos Reales'!F50)</f>
        <v>0</v>
      </c>
      <c r="G54" s="53">
        <f>SUM('Ingresos Reales'!G50)</f>
        <v>0</v>
      </c>
      <c r="H54" s="53">
        <f>SUM('Ingresos Reales'!H50)</f>
        <v>0</v>
      </c>
      <c r="I54" s="53">
        <f>SUM('Ingresos Reales'!I50)</f>
        <v>0</v>
      </c>
      <c r="J54" s="53">
        <f>SUM('Ingresos Reales'!J50)</f>
        <v>0</v>
      </c>
      <c r="K54" s="53">
        <f>SUM('Ingresos Reales'!K50)</f>
        <v>0</v>
      </c>
      <c r="L54" s="53">
        <f>SUM('Ingresos Reales'!L50)</f>
        <v>0</v>
      </c>
      <c r="M54" s="53">
        <f>SUM('Ingresos Reales'!M50)</f>
        <v>0</v>
      </c>
      <c r="N54" s="53">
        <f t="shared" si="8"/>
        <v>0</v>
      </c>
    </row>
    <row r="55" spans="1:14" ht="12.75">
      <c r="A55" s="46" t="s">
        <v>236</v>
      </c>
      <c r="B55" s="53">
        <f>SUM('Ingresos Reales'!B51)</f>
        <v>0</v>
      </c>
      <c r="C55" s="53">
        <f>SUM('Ingresos Reales'!C51)</f>
        <v>0</v>
      </c>
      <c r="D55" s="53">
        <f>SUM('Ingresos Reales'!D51)</f>
        <v>0</v>
      </c>
      <c r="E55" s="53">
        <f>SUM('Ingresos Reales'!E51)</f>
        <v>0</v>
      </c>
      <c r="F55" s="53">
        <f>SUM('Ingresos Reales'!F51)</f>
        <v>0</v>
      </c>
      <c r="G55" s="53">
        <f>SUM('Ingresos Reales'!G51)</f>
        <v>0</v>
      </c>
      <c r="H55" s="53">
        <f>SUM('Ingresos Reales'!H51)</f>
        <v>0</v>
      </c>
      <c r="I55" s="53">
        <f>SUM('Ingresos Reales'!I51)</f>
        <v>0</v>
      </c>
      <c r="J55" s="53">
        <f>SUM('Ingresos Reales'!J51)</f>
        <v>0</v>
      </c>
      <c r="K55" s="53">
        <f>SUM('Ingresos Reales'!K51)</f>
        <v>0</v>
      </c>
      <c r="L55" s="53">
        <f>SUM('Ingresos Reales'!L51)</f>
        <v>0</v>
      </c>
      <c r="M55" s="53">
        <f>SUM('Ingresos Reales'!M51)</f>
        <v>0</v>
      </c>
      <c r="N55" s="53">
        <f t="shared" si="8"/>
        <v>0</v>
      </c>
    </row>
    <row r="56" spans="1:14" ht="12.75">
      <c r="A56" s="46" t="s">
        <v>198</v>
      </c>
      <c r="B56" s="53">
        <f>SUM('Ingresos Reales'!B52)</f>
        <v>0</v>
      </c>
      <c r="C56" s="53">
        <f>SUM('Ingresos Reales'!C52)</f>
        <v>0</v>
      </c>
      <c r="D56" s="53">
        <f>SUM('Ingresos Reales'!D52)</f>
        <v>0</v>
      </c>
      <c r="E56" s="53">
        <f>SUM('Ingresos Reales'!E52)</f>
        <v>0</v>
      </c>
      <c r="F56" s="53">
        <f>SUM('Ingresos Reales'!F52)</f>
        <v>0</v>
      </c>
      <c r="G56" s="53">
        <f>SUM('Ingresos Reales'!G52)</f>
        <v>0</v>
      </c>
      <c r="H56" s="53">
        <f>SUM('Ingresos Reales'!H52)</f>
        <v>0</v>
      </c>
      <c r="I56" s="53">
        <f>SUM('Ingresos Reales'!I52)</f>
        <v>0</v>
      </c>
      <c r="J56" s="53">
        <f>SUM('Ingresos Reales'!J52)</f>
        <v>0</v>
      </c>
      <c r="K56" s="53">
        <f>SUM('Ingresos Reales'!K52)</f>
        <v>0</v>
      </c>
      <c r="L56" s="53">
        <f>SUM('Ingresos Reales'!L52)</f>
        <v>0</v>
      </c>
      <c r="M56" s="53">
        <f>SUM('Ingresos Reales'!M52)</f>
        <v>0</v>
      </c>
      <c r="N56" s="53">
        <f t="shared" si="8"/>
        <v>0</v>
      </c>
    </row>
    <row r="57" spans="1:14" ht="12.75">
      <c r="A57" s="46" t="s">
        <v>79</v>
      </c>
      <c r="B57" s="53">
        <f>SUM('Ingresos Reales'!B53)</f>
        <v>231788.6</v>
      </c>
      <c r="C57" s="53">
        <f>SUM('Ingresos Reales'!C53)</f>
        <v>90584</v>
      </c>
      <c r="D57" s="53">
        <f>SUM('Ingresos Reales'!D53)</f>
        <v>194007.42</v>
      </c>
      <c r="E57" s="53">
        <f>SUM('Ingresos Reales'!E53)</f>
        <v>111690.41</v>
      </c>
      <c r="F57" s="53">
        <f>SUM('Ingresos Reales'!F53)</f>
        <v>78235.75</v>
      </c>
      <c r="G57" s="53">
        <f>SUM('Ingresos Reales'!G53)</f>
        <v>149079.98</v>
      </c>
      <c r="H57" s="53">
        <f>SUM('Ingresos Reales'!H53)</f>
        <v>1267164.6</v>
      </c>
      <c r="I57" s="53">
        <f>SUM('Ingresos Reales'!I53)</f>
        <v>688372.58</v>
      </c>
      <c r="J57" s="53">
        <f>SUM('Ingresos Reales'!J53)</f>
        <v>61093.06</v>
      </c>
      <c r="K57" s="53">
        <f>SUM('Ingresos Reales'!K53)</f>
        <v>72767.88</v>
      </c>
      <c r="L57" s="53">
        <f>SUM('Ingresos Reales'!L53)</f>
        <v>177021.3</v>
      </c>
      <c r="M57" s="53">
        <f>SUM('Ingresos Reales'!M53)</f>
        <v>100916.31999999999</v>
      </c>
      <c r="N57" s="53">
        <f t="shared" si="8"/>
        <v>3222721.9</v>
      </c>
    </row>
    <row r="58" spans="1:14" ht="12.75">
      <c r="A58" s="46" t="s">
        <v>190</v>
      </c>
      <c r="B58" s="53">
        <f>SUM('Ingresos Reales'!B54)</f>
        <v>159925.71</v>
      </c>
      <c r="C58" s="53">
        <f>SUM('Ingresos Reales'!C54)</f>
        <v>243249.76000000004</v>
      </c>
      <c r="D58" s="53">
        <f>SUM('Ingresos Reales'!D54)</f>
        <v>118071.36</v>
      </c>
      <c r="E58" s="53">
        <f>SUM('Ingresos Reales'!E54)</f>
        <v>588814.1</v>
      </c>
      <c r="F58" s="53">
        <f>SUM('Ingresos Reales'!F54)</f>
        <v>689652.58</v>
      </c>
      <c r="G58" s="53">
        <f>SUM('Ingresos Reales'!G54)</f>
        <v>773272.81</v>
      </c>
      <c r="H58" s="53">
        <f>SUM('Ingresos Reales'!H54)</f>
        <v>825658.18</v>
      </c>
      <c r="I58" s="53">
        <f>SUM('Ingresos Reales'!I54)</f>
        <v>480583.11</v>
      </c>
      <c r="J58" s="53">
        <f>SUM('Ingresos Reales'!J54)</f>
        <v>2359382.17</v>
      </c>
      <c r="K58" s="53">
        <f>SUM('Ingresos Reales'!K54)</f>
        <v>712531.09</v>
      </c>
      <c r="L58" s="53">
        <f>SUM('Ingresos Reales'!L54)</f>
        <v>466974.25</v>
      </c>
      <c r="M58" s="53">
        <f>SUM('Ingresos Reales'!M54)</f>
        <v>251260.07</v>
      </c>
      <c r="N58" s="53">
        <f t="shared" si="8"/>
        <v>7669375.1899999995</v>
      </c>
    </row>
    <row r="59" spans="1:14" ht="12.75">
      <c r="A59" s="59" t="s">
        <v>85</v>
      </c>
      <c r="B59" s="60">
        <f>SUM(B52:B58)</f>
        <v>4392483.27</v>
      </c>
      <c r="C59" s="60">
        <f aca="true" t="shared" si="9" ref="C59:N59">SUM(C52:C58)</f>
        <v>1864736.52</v>
      </c>
      <c r="D59" s="60">
        <f t="shared" si="9"/>
        <v>2129276.07</v>
      </c>
      <c r="E59" s="60">
        <f t="shared" si="9"/>
        <v>1911451.23</v>
      </c>
      <c r="F59" s="60">
        <f t="shared" si="9"/>
        <v>3418614.1100000003</v>
      </c>
      <c r="G59" s="60">
        <f t="shared" si="9"/>
        <v>4595978.98</v>
      </c>
      <c r="H59" s="60">
        <f>SUM(H52:H58)</f>
        <v>4446442.12</v>
      </c>
      <c r="I59" s="60">
        <f t="shared" si="9"/>
        <v>2604327.15</v>
      </c>
      <c r="J59" s="60">
        <f>SUM(J52:J58)</f>
        <v>8265602.1</v>
      </c>
      <c r="K59" s="60">
        <f t="shared" si="9"/>
        <v>3421741.17</v>
      </c>
      <c r="L59" s="60">
        <f t="shared" si="9"/>
        <v>2237957.25</v>
      </c>
      <c r="M59" s="60">
        <f t="shared" si="9"/>
        <v>2090585.35</v>
      </c>
      <c r="N59" s="60">
        <f t="shared" si="9"/>
        <v>41379195.32</v>
      </c>
    </row>
    <row r="60" spans="1:14" ht="12.75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</row>
    <row r="61" spans="1:14" ht="12.75">
      <c r="A61" s="84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  <row r="62" spans="1:14" ht="12.75">
      <c r="A62" s="72" t="s">
        <v>22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ht="12.75">
      <c r="A63" s="46" t="s">
        <v>86</v>
      </c>
      <c r="B63" s="53">
        <f>SUM('Ingresos Reales'!B57)</f>
        <v>25870079</v>
      </c>
      <c r="C63" s="53">
        <f>SUM('Ingresos Reales'!C57)</f>
        <v>32997642</v>
      </c>
      <c r="D63" s="53">
        <f>SUM('Ingresos Reales'!D57)</f>
        <v>25241694</v>
      </c>
      <c r="E63" s="53">
        <f>SUM('Ingresos Reales'!E57)</f>
        <v>36637033</v>
      </c>
      <c r="F63" s="53">
        <f>SUM('Ingresos Reales'!F57)</f>
        <v>24767443</v>
      </c>
      <c r="G63" s="53">
        <f>SUM('Ingresos Reales'!G57)</f>
        <v>25599612</v>
      </c>
      <c r="H63" s="53">
        <f>SUM('Ingresos Reales'!H57)</f>
        <v>25371798</v>
      </c>
      <c r="I63" s="53">
        <f>SUM('Ingresos Reales'!I57)</f>
        <v>13025629</v>
      </c>
      <c r="J63" s="53">
        <f>SUM('Ingresos Reales'!J57)</f>
        <v>25136942</v>
      </c>
      <c r="K63" s="53">
        <f>SUM('Ingresos Reales'!K57)</f>
        <v>24494504</v>
      </c>
      <c r="L63" s="53">
        <f>SUM('Ingresos Reales'!L57)</f>
        <v>22099419</v>
      </c>
      <c r="M63" s="53">
        <f>SUM('Ingresos Reales'!M57)</f>
        <v>22888380</v>
      </c>
      <c r="N63" s="53">
        <f aca="true" t="shared" si="10" ref="N63:N68">SUM(B63:M63)</f>
        <v>304130175</v>
      </c>
    </row>
    <row r="64" spans="1:14" ht="12.75">
      <c r="A64" s="46" t="s">
        <v>87</v>
      </c>
      <c r="B64" s="53">
        <f>SUM('Ingresos Reales'!B58)</f>
        <v>3585003</v>
      </c>
      <c r="C64" s="53">
        <f>SUM('Ingresos Reales'!C58)</f>
        <v>4713563</v>
      </c>
      <c r="D64" s="53">
        <f>SUM('Ingresos Reales'!D58)</f>
        <v>2897001</v>
      </c>
      <c r="E64" s="53">
        <f>SUM('Ingresos Reales'!E58)</f>
        <v>3634628</v>
      </c>
      <c r="F64" s="53">
        <f>SUM('Ingresos Reales'!F58)</f>
        <v>3576413</v>
      </c>
      <c r="G64" s="53">
        <f>SUM('Ingresos Reales'!G58)</f>
        <v>2885235</v>
      </c>
      <c r="H64" s="53">
        <f>SUM('Ingresos Reales'!H58)</f>
        <v>3320298</v>
      </c>
      <c r="I64" s="53">
        <f>SUM('Ingresos Reales'!I58)</f>
        <v>2778951</v>
      </c>
      <c r="J64" s="53">
        <f>SUM('Ingresos Reales'!J58)</f>
        <v>3265509</v>
      </c>
      <c r="K64" s="53">
        <f>SUM('Ingresos Reales'!K58)</f>
        <v>2893623</v>
      </c>
      <c r="L64" s="53">
        <f>SUM('Ingresos Reales'!L58)</f>
        <v>2720175</v>
      </c>
      <c r="M64" s="53">
        <f>SUM('Ingresos Reales'!M58)</f>
        <v>2849994</v>
      </c>
      <c r="N64" s="53">
        <f t="shared" si="10"/>
        <v>39120393</v>
      </c>
    </row>
    <row r="65" spans="1:14" ht="12.75">
      <c r="A65" s="46" t="s">
        <v>199</v>
      </c>
      <c r="B65" s="53">
        <f>SUM('Ingresos Reales'!B59)</f>
        <v>1071244</v>
      </c>
      <c r="C65" s="53">
        <f>SUM('Ingresos Reales'!C59)</f>
        <v>0</v>
      </c>
      <c r="D65" s="53">
        <f>SUM('Ingresos Reales'!D59)</f>
        <v>4953418.83</v>
      </c>
      <c r="E65" s="53">
        <f>SUM('Ingresos Reales'!E59)</f>
        <v>5171790</v>
      </c>
      <c r="F65" s="53">
        <f>SUM('Ingresos Reales'!F59)</f>
        <v>4029671</v>
      </c>
      <c r="G65" s="53">
        <f>SUM('Ingresos Reales'!G59)</f>
        <v>2054253</v>
      </c>
      <c r="H65" s="53">
        <f>SUM('Ingresos Reales'!H59)</f>
        <v>1300234</v>
      </c>
      <c r="I65" s="53">
        <f>SUM('Ingresos Reales'!I59)</f>
        <v>1359297</v>
      </c>
      <c r="J65" s="53">
        <f>SUM('Ingresos Reales'!J59)</f>
        <v>1068640</v>
      </c>
      <c r="K65" s="53">
        <f>SUM('Ingresos Reales'!K59)</f>
        <v>1045652</v>
      </c>
      <c r="L65" s="53">
        <f>SUM('Ingresos Reales'!L59)</f>
        <v>929289</v>
      </c>
      <c r="M65" s="53">
        <f>SUM('Ingresos Reales'!M59)</f>
        <v>8508756</v>
      </c>
      <c r="N65" s="53">
        <f t="shared" si="10"/>
        <v>31492244.83</v>
      </c>
    </row>
    <row r="66" spans="1:14" ht="12.75">
      <c r="A66" s="46" t="s">
        <v>88</v>
      </c>
      <c r="B66" s="53">
        <f>SUM('Ingresos Reales'!B60)</f>
        <v>0</v>
      </c>
      <c r="C66" s="53">
        <f>SUM('Ingresos Reales'!C60)</f>
        <v>0</v>
      </c>
      <c r="D66" s="53">
        <f>SUM('Ingresos Reales'!D60)</f>
        <v>0</v>
      </c>
      <c r="E66" s="53">
        <f>SUM('Ingresos Reales'!E60)</f>
        <v>0</v>
      </c>
      <c r="F66" s="53">
        <f>SUM('Ingresos Reales'!F60)</f>
        <v>0</v>
      </c>
      <c r="G66" s="53">
        <f>SUM('Ingresos Reales'!G60)</f>
        <v>0</v>
      </c>
      <c r="H66" s="53">
        <f>SUM('Ingresos Reales'!H60)</f>
        <v>0</v>
      </c>
      <c r="I66" s="53">
        <f>SUM('Ingresos Reales'!I60)</f>
        <v>0</v>
      </c>
      <c r="J66" s="53">
        <f>SUM('Ingresos Reales'!J60)</f>
        <v>0</v>
      </c>
      <c r="K66" s="53">
        <f>SUM('Ingresos Reales'!K60)</f>
        <v>0</v>
      </c>
      <c r="L66" s="53">
        <f>SUM('Ingresos Reales'!L60)</f>
        <v>0</v>
      </c>
      <c r="M66" s="53">
        <f>SUM('Ingresos Reales'!M60)</f>
        <v>0</v>
      </c>
      <c r="N66" s="53">
        <f t="shared" si="10"/>
        <v>0</v>
      </c>
    </row>
    <row r="67" spans="1:14" ht="12.75">
      <c r="A67" s="46" t="s">
        <v>200</v>
      </c>
      <c r="B67" s="53">
        <f>SUM('Ingresos Reales'!B61)</f>
        <v>735782</v>
      </c>
      <c r="C67" s="53">
        <f>SUM('Ingresos Reales'!C61)</f>
        <v>943755</v>
      </c>
      <c r="D67" s="53">
        <f>SUM('Ingresos Reales'!D61)</f>
        <v>693948</v>
      </c>
      <c r="E67" s="53">
        <f>SUM('Ingresos Reales'!E61)</f>
        <v>612204</v>
      </c>
      <c r="F67" s="53">
        <f>SUM('Ingresos Reales'!F61)</f>
        <v>709888</v>
      </c>
      <c r="G67" s="53">
        <f>SUM('Ingresos Reales'!G61)</f>
        <v>657101</v>
      </c>
      <c r="H67" s="53">
        <f>SUM('Ingresos Reales'!H61)</f>
        <v>696812</v>
      </c>
      <c r="I67" s="53">
        <f>SUM('Ingresos Reales'!I61)</f>
        <v>880894</v>
      </c>
      <c r="J67" s="53">
        <f>SUM('Ingresos Reales'!J61)</f>
        <v>599061</v>
      </c>
      <c r="K67" s="53">
        <f>SUM('Ingresos Reales'!K61)</f>
        <v>644198</v>
      </c>
      <c r="L67" s="53">
        <f>SUM('Ingresos Reales'!L61)</f>
        <v>731867</v>
      </c>
      <c r="M67" s="53">
        <f>SUM('Ingresos Reales'!M61)</f>
        <v>824301</v>
      </c>
      <c r="N67" s="53">
        <f t="shared" si="10"/>
        <v>8729811</v>
      </c>
    </row>
    <row r="68" spans="1:14" ht="12.75">
      <c r="A68" s="46" t="s">
        <v>237</v>
      </c>
      <c r="B68" s="53">
        <f>SUM('Ingresos Reales'!B62)</f>
        <v>797385</v>
      </c>
      <c r="C68" s="53">
        <f>SUM('Ingresos Reales'!C62)</f>
        <v>1549130</v>
      </c>
      <c r="D68" s="53">
        <f>SUM('Ingresos Reales'!D62)</f>
        <v>635747</v>
      </c>
      <c r="E68" s="53">
        <f>SUM('Ingresos Reales'!E62)</f>
        <v>688859</v>
      </c>
      <c r="F68" s="53">
        <f>SUM('Ingresos Reales'!F62)</f>
        <v>769747</v>
      </c>
      <c r="G68" s="53">
        <f>SUM('Ingresos Reales'!G62)</f>
        <v>673317</v>
      </c>
      <c r="H68" s="53">
        <f>SUM('Ingresos Reales'!H62)</f>
        <v>854116</v>
      </c>
      <c r="I68" s="53">
        <f>SUM('Ingresos Reales'!I62)</f>
        <v>940172</v>
      </c>
      <c r="J68" s="53">
        <f>SUM('Ingresos Reales'!J62)</f>
        <v>878587</v>
      </c>
      <c r="K68" s="53">
        <f>SUM('Ingresos Reales'!K62)</f>
        <v>928633</v>
      </c>
      <c r="L68" s="53">
        <f>SUM('Ingresos Reales'!L62)</f>
        <v>899593</v>
      </c>
      <c r="M68" s="53">
        <f>SUM('Ingresos Reales'!M62)</f>
        <v>792466</v>
      </c>
      <c r="N68" s="53">
        <f t="shared" si="10"/>
        <v>10407752</v>
      </c>
    </row>
    <row r="69" spans="1:14" ht="12.75">
      <c r="A69" s="46" t="s">
        <v>273</v>
      </c>
      <c r="B69" s="53">
        <f>SUM('Ingresos Reales'!B63)</f>
        <v>1951900</v>
      </c>
      <c r="C69" s="53">
        <f>SUM('Ingresos Reales'!C63)</f>
        <v>1063335</v>
      </c>
      <c r="D69" s="53">
        <f>SUM('Ingresos Reales'!D63)</f>
        <v>1019694</v>
      </c>
      <c r="E69" s="53">
        <f>SUM('Ingresos Reales'!E63)</f>
        <v>1599233</v>
      </c>
      <c r="F69" s="53">
        <f>SUM('Ingresos Reales'!F63)</f>
        <v>1019694</v>
      </c>
      <c r="G69" s="53">
        <f>SUM('Ingresos Reales'!G63)</f>
        <v>1026120</v>
      </c>
      <c r="H69" s="53">
        <f>SUM('Ingresos Reales'!H63)</f>
        <v>1454418</v>
      </c>
      <c r="I69" s="53">
        <f>SUM('Ingresos Reales'!I63)</f>
        <v>985430</v>
      </c>
      <c r="J69" s="53">
        <f>SUM('Ingresos Reales'!J63)</f>
        <v>985430</v>
      </c>
      <c r="K69" s="53">
        <f>SUM('Ingresos Reales'!K63)</f>
        <v>1269032</v>
      </c>
      <c r="L69" s="53">
        <f>SUM('Ingresos Reales'!L63)</f>
        <v>985430</v>
      </c>
      <c r="M69" s="53">
        <f>SUM('Ingresos Reales'!M63)</f>
        <v>985430</v>
      </c>
      <c r="N69" s="53">
        <f>SUM(B69:M69)</f>
        <v>14345146</v>
      </c>
    </row>
    <row r="70" spans="1:14" ht="12.75">
      <c r="A70" s="46" t="s">
        <v>277</v>
      </c>
      <c r="B70" s="53">
        <f>SUM('Ingresos Reales'!B64)</f>
        <v>869394</v>
      </c>
      <c r="C70" s="53">
        <f>SUM('Ingresos Reales'!C64)</f>
        <v>924131</v>
      </c>
      <c r="D70" s="53">
        <f>SUM('Ingresos Reales'!D64)</f>
        <v>1422684</v>
      </c>
      <c r="E70" s="53">
        <f>SUM('Ingresos Reales'!E64)</f>
        <v>1292751</v>
      </c>
      <c r="F70" s="53">
        <f>SUM('Ingresos Reales'!F64)</f>
        <v>1366285</v>
      </c>
      <c r="G70" s="53">
        <f>SUM('Ingresos Reales'!G64)</f>
        <v>1443675</v>
      </c>
      <c r="H70" s="53">
        <f>SUM('Ingresos Reales'!H64)</f>
        <v>1364024</v>
      </c>
      <c r="I70" s="53">
        <f>SUM('Ingresos Reales'!I64)</f>
        <v>1380394</v>
      </c>
      <c r="J70" s="53">
        <f>SUM('Ingresos Reales'!J64)</f>
        <v>1446276</v>
      </c>
      <c r="K70" s="53">
        <f>SUM('Ingresos Reales'!K64)</f>
        <v>1375869</v>
      </c>
      <c r="L70" s="53">
        <f>SUM('Ingresos Reales'!L64)</f>
        <v>1425431</v>
      </c>
      <c r="M70" s="53">
        <f>SUM('Ingresos Reales'!M64)</f>
        <v>1432517</v>
      </c>
      <c r="N70" s="53">
        <f>SUM(B70:M70)</f>
        <v>15743431</v>
      </c>
    </row>
    <row r="71" spans="1:14" ht="12.75">
      <c r="A71" s="47" t="s">
        <v>89</v>
      </c>
      <c r="B71" s="54">
        <f>SUM(B63:B70)</f>
        <v>34880787</v>
      </c>
      <c r="C71" s="54">
        <f aca="true" t="shared" si="11" ref="C71:N71">SUM(C63:C70)</f>
        <v>42191556</v>
      </c>
      <c r="D71" s="54">
        <f t="shared" si="11"/>
        <v>36864186.83</v>
      </c>
      <c r="E71" s="54">
        <f t="shared" si="11"/>
        <v>49636498</v>
      </c>
      <c r="F71" s="54">
        <f t="shared" si="11"/>
        <v>36239141</v>
      </c>
      <c r="G71" s="54">
        <f t="shared" si="11"/>
        <v>34339313</v>
      </c>
      <c r="H71" s="54">
        <f>SUM(H63:H70)</f>
        <v>34361700</v>
      </c>
      <c r="I71" s="54">
        <f t="shared" si="11"/>
        <v>21350767</v>
      </c>
      <c r="J71" s="54">
        <f>SUM(J63:J70)</f>
        <v>33380445</v>
      </c>
      <c r="K71" s="54">
        <f t="shared" si="11"/>
        <v>32651511</v>
      </c>
      <c r="L71" s="54">
        <f t="shared" si="11"/>
        <v>29791204</v>
      </c>
      <c r="M71" s="54">
        <f t="shared" si="11"/>
        <v>38281844</v>
      </c>
      <c r="N71" s="54">
        <f t="shared" si="11"/>
        <v>423968952.83</v>
      </c>
    </row>
    <row r="72" spans="1:14" ht="12.75">
      <c r="A72" s="48" t="s">
        <v>172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49" t="s">
        <v>238</v>
      </c>
      <c r="B73" s="53">
        <f>SUM('Ingresos Reales'!B66)</f>
        <v>2844146</v>
      </c>
      <c r="C73" s="53">
        <f>SUM('Ingresos Reales'!C66)</f>
        <v>2844146.0999999978</v>
      </c>
      <c r="D73" s="53">
        <f>SUM('Ingresos Reales'!D66)</f>
        <v>2844146.1</v>
      </c>
      <c r="E73" s="53">
        <f>SUM('Ingresos Reales'!E66)</f>
        <v>2844146.1</v>
      </c>
      <c r="F73" s="53">
        <f>SUM('Ingresos Reales'!F66)</f>
        <v>2844146.1</v>
      </c>
      <c r="G73" s="53">
        <f>SUM('Ingresos Reales'!G66)</f>
        <v>2844146.1</v>
      </c>
      <c r="H73" s="53">
        <f>SUM('Ingresos Reales'!H66)</f>
        <v>2844146.1</v>
      </c>
      <c r="I73" s="53">
        <f>SUM('Ingresos Reales'!I66)</f>
        <v>2844146.1</v>
      </c>
      <c r="J73" s="53">
        <f>SUM('Ingresos Reales'!J66)</f>
        <v>2844146.1</v>
      </c>
      <c r="K73" s="53">
        <f>SUM('Ingresos Reales'!K66)</f>
        <v>2844146.1</v>
      </c>
      <c r="L73" s="53">
        <f>SUM('Ingresos Reales'!L66)</f>
        <v>0</v>
      </c>
      <c r="M73" s="53">
        <f>SUM('Ingresos Reales'!M66)</f>
        <v>0</v>
      </c>
      <c r="N73" s="53">
        <f>SUM(B73:M73)</f>
        <v>28441460.900000002</v>
      </c>
    </row>
    <row r="74" spans="1:14" ht="12.75">
      <c r="A74" s="49" t="s">
        <v>316</v>
      </c>
      <c r="B74" s="53">
        <f>SUM('Ingresos Reales'!B67)</f>
        <v>122.37</v>
      </c>
      <c r="C74" s="53">
        <f>SUM('Ingresos Reales'!C67)</f>
        <v>39.3</v>
      </c>
      <c r="D74" s="53">
        <f>SUM('Ingresos Reales'!D67)</f>
        <v>0</v>
      </c>
      <c r="E74" s="53">
        <f>SUM('Ingresos Reales'!E67)</f>
        <v>0</v>
      </c>
      <c r="F74" s="53">
        <f>SUM('Ingresos Reales'!F67)</f>
        <v>0</v>
      </c>
      <c r="G74" s="53">
        <f>SUM('Ingresos Reales'!G67)</f>
        <v>0</v>
      </c>
      <c r="H74" s="53">
        <f>SUM('Ingresos Reales'!H67)</f>
        <v>0</v>
      </c>
      <c r="I74" s="53">
        <f>SUM('Ingresos Reales'!I67)</f>
        <v>0</v>
      </c>
      <c r="J74" s="53">
        <f>SUM('Ingresos Reales'!J67)</f>
        <v>0</v>
      </c>
      <c r="K74" s="53">
        <f>SUM('Ingresos Reales'!K67)</f>
        <v>4166.7</v>
      </c>
      <c r="L74" s="53">
        <f>SUM('Ingresos Reales'!L67)</f>
        <v>0</v>
      </c>
      <c r="M74" s="53">
        <f>SUM('Ingresos Reales'!M67)</f>
        <v>0</v>
      </c>
      <c r="N74" s="53">
        <f>SUM(B74:M74)</f>
        <v>4328.37</v>
      </c>
    </row>
    <row r="75" spans="1:14" ht="12.75">
      <c r="A75" s="49" t="s">
        <v>343</v>
      </c>
      <c r="B75" s="53">
        <f>SUM('Ingresos Reales'!B68)</f>
        <v>47900</v>
      </c>
      <c r="C75" s="53">
        <f>SUM('Ingresos Reales'!C68)</f>
        <v>38633.37</v>
      </c>
      <c r="D75" s="53">
        <f>SUM('Ingresos Reales'!D68)</f>
        <v>41556.3</v>
      </c>
      <c r="E75" s="53">
        <f>SUM('Ingresos Reales'!E68)</f>
        <v>31008.35</v>
      </c>
      <c r="F75" s="53">
        <f>SUM('Ingresos Reales'!F68)</f>
        <v>29202.81</v>
      </c>
      <c r="G75" s="53">
        <f>SUM('Ingresos Reales'!G68)</f>
        <v>14755.54</v>
      </c>
      <c r="H75" s="53">
        <f>SUM('Ingresos Reales'!H68)</f>
        <v>7281.26</v>
      </c>
      <c r="I75" s="53">
        <f>SUM('Ingresos Reales'!I68)</f>
        <v>4200</v>
      </c>
      <c r="J75" s="53">
        <f>SUM('Ingresos Reales'!J68)</f>
        <v>4938.89</v>
      </c>
      <c r="K75" s="53">
        <f>SUM('Ingresos Reales'!K68)</f>
        <v>0</v>
      </c>
      <c r="L75" s="53">
        <f>SUM('Ingresos Reales'!L68)</f>
        <v>3888.92</v>
      </c>
      <c r="M75" s="53">
        <f>SUM('Ingresos Reales'!M68)</f>
        <v>3650.07</v>
      </c>
      <c r="N75" s="53">
        <f>SUM(B75:M75)</f>
        <v>227015.51000000004</v>
      </c>
    </row>
    <row r="76" spans="1:14" ht="12.75">
      <c r="A76" s="49" t="s">
        <v>392</v>
      </c>
      <c r="B76" s="53">
        <f>SUM('Ingresos Reales'!B69)</f>
        <v>0</v>
      </c>
      <c r="C76" s="53">
        <f>SUM('Ingresos Reales'!C69)</f>
        <v>3025.68</v>
      </c>
      <c r="D76" s="53">
        <f>SUM('Ingresos Reales'!D69)</f>
        <v>6468.7</v>
      </c>
      <c r="E76" s="53">
        <f>SUM('Ingresos Reales'!E69)</f>
        <v>11963.36</v>
      </c>
      <c r="F76" s="53">
        <f>SUM('Ingresos Reales'!F69)</f>
        <v>19405.64</v>
      </c>
      <c r="G76" s="53">
        <f>SUM('Ingresos Reales'!G69)</f>
        <v>21230.56</v>
      </c>
      <c r="H76" s="53">
        <f>SUM('Ingresos Reales'!H69)</f>
        <v>26350</v>
      </c>
      <c r="I76" s="53">
        <f>SUM('Ingresos Reales'!I69)</f>
        <v>27766.72</v>
      </c>
      <c r="J76" s="53">
        <f>SUM('Ingresos Reales'!J69)</f>
        <v>32080.62</v>
      </c>
      <c r="K76" s="53">
        <f>SUM('Ingresos Reales'!K69)</f>
        <v>25330.56</v>
      </c>
      <c r="L76" s="53">
        <f>SUM('Ingresos Reales'!L69)</f>
        <v>27200.05</v>
      </c>
      <c r="M76" s="53">
        <f>SUM('Ingresos Reales'!M69)</f>
        <v>25337.54</v>
      </c>
      <c r="N76" s="53">
        <f>SUM(B76:M76)</f>
        <v>226159.43</v>
      </c>
    </row>
    <row r="77" spans="1:14" ht="12.75">
      <c r="A77" s="47" t="s">
        <v>239</v>
      </c>
      <c r="B77" s="54">
        <f>SUM(B73:B76)</f>
        <v>2892168.37</v>
      </c>
      <c r="C77" s="54">
        <f aca="true" t="shared" si="12" ref="C77:N77">SUM(C73:C76)</f>
        <v>2885844.449999998</v>
      </c>
      <c r="D77" s="54">
        <f t="shared" si="12"/>
        <v>2892171.1</v>
      </c>
      <c r="E77" s="54">
        <f t="shared" si="12"/>
        <v>2887117.81</v>
      </c>
      <c r="F77" s="54">
        <f t="shared" si="12"/>
        <v>2892754.5500000003</v>
      </c>
      <c r="G77" s="54">
        <f t="shared" si="12"/>
        <v>2880132.2</v>
      </c>
      <c r="H77" s="54">
        <f t="shared" si="12"/>
        <v>2877777.36</v>
      </c>
      <c r="I77" s="54">
        <f t="shared" si="12"/>
        <v>2876112.8200000003</v>
      </c>
      <c r="J77" s="54">
        <f t="shared" si="12"/>
        <v>2881165.6100000003</v>
      </c>
      <c r="K77" s="54">
        <f t="shared" si="12"/>
        <v>2873643.3600000003</v>
      </c>
      <c r="L77" s="54">
        <f t="shared" si="12"/>
        <v>31088.97</v>
      </c>
      <c r="M77" s="54">
        <f t="shared" si="12"/>
        <v>28987.61</v>
      </c>
      <c r="N77" s="54">
        <f t="shared" si="12"/>
        <v>28898964.210000005</v>
      </c>
    </row>
    <row r="78" spans="1:14" ht="12.75">
      <c r="A78" s="48" t="s">
        <v>119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49" t="s">
        <v>238</v>
      </c>
      <c r="B79" s="53">
        <f>SUM('Ingresos Reales'!B71)</f>
        <v>22762134.44</v>
      </c>
      <c r="C79" s="53">
        <f>SUM('Ingresos Reales'!C71)</f>
        <v>22762134.44</v>
      </c>
      <c r="D79" s="53">
        <f>SUM('Ingresos Reales'!D71)</f>
        <v>22762134.44</v>
      </c>
      <c r="E79" s="53">
        <f>SUM('Ingresos Reales'!E71)</f>
        <v>22762134.44</v>
      </c>
      <c r="F79" s="53">
        <f>SUM('Ingresos Reales'!F71)</f>
        <v>22762134.44</v>
      </c>
      <c r="G79" s="53">
        <f>SUM('Ingresos Reales'!G71)</f>
        <v>22762134.44</v>
      </c>
      <c r="H79" s="53">
        <f>SUM('Ingresos Reales'!H71)</f>
        <v>22762134.44</v>
      </c>
      <c r="I79" s="53">
        <f>SUM('Ingresos Reales'!I71)</f>
        <v>22762134.44</v>
      </c>
      <c r="J79" s="53">
        <f>SUM('Ingresos Reales'!J71)</f>
        <v>22762134.44</v>
      </c>
      <c r="K79" s="53">
        <f>SUM('Ingresos Reales'!K71)</f>
        <v>22762134.44</v>
      </c>
      <c r="L79" s="53">
        <f>SUM('Ingresos Reales'!L71)</f>
        <v>22762134.44</v>
      </c>
      <c r="M79" s="53">
        <f>SUM('Ingresos Reales'!M71)</f>
        <v>22762134.44</v>
      </c>
      <c r="N79" s="53">
        <f>SUM(B79:M79)</f>
        <v>273145613.28000003</v>
      </c>
    </row>
    <row r="80" spans="1:14" ht="12.75">
      <c r="A80" s="49" t="s">
        <v>311</v>
      </c>
      <c r="B80" s="53">
        <f>SUM('Ingresos Reales'!B72)</f>
        <v>294.99</v>
      </c>
      <c r="C80" s="53">
        <f>SUM('Ingresos Reales'!C72)</f>
        <v>270</v>
      </c>
      <c r="D80" s="53">
        <f>SUM('Ingresos Reales'!D72)</f>
        <v>310</v>
      </c>
      <c r="E80" s="53">
        <f>SUM('Ingresos Reales'!E72)</f>
        <v>296.94</v>
      </c>
      <c r="F80" s="53">
        <f>SUM('Ingresos Reales'!F72)</f>
        <v>320.83</v>
      </c>
      <c r="G80" s="53">
        <f>SUM('Ingresos Reales'!G72)</f>
        <v>243.32</v>
      </c>
      <c r="H80" s="53">
        <f>SUM('Ingresos Reales'!H72)</f>
        <v>237.76</v>
      </c>
      <c r="I80" s="53">
        <f>SUM('Ingresos Reales'!I72)</f>
        <v>202.2</v>
      </c>
      <c r="J80" s="53">
        <f>SUM('Ingresos Reales'!J72)</f>
        <v>238.31</v>
      </c>
      <c r="K80" s="53">
        <f>SUM('Ingresos Reales'!K72)</f>
        <v>216.64</v>
      </c>
      <c r="L80" s="53">
        <f>SUM('Ingresos Reales'!L72)</f>
        <v>202.19</v>
      </c>
      <c r="M80" s="53">
        <f>SUM('Ingresos Reales'!M72)</f>
        <v>238.31</v>
      </c>
      <c r="N80" s="53">
        <f>SUM(B80:M80)</f>
        <v>3071.49</v>
      </c>
    </row>
    <row r="81" spans="1:14" ht="12.75">
      <c r="A81" s="49" t="s">
        <v>317</v>
      </c>
      <c r="B81" s="53">
        <f>SUM('Ingresos Reales'!B73)</f>
        <v>4796.25</v>
      </c>
      <c r="C81" s="53">
        <f>SUM('Ingresos Reales'!C73)</f>
        <v>0</v>
      </c>
      <c r="D81" s="53">
        <f>SUM('Ingresos Reales'!D73)</f>
        <v>0</v>
      </c>
      <c r="E81" s="53">
        <f>SUM('Ingresos Reales'!E73)</f>
        <v>0</v>
      </c>
      <c r="F81" s="53">
        <f>SUM('Ingresos Reales'!F73)</f>
        <v>0</v>
      </c>
      <c r="G81" s="53">
        <f>SUM('Ingresos Reales'!G73)</f>
        <v>0</v>
      </c>
      <c r="H81" s="53">
        <f>SUM('Ingresos Reales'!H73)</f>
        <v>0</v>
      </c>
      <c r="I81" s="53">
        <f>SUM('Ingresos Reales'!I73)</f>
        <v>0</v>
      </c>
      <c r="J81" s="53">
        <f>SUM('Ingresos Reales'!J73)</f>
        <v>0</v>
      </c>
      <c r="K81" s="53">
        <f>SUM('Ingresos Reales'!K73)</f>
        <v>0</v>
      </c>
      <c r="L81" s="53">
        <f>SUM('Ingresos Reales'!L73)</f>
        <v>0</v>
      </c>
      <c r="M81" s="53">
        <f>SUM('Ingresos Reales'!M73)</f>
        <v>0</v>
      </c>
      <c r="N81" s="53">
        <f>SUM(B81:M81)</f>
        <v>4796.25</v>
      </c>
    </row>
    <row r="82" spans="1:14" ht="12.75">
      <c r="A82" s="49" t="s">
        <v>344</v>
      </c>
      <c r="B82" s="53">
        <f>SUM('Ingresos Reales'!B74)</f>
        <v>50850</v>
      </c>
      <c r="C82" s="53">
        <f>SUM('Ingresos Reales'!C74)</f>
        <v>39904.17</v>
      </c>
      <c r="D82" s="53">
        <f>SUM('Ingresos Reales'!D74)</f>
        <v>34143.09</v>
      </c>
      <c r="E82" s="53">
        <f>SUM('Ingresos Reales'!E74)</f>
        <v>31940.3</v>
      </c>
      <c r="F82" s="53">
        <f>SUM('Ingresos Reales'!F74)</f>
        <v>31855.6</v>
      </c>
      <c r="G82" s="53">
        <f>SUM('Ingresos Reales'!G74)</f>
        <v>27162.52</v>
      </c>
      <c r="H82" s="53">
        <f>SUM('Ingresos Reales'!H74)</f>
        <v>24083.39</v>
      </c>
      <c r="I82" s="53">
        <f>SUM('Ingresos Reales'!I74)</f>
        <v>18660.17</v>
      </c>
      <c r="J82" s="53">
        <f>SUM('Ingresos Reales'!J74)</f>
        <v>20988.36</v>
      </c>
      <c r="K82" s="53">
        <f>SUM('Ingresos Reales'!K74)</f>
        <v>13270.8</v>
      </c>
      <c r="L82" s="53">
        <f>SUM('Ingresos Reales'!L74)</f>
        <v>11841.67</v>
      </c>
      <c r="M82" s="53">
        <f>SUM('Ingresos Reales'!M74)</f>
        <v>5760.46</v>
      </c>
      <c r="N82" s="53">
        <f>SUM(B82:M82)</f>
        <v>310460.52999999997</v>
      </c>
    </row>
    <row r="83" spans="1:14" ht="12.75">
      <c r="A83" s="49" t="s">
        <v>393</v>
      </c>
      <c r="B83" s="53">
        <f>SUM('Ingresos Reales'!B75)</f>
        <v>0</v>
      </c>
      <c r="C83" s="53">
        <f>SUM('Ingresos Reales'!C75)</f>
        <v>6491.67</v>
      </c>
      <c r="D83" s="53">
        <f>SUM('Ingresos Reales'!D75)</f>
        <v>15823.56</v>
      </c>
      <c r="E83" s="53">
        <f>SUM('Ingresos Reales'!E75)</f>
        <v>10000.02</v>
      </c>
      <c r="F83" s="53">
        <f>SUM('Ingresos Reales'!F75)</f>
        <v>15588.9</v>
      </c>
      <c r="G83" s="53">
        <f>SUM('Ingresos Reales'!G75)</f>
        <v>12718.07</v>
      </c>
      <c r="H83" s="53">
        <f>SUM('Ingresos Reales'!H75)</f>
        <v>14550.01</v>
      </c>
      <c r="I83" s="53">
        <f>SUM('Ingresos Reales'!I75)</f>
        <v>11693.06</v>
      </c>
      <c r="J83" s="53">
        <f>SUM('Ingresos Reales'!J75)</f>
        <v>4788.88</v>
      </c>
      <c r="K83" s="53">
        <f>SUM('Ingresos Reales'!K75)</f>
        <v>11041.7</v>
      </c>
      <c r="L83" s="53">
        <f>SUM('Ingresos Reales'!L75)</f>
        <v>14856.95</v>
      </c>
      <c r="M83" s="53">
        <f>SUM('Ingresos Reales'!M75)</f>
        <v>22100</v>
      </c>
      <c r="N83" s="53">
        <f>SUM(B83:M83)</f>
        <v>139652.82</v>
      </c>
    </row>
    <row r="84" spans="1:14" ht="12.75">
      <c r="A84" s="47" t="s">
        <v>240</v>
      </c>
      <c r="B84" s="54">
        <f>SUM(B79:B83)</f>
        <v>22818075.68</v>
      </c>
      <c r="C84" s="54">
        <f aca="true" t="shared" si="13" ref="C84:N84">SUM(C79:C83)</f>
        <v>22808800.280000005</v>
      </c>
      <c r="D84" s="54">
        <f t="shared" si="13"/>
        <v>22812411.09</v>
      </c>
      <c r="E84" s="54">
        <f t="shared" si="13"/>
        <v>22804371.700000003</v>
      </c>
      <c r="F84" s="54">
        <f t="shared" si="13"/>
        <v>22809899.77</v>
      </c>
      <c r="G84" s="54">
        <f t="shared" si="13"/>
        <v>22802258.35</v>
      </c>
      <c r="H84" s="54">
        <f t="shared" si="13"/>
        <v>22801005.600000005</v>
      </c>
      <c r="I84" s="54">
        <f t="shared" si="13"/>
        <v>22792689.87</v>
      </c>
      <c r="J84" s="54">
        <f t="shared" si="13"/>
        <v>22788149.99</v>
      </c>
      <c r="K84" s="54">
        <f t="shared" si="13"/>
        <v>22786663.580000002</v>
      </c>
      <c r="L84" s="54">
        <f t="shared" si="13"/>
        <v>22789035.250000004</v>
      </c>
      <c r="M84" s="54">
        <f t="shared" si="13"/>
        <v>22790233.21</v>
      </c>
      <c r="N84" s="54">
        <f t="shared" si="13"/>
        <v>273603594.37</v>
      </c>
    </row>
    <row r="85" spans="1:15" ht="12.75">
      <c r="A85" s="48" t="s">
        <v>241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34"/>
    </row>
    <row r="86" spans="1:15" ht="12.75">
      <c r="A86" s="49" t="s">
        <v>201</v>
      </c>
      <c r="B86" s="53">
        <f>SUM('Ingresos Reales'!B76)</f>
        <v>1919773</v>
      </c>
      <c r="C86" s="53">
        <f>SUM('Ingresos Reales'!C76)</f>
        <v>1980816</v>
      </c>
      <c r="D86" s="53">
        <f>SUM('Ingresos Reales'!D76)</f>
        <v>2989311</v>
      </c>
      <c r="E86" s="53">
        <f>SUM('Ingresos Reales'!E76)</f>
        <v>1978782</v>
      </c>
      <c r="F86" s="53">
        <f>SUM('Ingresos Reales'!F76)</f>
        <v>1821077</v>
      </c>
      <c r="G86" s="53">
        <f>SUM('Ingresos Reales'!G76)</f>
        <v>1953120</v>
      </c>
      <c r="H86" s="53">
        <f>SUM('Ingresos Reales'!H76)</f>
        <v>1924589</v>
      </c>
      <c r="I86" s="53">
        <f>SUM('Ingresos Reales'!I76)</f>
        <v>21922145</v>
      </c>
      <c r="J86" s="53">
        <f>SUM('Ingresos Reales'!J76)</f>
        <v>1754556</v>
      </c>
      <c r="K86" s="53">
        <f>SUM('Ingresos Reales'!K76)</f>
        <v>3878904</v>
      </c>
      <c r="L86" s="53">
        <f>SUM('Ingresos Reales'!L76)</f>
        <v>11824566</v>
      </c>
      <c r="M86" s="53">
        <f>SUM('Ingresos Reales'!M76)</f>
        <v>21828588</v>
      </c>
      <c r="N86" s="53">
        <f>SUM(B86:M86)</f>
        <v>75776227</v>
      </c>
      <c r="O86" s="34"/>
    </row>
    <row r="87" spans="1:15" ht="12.75">
      <c r="A87" s="47" t="s">
        <v>242</v>
      </c>
      <c r="B87" s="54">
        <f>SUM(B86)</f>
        <v>1919773</v>
      </c>
      <c r="C87" s="54">
        <f aca="true" t="shared" si="14" ref="C87:N87">SUM(C86)</f>
        <v>1980816</v>
      </c>
      <c r="D87" s="54">
        <f t="shared" si="14"/>
        <v>2989311</v>
      </c>
      <c r="E87" s="54">
        <f t="shared" si="14"/>
        <v>1978782</v>
      </c>
      <c r="F87" s="54">
        <f t="shared" si="14"/>
        <v>1821077</v>
      </c>
      <c r="G87" s="54">
        <f t="shared" si="14"/>
        <v>1953120</v>
      </c>
      <c r="H87" s="54">
        <f>SUM(H86)</f>
        <v>1924589</v>
      </c>
      <c r="I87" s="54">
        <f t="shared" si="14"/>
        <v>21922145</v>
      </c>
      <c r="J87" s="54">
        <f>SUM(J86)</f>
        <v>1754556</v>
      </c>
      <c r="K87" s="54">
        <f t="shared" si="14"/>
        <v>3878904</v>
      </c>
      <c r="L87" s="54">
        <f t="shared" si="14"/>
        <v>11824566</v>
      </c>
      <c r="M87" s="54">
        <f t="shared" si="14"/>
        <v>21828588</v>
      </c>
      <c r="N87" s="54">
        <f t="shared" si="14"/>
        <v>75776227</v>
      </c>
      <c r="O87" s="34"/>
    </row>
    <row r="88" spans="1:15" ht="12.75">
      <c r="A88" s="48" t="s">
        <v>139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34"/>
    </row>
    <row r="89" spans="1:15" s="1" customFormat="1" ht="12.75">
      <c r="A89" s="49" t="s">
        <v>185</v>
      </c>
      <c r="B89" s="53">
        <f>SUM('Ingresos Reales'!B79)</f>
        <v>0</v>
      </c>
      <c r="C89" s="53">
        <f>SUM('Ingresos Reales'!C79)</f>
        <v>0</v>
      </c>
      <c r="D89" s="53">
        <f>SUM('Ingresos Reales'!D79)</f>
        <v>0</v>
      </c>
      <c r="E89" s="53">
        <f>SUM('Ingresos Reales'!E79)</f>
        <v>0</v>
      </c>
      <c r="F89" s="53">
        <f>SUM('Ingresos Reales'!F79)</f>
        <v>0</v>
      </c>
      <c r="G89" s="53">
        <f>SUM('Ingresos Reales'!G79)</f>
        <v>0</v>
      </c>
      <c r="H89" s="53">
        <f>SUM('Ingresos Reales'!H79)</f>
        <v>0</v>
      </c>
      <c r="I89" s="53">
        <f>SUM('Ingresos Reales'!I79)</f>
        <v>0</v>
      </c>
      <c r="J89" s="53">
        <f>SUM('Ingresos Reales'!J79)</f>
        <v>0</v>
      </c>
      <c r="K89" s="53">
        <f>SUM('Ingresos Reales'!K79)</f>
        <v>0</v>
      </c>
      <c r="L89" s="53">
        <f>SUM('Ingresos Reales'!L79)</f>
        <v>0</v>
      </c>
      <c r="M89" s="53">
        <f>SUM('Ingresos Reales'!M79)</f>
        <v>0</v>
      </c>
      <c r="N89" s="53">
        <f>SUM(B89:M89)</f>
        <v>0</v>
      </c>
      <c r="O89" s="58"/>
    </row>
    <row r="90" spans="1:15" ht="12.75">
      <c r="A90" s="49" t="s">
        <v>325</v>
      </c>
      <c r="B90" s="53">
        <f>SUM('Ingresos Reales'!B80)</f>
        <v>2241941</v>
      </c>
      <c r="C90" s="53">
        <f>SUM('Ingresos Reales'!C80)</f>
        <v>860755</v>
      </c>
      <c r="D90" s="53">
        <f>SUM('Ingresos Reales'!D80)</f>
        <v>764388</v>
      </c>
      <c r="E90" s="53">
        <f>SUM('Ingresos Reales'!E80)</f>
        <v>881360</v>
      </c>
      <c r="F90" s="53">
        <f>SUM('Ingresos Reales'!F80)</f>
        <v>949398</v>
      </c>
      <c r="G90" s="53">
        <f>SUM('Ingresos Reales'!G80)</f>
        <v>997971</v>
      </c>
      <c r="H90" s="53">
        <f>SUM('Ingresos Reales'!H80)</f>
        <v>900212</v>
      </c>
      <c r="I90" s="53">
        <f>SUM('Ingresos Reales'!I80)</f>
        <v>945739</v>
      </c>
      <c r="J90" s="53">
        <f>SUM('Ingresos Reales'!J80)</f>
        <v>938301</v>
      </c>
      <c r="K90" s="53">
        <f>SUM('Ingresos Reales'!K80)</f>
        <v>920340</v>
      </c>
      <c r="L90" s="53">
        <f>SUM('Ingresos Reales'!L80)</f>
        <v>958003</v>
      </c>
      <c r="M90" s="53">
        <f>SUM('Ingresos Reales'!M80)</f>
        <v>934098</v>
      </c>
      <c r="N90" s="53">
        <f aca="true" t="shared" si="15" ref="N90:N99">SUM(B90:M90)</f>
        <v>12292506</v>
      </c>
      <c r="O90" s="34"/>
    </row>
    <row r="91" spans="1:15" ht="12.75">
      <c r="A91" s="8" t="s">
        <v>275</v>
      </c>
      <c r="B91" s="53">
        <f>SUM('Ingresos Reales'!B81)</f>
        <v>0</v>
      </c>
      <c r="C91" s="53">
        <f>SUM('Ingresos Reales'!C81)</f>
        <v>0</v>
      </c>
      <c r="D91" s="53">
        <f>SUM('Ingresos Reales'!D81)</f>
        <v>0</v>
      </c>
      <c r="E91" s="53">
        <f>SUM('Ingresos Reales'!E81)</f>
        <v>0</v>
      </c>
      <c r="F91" s="53">
        <f>SUM('Ingresos Reales'!F81)</f>
        <v>4600000</v>
      </c>
      <c r="G91" s="53">
        <f>SUM('Ingresos Reales'!G81)</f>
        <v>0</v>
      </c>
      <c r="H91" s="53">
        <f>SUM('Ingresos Reales'!H81)</f>
        <v>0</v>
      </c>
      <c r="I91" s="53">
        <f>SUM('Ingresos Reales'!I81)</f>
        <v>0</v>
      </c>
      <c r="J91" s="53">
        <f>SUM('Ingresos Reales'!J81)</f>
        <v>0</v>
      </c>
      <c r="K91" s="53">
        <f>SUM('Ingresos Reales'!K81)</f>
        <v>6900000</v>
      </c>
      <c r="L91" s="53">
        <f>SUM('Ingresos Reales'!L81)</f>
        <v>0</v>
      </c>
      <c r="M91" s="53">
        <f>SUM('Ingresos Reales'!M81)</f>
        <v>0</v>
      </c>
      <c r="N91" s="53">
        <f t="shared" si="15"/>
        <v>11500000</v>
      </c>
      <c r="O91" s="34"/>
    </row>
    <row r="92" spans="1:15" ht="12.75">
      <c r="A92" s="8" t="s">
        <v>296</v>
      </c>
      <c r="B92" s="53">
        <f>SUM('Ingresos Reales'!B82)</f>
        <v>0</v>
      </c>
      <c r="C92" s="53">
        <f>SUM('Ingresos Reales'!C82)</f>
        <v>0</v>
      </c>
      <c r="D92" s="53">
        <f>SUM('Ingresos Reales'!D82)</f>
        <v>0</v>
      </c>
      <c r="E92" s="53">
        <f>SUM('Ingresos Reales'!E82)</f>
        <v>0</v>
      </c>
      <c r="F92" s="53">
        <f>SUM('Ingresos Reales'!F82)</f>
        <v>1150000</v>
      </c>
      <c r="G92" s="53">
        <f>SUM('Ingresos Reales'!G82)</f>
        <v>0</v>
      </c>
      <c r="H92" s="53">
        <f>SUM('Ingresos Reales'!H82)</f>
        <v>0</v>
      </c>
      <c r="I92" s="53">
        <f>SUM('Ingresos Reales'!I82)</f>
        <v>0</v>
      </c>
      <c r="J92" s="53">
        <f>SUM('Ingresos Reales'!J82)</f>
        <v>0</v>
      </c>
      <c r="K92" s="53">
        <f>SUM('Ingresos Reales'!K82)</f>
        <v>1725000</v>
      </c>
      <c r="L92" s="53">
        <f>SUM('Ingresos Reales'!L82)</f>
        <v>0</v>
      </c>
      <c r="M92" s="53">
        <f>SUM('Ingresos Reales'!M82)</f>
        <v>0</v>
      </c>
      <c r="N92" s="53">
        <f t="shared" si="15"/>
        <v>2875000</v>
      </c>
      <c r="O92" s="34"/>
    </row>
    <row r="93" spans="1:15" ht="12.75">
      <c r="A93" s="8" t="s">
        <v>279</v>
      </c>
      <c r="B93" s="53">
        <f>SUM('Ingresos Reales'!B83)</f>
        <v>0</v>
      </c>
      <c r="C93" s="53">
        <f>SUM('Ingresos Reales'!C83)</f>
        <v>0</v>
      </c>
      <c r="D93" s="53">
        <f>SUM('Ingresos Reales'!D83)</f>
        <v>0</v>
      </c>
      <c r="E93" s="53">
        <f>SUM('Ingresos Reales'!E83)</f>
        <v>0</v>
      </c>
      <c r="F93" s="53">
        <f>SUM('Ingresos Reales'!F83)</f>
        <v>0</v>
      </c>
      <c r="G93" s="53">
        <f>SUM('Ingresos Reales'!G83)</f>
        <v>0</v>
      </c>
      <c r="H93" s="53">
        <f>SUM('Ingresos Reales'!H83)</f>
        <v>0</v>
      </c>
      <c r="I93" s="53">
        <f>SUM('Ingresos Reales'!I83)</f>
        <v>0</v>
      </c>
      <c r="J93" s="53">
        <f>SUM('Ingresos Reales'!J83)</f>
        <v>0</v>
      </c>
      <c r="K93" s="53">
        <f>SUM('Ingresos Reales'!K83)</f>
        <v>0</v>
      </c>
      <c r="L93" s="53">
        <f>SUM('Ingresos Reales'!L83)</f>
        <v>0</v>
      </c>
      <c r="M93" s="53">
        <f>SUM('Ingresos Reales'!M83)</f>
        <v>0</v>
      </c>
      <c r="N93" s="53">
        <f t="shared" si="15"/>
        <v>0</v>
      </c>
      <c r="O93" s="34"/>
    </row>
    <row r="94" spans="1:15" ht="12.75">
      <c r="A94" s="199" t="s">
        <v>326</v>
      </c>
      <c r="B94" s="53">
        <f>SUM('Ingresos Reales'!B84)</f>
        <v>0</v>
      </c>
      <c r="C94" s="53">
        <f>SUM('Ingresos Reales'!C84)</f>
        <v>0</v>
      </c>
      <c r="D94" s="53">
        <f>SUM('Ingresos Reales'!D84)</f>
        <v>0</v>
      </c>
      <c r="E94" s="53">
        <f>SUM('Ingresos Reales'!E84)</f>
        <v>0</v>
      </c>
      <c r="F94" s="53">
        <f>SUM('Ingresos Reales'!F84)</f>
        <v>0</v>
      </c>
      <c r="G94" s="53">
        <f>SUM('Ingresos Reales'!G84)</f>
        <v>0</v>
      </c>
      <c r="H94" s="53">
        <f>SUM('Ingresos Reales'!H84)</f>
        <v>0</v>
      </c>
      <c r="I94" s="53">
        <f>SUM('Ingresos Reales'!I84)</f>
        <v>0</v>
      </c>
      <c r="J94" s="53">
        <f>SUM('Ingresos Reales'!J84)</f>
        <v>0</v>
      </c>
      <c r="K94" s="53">
        <f>SUM('Ingresos Reales'!K84)</f>
        <v>0</v>
      </c>
      <c r="L94" s="53">
        <f>SUM('Ingresos Reales'!L84)</f>
        <v>0</v>
      </c>
      <c r="M94" s="53">
        <f>SUM('Ingresos Reales'!M84)</f>
        <v>0</v>
      </c>
      <c r="N94" s="53">
        <f t="shared" si="15"/>
        <v>0</v>
      </c>
      <c r="O94" s="34"/>
    </row>
    <row r="95" spans="1:15" ht="12.75">
      <c r="A95" s="199" t="s">
        <v>420</v>
      </c>
      <c r="B95" s="53">
        <f>SUM('Ingresos Reales'!B85)</f>
        <v>0</v>
      </c>
      <c r="C95" s="53">
        <f>SUM('Ingresos Reales'!C85)</f>
        <v>0</v>
      </c>
      <c r="D95" s="53">
        <f>SUM('Ingresos Reales'!D85)</f>
        <v>0</v>
      </c>
      <c r="E95" s="53">
        <f>SUM('Ingresos Reales'!E85)</f>
        <v>0</v>
      </c>
      <c r="F95" s="53">
        <f>SUM('Ingresos Reales'!F85)</f>
        <v>0</v>
      </c>
      <c r="G95" s="53">
        <f>SUM('Ingresos Reales'!G85)</f>
        <v>0</v>
      </c>
      <c r="H95" s="53">
        <f>SUM('Ingresos Reales'!H85)</f>
        <v>0</v>
      </c>
      <c r="I95" s="53">
        <f>SUM('Ingresos Reales'!I85)</f>
        <v>0</v>
      </c>
      <c r="J95" s="53">
        <f>SUM('Ingresos Reales'!J85)</f>
        <v>0</v>
      </c>
      <c r="K95" s="53">
        <f>SUM('Ingresos Reales'!K85)</f>
        <v>0</v>
      </c>
      <c r="L95" s="53">
        <f>SUM('Ingresos Reales'!L85)</f>
        <v>18910760.4</v>
      </c>
      <c r="M95" s="53">
        <f>SUM('Ingresos Reales'!M85)</f>
        <v>0</v>
      </c>
      <c r="N95" s="53">
        <f>SUM(B95:M95)</f>
        <v>18910760.4</v>
      </c>
      <c r="O95" s="34"/>
    </row>
    <row r="96" spans="1:15" ht="12.75">
      <c r="A96" s="8" t="s">
        <v>304</v>
      </c>
      <c r="B96" s="53">
        <f>SUM('Ingresos Reales'!B86)</f>
        <v>0</v>
      </c>
      <c r="C96" s="53">
        <f>SUM('Ingresos Reales'!C86)</f>
        <v>0</v>
      </c>
      <c r="D96" s="53">
        <f>SUM('Ingresos Reales'!D86)</f>
        <v>0</v>
      </c>
      <c r="E96" s="53">
        <f>SUM('Ingresos Reales'!E86)</f>
        <v>0</v>
      </c>
      <c r="F96" s="53">
        <f>SUM('Ingresos Reales'!F86)</f>
        <v>0</v>
      </c>
      <c r="G96" s="53">
        <f>SUM('Ingresos Reales'!G86)</f>
        <v>0</v>
      </c>
      <c r="H96" s="53">
        <f>SUM('Ingresos Reales'!H86)</f>
        <v>0</v>
      </c>
      <c r="I96" s="53">
        <f>SUM('Ingresos Reales'!I86)</f>
        <v>4339151</v>
      </c>
      <c r="J96" s="53">
        <f>SUM('Ingresos Reales'!J86)</f>
        <v>2273350</v>
      </c>
      <c r="K96" s="53">
        <f>SUM('Ingresos Reales'!K86)</f>
        <v>1868749</v>
      </c>
      <c r="L96" s="53">
        <f>SUM('Ingresos Reales'!L86)</f>
        <v>0</v>
      </c>
      <c r="M96" s="53">
        <f>SUM('Ingresos Reales'!M86)</f>
        <v>3018750</v>
      </c>
      <c r="N96" s="53">
        <f t="shared" si="15"/>
        <v>11500000</v>
      </c>
      <c r="O96" s="34"/>
    </row>
    <row r="97" spans="1:15" ht="12.75">
      <c r="A97" s="8" t="s">
        <v>302</v>
      </c>
      <c r="B97" s="53">
        <f>SUM('Ingresos Reales'!B87)</f>
        <v>0</v>
      </c>
      <c r="C97" s="53">
        <f>SUM('Ingresos Reales'!C87)</f>
        <v>0</v>
      </c>
      <c r="D97" s="53">
        <f>SUM('Ingresos Reales'!D87)</f>
        <v>0</v>
      </c>
      <c r="E97" s="53">
        <f>SUM('Ingresos Reales'!E87)</f>
        <v>0</v>
      </c>
      <c r="F97" s="53">
        <f>SUM('Ingresos Reales'!F87)</f>
        <v>0</v>
      </c>
      <c r="G97" s="53">
        <f>SUM('Ingresos Reales'!G87)</f>
        <v>0</v>
      </c>
      <c r="H97" s="53">
        <f>SUM('Ingresos Reales'!H87)</f>
        <v>0</v>
      </c>
      <c r="I97" s="53">
        <f>SUM('Ingresos Reales'!I87)</f>
        <v>0</v>
      </c>
      <c r="J97" s="53">
        <f>SUM('Ingresos Reales'!J87)</f>
        <v>0</v>
      </c>
      <c r="K97" s="53">
        <f>SUM('Ingresos Reales'!K87)</f>
        <v>0</v>
      </c>
      <c r="L97" s="53">
        <f>SUM('Ingresos Reales'!L87)</f>
        <v>0</v>
      </c>
      <c r="M97" s="53">
        <f>SUM('Ingresos Reales'!M87)</f>
        <v>0</v>
      </c>
      <c r="N97" s="53">
        <f t="shared" si="15"/>
        <v>0</v>
      </c>
      <c r="O97" s="34"/>
    </row>
    <row r="98" spans="1:15" ht="12.75">
      <c r="A98" s="8" t="s">
        <v>313</v>
      </c>
      <c r="B98" s="53">
        <f>SUM('Ingresos Reales'!B88)</f>
        <v>0</v>
      </c>
      <c r="C98" s="53">
        <f>SUM('Ingresos Reales'!C88)</f>
        <v>0</v>
      </c>
      <c r="D98" s="53">
        <f>SUM('Ingresos Reales'!D88)</f>
        <v>0</v>
      </c>
      <c r="E98" s="53">
        <f>SUM('Ingresos Reales'!E88)</f>
        <v>0</v>
      </c>
      <c r="F98" s="53">
        <f>SUM('Ingresos Reales'!F88)</f>
        <v>0</v>
      </c>
      <c r="G98" s="53">
        <f>SUM('Ingresos Reales'!G88)</f>
        <v>0</v>
      </c>
      <c r="H98" s="53">
        <f>SUM('Ingresos Reales'!H88)</f>
        <v>0</v>
      </c>
      <c r="I98" s="53">
        <f>SUM('Ingresos Reales'!I88)</f>
        <v>0</v>
      </c>
      <c r="J98" s="53">
        <f>SUM('Ingresos Reales'!J88)</f>
        <v>0</v>
      </c>
      <c r="K98" s="53">
        <f>SUM('Ingresos Reales'!K88)</f>
        <v>0</v>
      </c>
      <c r="L98" s="53">
        <f>SUM('Ingresos Reales'!L88)</f>
        <v>0</v>
      </c>
      <c r="M98" s="53">
        <f>SUM('Ingresos Reales'!M88)</f>
        <v>0</v>
      </c>
      <c r="N98" s="53">
        <f t="shared" si="15"/>
        <v>0</v>
      </c>
      <c r="O98" s="34"/>
    </row>
    <row r="99" spans="1:15" ht="12.75">
      <c r="A99" s="8" t="s">
        <v>307</v>
      </c>
      <c r="B99" s="53">
        <f>SUM('Ingresos Reales'!B89)</f>
        <v>0</v>
      </c>
      <c r="C99" s="53">
        <f>SUM('Ingresos Reales'!C89)</f>
        <v>0</v>
      </c>
      <c r="D99" s="53">
        <f>SUM('Ingresos Reales'!D89)</f>
        <v>0</v>
      </c>
      <c r="E99" s="53">
        <f>SUM('Ingresos Reales'!E89)</f>
        <v>0</v>
      </c>
      <c r="F99" s="53">
        <f>SUM('Ingresos Reales'!F89)</f>
        <v>0</v>
      </c>
      <c r="G99" s="53">
        <f>SUM('Ingresos Reales'!G89)</f>
        <v>0</v>
      </c>
      <c r="H99" s="53">
        <f>SUM('Ingresos Reales'!H89)</f>
        <v>0</v>
      </c>
      <c r="I99" s="53">
        <f>SUM('Ingresos Reales'!I89)</f>
        <v>0</v>
      </c>
      <c r="J99" s="53">
        <f>SUM('Ingresos Reales'!J89)</f>
        <v>0</v>
      </c>
      <c r="K99" s="53">
        <f>SUM('Ingresos Reales'!K89)</f>
        <v>0</v>
      </c>
      <c r="L99" s="53">
        <f>SUM('Ingresos Reales'!L89)</f>
        <v>0</v>
      </c>
      <c r="M99" s="53">
        <f>SUM('Ingresos Reales'!M89)</f>
        <v>0</v>
      </c>
      <c r="N99" s="53">
        <f t="shared" si="15"/>
        <v>0</v>
      </c>
      <c r="O99" s="34"/>
    </row>
    <row r="100" spans="1:15" ht="12.75">
      <c r="A100" s="8" t="s">
        <v>369</v>
      </c>
      <c r="B100" s="53">
        <f>SUM('Ingresos Reales'!B90)</f>
        <v>0</v>
      </c>
      <c r="C100" s="53">
        <f>SUM('Ingresos Reales'!C90)</f>
        <v>0</v>
      </c>
      <c r="D100" s="53">
        <f>SUM('Ingresos Reales'!D90)</f>
        <v>0</v>
      </c>
      <c r="E100" s="53">
        <f>SUM('Ingresos Reales'!E90)</f>
        <v>0</v>
      </c>
      <c r="F100" s="53">
        <f>SUM('Ingresos Reales'!F90)</f>
        <v>0</v>
      </c>
      <c r="G100" s="53">
        <f>SUM('Ingresos Reales'!G90)</f>
        <v>0</v>
      </c>
      <c r="H100" s="53">
        <f>SUM('Ingresos Reales'!H90)</f>
        <v>0</v>
      </c>
      <c r="I100" s="53">
        <f>SUM('Ingresos Reales'!I90)</f>
        <v>1033848.4</v>
      </c>
      <c r="J100" s="53">
        <f>SUM('Ingresos Reales'!J90)</f>
        <v>1033848.4</v>
      </c>
      <c r="K100" s="53">
        <f>SUM('Ingresos Reales'!K90)</f>
        <v>0</v>
      </c>
      <c r="L100" s="53">
        <f>SUM('Ingresos Reales'!L90)</f>
        <v>0</v>
      </c>
      <c r="M100" s="53">
        <f>SUM('Ingresos Reales'!M90)</f>
        <v>516924.2</v>
      </c>
      <c r="N100" s="53">
        <f aca="true" t="shared" si="16" ref="N100:N107">SUM(B100:M100)</f>
        <v>2584621</v>
      </c>
      <c r="O100" s="34"/>
    </row>
    <row r="101" spans="1:15" ht="12.75">
      <c r="A101" s="8" t="s">
        <v>371</v>
      </c>
      <c r="B101" s="53">
        <f>SUM('Ingresos Reales'!B91)</f>
        <v>0</v>
      </c>
      <c r="C101" s="53">
        <f>SUM('Ingresos Reales'!C91)</f>
        <v>0</v>
      </c>
      <c r="D101" s="53">
        <f>SUM('Ingresos Reales'!D91)</f>
        <v>0</v>
      </c>
      <c r="E101" s="53">
        <f>SUM('Ingresos Reales'!E91)</f>
        <v>0</v>
      </c>
      <c r="F101" s="53">
        <f>SUM('Ingresos Reales'!F91)</f>
        <v>0</v>
      </c>
      <c r="G101" s="53">
        <f>SUM('Ingresos Reales'!G91)</f>
        <v>0</v>
      </c>
      <c r="H101" s="53">
        <f>SUM('Ingresos Reales'!H91)</f>
        <v>0</v>
      </c>
      <c r="I101" s="53">
        <f>SUM('Ingresos Reales'!I91)</f>
        <v>0</v>
      </c>
      <c r="J101" s="53">
        <f>SUM('Ingresos Reales'!J91)</f>
        <v>0</v>
      </c>
      <c r="K101" s="53">
        <f>SUM('Ingresos Reales'!K91)</f>
        <v>0</v>
      </c>
      <c r="L101" s="53">
        <f>SUM('Ingresos Reales'!L91)</f>
        <v>0</v>
      </c>
      <c r="M101" s="53">
        <f>SUM('Ingresos Reales'!M91)</f>
        <v>0</v>
      </c>
      <c r="N101" s="53">
        <f t="shared" si="16"/>
        <v>0</v>
      </c>
      <c r="O101" s="34"/>
    </row>
    <row r="102" spans="1:15" ht="12.75">
      <c r="A102" s="199" t="s">
        <v>322</v>
      </c>
      <c r="B102" s="53">
        <f>SUM('Ingresos Reales'!B92)</f>
        <v>0</v>
      </c>
      <c r="C102" s="53">
        <f>SUM('Ingresos Reales'!C92)</f>
        <v>0</v>
      </c>
      <c r="D102" s="53">
        <f>SUM('Ingresos Reales'!D92)</f>
        <v>0</v>
      </c>
      <c r="E102" s="53">
        <f>SUM('Ingresos Reales'!E92)</f>
        <v>0</v>
      </c>
      <c r="F102" s="53">
        <f>SUM('Ingresos Reales'!F92)</f>
        <v>0</v>
      </c>
      <c r="G102" s="53">
        <f>SUM('Ingresos Reales'!G92)</f>
        <v>0</v>
      </c>
      <c r="H102" s="53">
        <f>SUM('Ingresos Reales'!H92)</f>
        <v>0</v>
      </c>
      <c r="I102" s="53">
        <f>SUM('Ingresos Reales'!I92)</f>
        <v>0</v>
      </c>
      <c r="J102" s="53">
        <f>SUM('Ingresos Reales'!J92)</f>
        <v>0</v>
      </c>
      <c r="K102" s="53">
        <f>SUM('Ingresos Reales'!K92)</f>
        <v>0</v>
      </c>
      <c r="L102" s="53">
        <f>SUM('Ingresos Reales'!L92)</f>
        <v>0</v>
      </c>
      <c r="M102" s="53">
        <f>SUM('Ingresos Reales'!M92)</f>
        <v>0</v>
      </c>
      <c r="N102" s="53">
        <f t="shared" si="16"/>
        <v>0</v>
      </c>
      <c r="O102" s="34"/>
    </row>
    <row r="103" spans="1:15" ht="12.75">
      <c r="A103" s="199" t="s">
        <v>323</v>
      </c>
      <c r="B103" s="53">
        <f>SUM('Ingresos Reales'!B93)</f>
        <v>0</v>
      </c>
      <c r="C103" s="53">
        <f>SUM('Ingresos Reales'!C93)</f>
        <v>0</v>
      </c>
      <c r="D103" s="53">
        <f>SUM('Ingresos Reales'!D93)</f>
        <v>0</v>
      </c>
      <c r="E103" s="53">
        <f>SUM('Ingresos Reales'!E93)</f>
        <v>0</v>
      </c>
      <c r="F103" s="53">
        <f>SUM('Ingresos Reales'!F93)</f>
        <v>0</v>
      </c>
      <c r="G103" s="53">
        <f>SUM('Ingresos Reales'!G93)</f>
        <v>0</v>
      </c>
      <c r="H103" s="53">
        <f>SUM('Ingresos Reales'!H93)</f>
        <v>0</v>
      </c>
      <c r="I103" s="53">
        <f>SUM('Ingresos Reales'!I93)</f>
        <v>0</v>
      </c>
      <c r="J103" s="53">
        <f>SUM('Ingresos Reales'!J93)</f>
        <v>0</v>
      </c>
      <c r="K103" s="53">
        <f>SUM('Ingresos Reales'!K93)</f>
        <v>0</v>
      </c>
      <c r="L103" s="53">
        <f>SUM('Ingresos Reales'!L93)</f>
        <v>0</v>
      </c>
      <c r="M103" s="53">
        <f>SUM('Ingresos Reales'!M93)</f>
        <v>0</v>
      </c>
      <c r="N103" s="53">
        <f t="shared" si="16"/>
        <v>0</v>
      </c>
      <c r="O103" s="34"/>
    </row>
    <row r="104" spans="1:15" ht="12.75">
      <c r="A104" s="199" t="s">
        <v>366</v>
      </c>
      <c r="B104" s="53">
        <f>SUM('Ingresos Reales'!B94)</f>
        <v>0</v>
      </c>
      <c r="C104" s="53">
        <f>SUM('Ingresos Reales'!C94)</f>
        <v>0</v>
      </c>
      <c r="D104" s="53">
        <f>SUM('Ingresos Reales'!D94)</f>
        <v>0</v>
      </c>
      <c r="E104" s="53">
        <f>SUM('Ingresos Reales'!E94)</f>
        <v>0</v>
      </c>
      <c r="F104" s="53">
        <f>SUM('Ingresos Reales'!F94)</f>
        <v>0</v>
      </c>
      <c r="G104" s="53">
        <f>SUM('Ingresos Reales'!G94)</f>
        <v>0</v>
      </c>
      <c r="H104" s="53">
        <f>SUM('Ingresos Reales'!H94)</f>
        <v>0</v>
      </c>
      <c r="I104" s="53">
        <f>SUM('Ingresos Reales'!I94)</f>
        <v>0</v>
      </c>
      <c r="J104" s="53">
        <f>SUM('Ingresos Reales'!J94)</f>
        <v>0</v>
      </c>
      <c r="K104" s="53">
        <f>SUM('Ingresos Reales'!K94)</f>
        <v>4200000</v>
      </c>
      <c r="L104" s="53">
        <f>SUM('Ingresos Reales'!L94)</f>
        <v>2800000</v>
      </c>
      <c r="M104" s="53">
        <f>SUM('Ingresos Reales'!M94)</f>
        <v>0</v>
      </c>
      <c r="N104" s="53">
        <f t="shared" si="16"/>
        <v>7000000</v>
      </c>
      <c r="O104" s="34"/>
    </row>
    <row r="105" spans="1:15" ht="12.75">
      <c r="A105" s="199" t="s">
        <v>367</v>
      </c>
      <c r="B105" s="53">
        <f>SUM('Ingresos Reales'!B95)</f>
        <v>0</v>
      </c>
      <c r="C105" s="53">
        <f>SUM('Ingresos Reales'!C95)</f>
        <v>0</v>
      </c>
      <c r="D105" s="53">
        <f>SUM('Ingresos Reales'!D95)</f>
        <v>0</v>
      </c>
      <c r="E105" s="53">
        <f>SUM('Ingresos Reales'!E95)</f>
        <v>0</v>
      </c>
      <c r="F105" s="53">
        <f>SUM('Ingresos Reales'!F95)</f>
        <v>12000000</v>
      </c>
      <c r="G105" s="53">
        <f>SUM('Ingresos Reales'!G95)</f>
        <v>4000000</v>
      </c>
      <c r="H105" s="53">
        <f>SUM('Ingresos Reales'!H95)</f>
        <v>0</v>
      </c>
      <c r="I105" s="53">
        <f>SUM('Ingresos Reales'!I95)</f>
        <v>37000000</v>
      </c>
      <c r="J105" s="53">
        <f>SUM('Ingresos Reales'!J95)</f>
        <v>0</v>
      </c>
      <c r="K105" s="53">
        <f>SUM('Ingresos Reales'!K95)</f>
        <v>0</v>
      </c>
      <c r="L105" s="53">
        <f>SUM('Ingresos Reales'!L95)</f>
        <v>11000000</v>
      </c>
      <c r="M105" s="53">
        <f>SUM('Ingresos Reales'!M95)</f>
        <v>11000000</v>
      </c>
      <c r="N105" s="53">
        <f t="shared" si="16"/>
        <v>75000000</v>
      </c>
      <c r="O105" s="34"/>
    </row>
    <row r="106" spans="1:15" ht="12.75">
      <c r="A106" s="199" t="s">
        <v>363</v>
      </c>
      <c r="B106" s="53">
        <f>SUM('Ingresos Reales'!B96)</f>
        <v>0</v>
      </c>
      <c r="C106" s="53">
        <f>SUM('Ingresos Reales'!C96)</f>
        <v>0</v>
      </c>
      <c r="D106" s="53">
        <f>SUM('Ingresos Reales'!D96)</f>
        <v>0</v>
      </c>
      <c r="E106" s="53">
        <f>SUM('Ingresos Reales'!E96)</f>
        <v>0</v>
      </c>
      <c r="F106" s="53">
        <f>SUM('Ingresos Reales'!F96)</f>
        <v>0</v>
      </c>
      <c r="G106" s="53">
        <f>SUM('Ingresos Reales'!G96)</f>
        <v>0</v>
      </c>
      <c r="H106" s="53">
        <f>SUM('Ingresos Reales'!H96)</f>
        <v>0</v>
      </c>
      <c r="I106" s="53">
        <f>SUM('Ingresos Reales'!I96)</f>
        <v>0</v>
      </c>
      <c r="J106" s="53">
        <f>SUM('Ingresos Reales'!J96)</f>
        <v>0</v>
      </c>
      <c r="K106" s="53">
        <f>SUM('Ingresos Reales'!K96)</f>
        <v>0</v>
      </c>
      <c r="L106" s="53">
        <f>SUM('Ingresos Reales'!L96)</f>
        <v>0</v>
      </c>
      <c r="M106" s="53">
        <f>SUM('Ingresos Reales'!M96)</f>
        <v>0</v>
      </c>
      <c r="N106" s="53">
        <f t="shared" si="16"/>
        <v>0</v>
      </c>
      <c r="O106" s="34"/>
    </row>
    <row r="107" spans="1:15" ht="12.75">
      <c r="A107" s="199" t="s">
        <v>370</v>
      </c>
      <c r="B107" s="53">
        <f>SUM('Ingresos Reales'!B97)</f>
        <v>0</v>
      </c>
      <c r="C107" s="53">
        <f>SUM('Ingresos Reales'!C97)</f>
        <v>0</v>
      </c>
      <c r="D107" s="53">
        <f>SUM('Ingresos Reales'!D97)</f>
        <v>0</v>
      </c>
      <c r="E107" s="53">
        <f>SUM('Ingresos Reales'!E97)</f>
        <v>0</v>
      </c>
      <c r="F107" s="53">
        <f>SUM('Ingresos Reales'!F97)</f>
        <v>0</v>
      </c>
      <c r="G107" s="53">
        <f>SUM('Ingresos Reales'!G97)</f>
        <v>0</v>
      </c>
      <c r="H107" s="53">
        <f>SUM('Ingresos Reales'!H97)</f>
        <v>0</v>
      </c>
      <c r="I107" s="53">
        <f>SUM('Ingresos Reales'!I97)</f>
        <v>0</v>
      </c>
      <c r="J107" s="53">
        <f>SUM('Ingresos Reales'!J97)</f>
        <v>0</v>
      </c>
      <c r="K107" s="53">
        <f>SUM('Ingresos Reales'!K97)</f>
        <v>0</v>
      </c>
      <c r="L107" s="53">
        <f>SUM('Ingresos Reales'!L97)</f>
        <v>0</v>
      </c>
      <c r="M107" s="53">
        <f>SUM('Ingresos Reales'!M97)</f>
        <v>0</v>
      </c>
      <c r="N107" s="53">
        <f t="shared" si="16"/>
        <v>0</v>
      </c>
      <c r="O107" s="34"/>
    </row>
    <row r="108" spans="1:15" ht="12.75">
      <c r="A108" s="199" t="s">
        <v>437</v>
      </c>
      <c r="B108" s="53">
        <f>SUM('Ingresos Reales'!B98)</f>
        <v>0</v>
      </c>
      <c r="C108" s="53">
        <f>SUM('Ingresos Reales'!C98)</f>
        <v>0</v>
      </c>
      <c r="D108" s="53">
        <f>SUM('Ingresos Reales'!D98)</f>
        <v>0</v>
      </c>
      <c r="E108" s="53">
        <f>SUM('Ingresos Reales'!E98)</f>
        <v>0</v>
      </c>
      <c r="F108" s="53">
        <f>SUM('Ingresos Reales'!F98)</f>
        <v>0</v>
      </c>
      <c r="G108" s="53">
        <f>SUM('Ingresos Reales'!G98)</f>
        <v>0</v>
      </c>
      <c r="H108" s="53">
        <f>SUM('Ingresos Reales'!H98)</f>
        <v>16146588.52</v>
      </c>
      <c r="I108" s="53">
        <f>SUM('Ingresos Reales'!I98)</f>
        <v>5382196.17</v>
      </c>
      <c r="J108" s="53">
        <f>SUM('Ingresos Reales'!J98)</f>
        <v>0</v>
      </c>
      <c r="K108" s="53">
        <f>SUM('Ingresos Reales'!K98)</f>
        <v>15000000.000000002</v>
      </c>
      <c r="L108" s="53">
        <f>SUM('Ingresos Reales'!L98)</f>
        <v>15382196.17</v>
      </c>
      <c r="M108" s="53">
        <f>SUM('Ingresos Reales'!M98)</f>
        <v>0</v>
      </c>
      <c r="N108" s="53">
        <f>SUM(B108:M108)</f>
        <v>51910980.86</v>
      </c>
      <c r="O108" s="34"/>
    </row>
    <row r="109" spans="1:15" ht="12.75">
      <c r="A109" s="99" t="s">
        <v>443</v>
      </c>
      <c r="B109" s="53">
        <f>SUM('Ingresos Reales'!B99)</f>
        <v>0</v>
      </c>
      <c r="C109" s="53">
        <f>SUM('Ingresos Reales'!C99)</f>
        <v>0</v>
      </c>
      <c r="D109" s="53">
        <f>SUM('Ingresos Reales'!D99)</f>
        <v>0</v>
      </c>
      <c r="E109" s="53">
        <f>SUM('Ingresos Reales'!E99)</f>
        <v>0</v>
      </c>
      <c r="F109" s="53">
        <f>SUM('Ingresos Reales'!F99)</f>
        <v>0</v>
      </c>
      <c r="G109" s="53">
        <f>SUM('Ingresos Reales'!G99)</f>
        <v>0</v>
      </c>
      <c r="H109" s="53">
        <f>SUM('Ingresos Reales'!H99)</f>
        <v>0</v>
      </c>
      <c r="I109" s="53">
        <f>SUM('Ingresos Reales'!I99)</f>
        <v>0</v>
      </c>
      <c r="J109" s="53">
        <f>SUM('Ingresos Reales'!J99)</f>
        <v>0</v>
      </c>
      <c r="K109" s="53">
        <f>SUM('Ingresos Reales'!K99)</f>
        <v>700000</v>
      </c>
      <c r="L109" s="53">
        <f>SUM('Ingresos Reales'!L99)</f>
        <v>0</v>
      </c>
      <c r="M109" s="53">
        <f>SUM('Ingresos Reales'!M99)</f>
        <v>0</v>
      </c>
      <c r="N109" s="53">
        <f>SUM(B109:M109)</f>
        <v>700000</v>
      </c>
      <c r="O109" s="34"/>
    </row>
    <row r="110" spans="1:15" ht="12.75">
      <c r="A110" s="252" t="s">
        <v>450</v>
      </c>
      <c r="B110" s="53">
        <f>SUM('Ingresos Reales'!B100)</f>
        <v>0</v>
      </c>
      <c r="C110" s="53">
        <f>SUM('Ingresos Reales'!C100)</f>
        <v>0</v>
      </c>
      <c r="D110" s="53">
        <f>SUM('Ingresos Reales'!D100)</f>
        <v>0</v>
      </c>
      <c r="E110" s="53">
        <f>SUM('Ingresos Reales'!E100)</f>
        <v>0</v>
      </c>
      <c r="F110" s="53">
        <f>SUM('Ingresos Reales'!F100)</f>
        <v>0</v>
      </c>
      <c r="G110" s="53">
        <f>SUM('Ingresos Reales'!G100)</f>
        <v>0</v>
      </c>
      <c r="H110" s="53">
        <f>SUM('Ingresos Reales'!H100)</f>
        <v>0</v>
      </c>
      <c r="I110" s="53">
        <f>SUM('Ingresos Reales'!I100)</f>
        <v>0</v>
      </c>
      <c r="J110" s="53">
        <f>SUM('Ingresos Reales'!J100)</f>
        <v>0</v>
      </c>
      <c r="K110" s="53">
        <f>SUM('Ingresos Reales'!K100)</f>
        <v>0</v>
      </c>
      <c r="L110" s="53">
        <f>SUM('Ingresos Reales'!L100)</f>
        <v>321825</v>
      </c>
      <c r="M110" s="53">
        <f>SUM('Ingresos Reales'!M100)</f>
        <v>321825</v>
      </c>
      <c r="N110" s="53">
        <f>SUM(B110:M110)</f>
        <v>643650</v>
      </c>
      <c r="O110" s="34"/>
    </row>
    <row r="111" spans="1:15" ht="12.75">
      <c r="A111" s="252" t="s">
        <v>452</v>
      </c>
      <c r="B111" s="53">
        <f>SUM('Ingresos Reales'!B101)</f>
        <v>0</v>
      </c>
      <c r="C111" s="53">
        <f>SUM('Ingresos Reales'!C101)</f>
        <v>0</v>
      </c>
      <c r="D111" s="53">
        <f>SUM('Ingresos Reales'!D101)</f>
        <v>0</v>
      </c>
      <c r="E111" s="53">
        <f>SUM('Ingresos Reales'!E101)</f>
        <v>0</v>
      </c>
      <c r="F111" s="53">
        <f>SUM('Ingresos Reales'!F101)</f>
        <v>0</v>
      </c>
      <c r="G111" s="53">
        <f>SUM('Ingresos Reales'!G101)</f>
        <v>0</v>
      </c>
      <c r="H111" s="53">
        <f>SUM('Ingresos Reales'!H101)</f>
        <v>0</v>
      </c>
      <c r="I111" s="53">
        <f>SUM('Ingresos Reales'!I101)</f>
        <v>0</v>
      </c>
      <c r="J111" s="53">
        <f>SUM('Ingresos Reales'!J101)</f>
        <v>0</v>
      </c>
      <c r="K111" s="53">
        <f>SUM('Ingresos Reales'!K101)</f>
        <v>0</v>
      </c>
      <c r="L111" s="53">
        <f>SUM('Ingresos Reales'!L101)</f>
        <v>175000</v>
      </c>
      <c r="M111" s="53">
        <f>SUM('Ingresos Reales'!M101)</f>
        <v>0</v>
      </c>
      <c r="N111" s="53">
        <f>SUM(B111:M111)</f>
        <v>175000</v>
      </c>
      <c r="O111" s="34"/>
    </row>
    <row r="112" spans="1:15" ht="12.75">
      <c r="A112" s="199" t="s">
        <v>384</v>
      </c>
      <c r="B112" s="53">
        <f>SUM('Ingresos Reales'!B102)</f>
        <v>0</v>
      </c>
      <c r="C112" s="53">
        <f>SUM('Ingresos Reales'!C102)</f>
        <v>0</v>
      </c>
      <c r="D112" s="53">
        <f>SUM('Ingresos Reales'!D102)</f>
        <v>0</v>
      </c>
      <c r="E112" s="53">
        <f>SUM('Ingresos Reales'!E102)</f>
        <v>0</v>
      </c>
      <c r="F112" s="53">
        <f>SUM('Ingresos Reales'!F102)</f>
        <v>0</v>
      </c>
      <c r="G112" s="53">
        <f>SUM('Ingresos Reales'!G102)</f>
        <v>0</v>
      </c>
      <c r="H112" s="53">
        <f>SUM('Ingresos Reales'!H102)</f>
        <v>0</v>
      </c>
      <c r="I112" s="53">
        <f>SUM('Ingresos Reales'!I102)</f>
        <v>0</v>
      </c>
      <c r="J112" s="53">
        <f>SUM('Ingresos Reales'!J102)</f>
        <v>0</v>
      </c>
      <c r="K112" s="53">
        <f>SUM('Ingresos Reales'!K102)</f>
        <v>0</v>
      </c>
      <c r="L112" s="53">
        <f>SUM('Ingresos Reales'!L102)</f>
        <v>0</v>
      </c>
      <c r="M112" s="53">
        <f>SUM('Ingresos Reales'!M102)</f>
        <v>0</v>
      </c>
      <c r="N112" s="53">
        <f>SUM(B112:M112)</f>
        <v>0</v>
      </c>
      <c r="O112" s="34"/>
    </row>
    <row r="113" spans="1:15" ht="12.75">
      <c r="A113" s="47" t="s">
        <v>182</v>
      </c>
      <c r="B113" s="54">
        <f>SUM(B89:B112)</f>
        <v>2241941</v>
      </c>
      <c r="C113" s="54">
        <f aca="true" t="shared" si="17" ref="C113:N113">SUM(C89:C112)</f>
        <v>860755</v>
      </c>
      <c r="D113" s="54">
        <f t="shared" si="17"/>
        <v>764388</v>
      </c>
      <c r="E113" s="54">
        <f t="shared" si="17"/>
        <v>881360</v>
      </c>
      <c r="F113" s="54">
        <f t="shared" si="17"/>
        <v>18699398</v>
      </c>
      <c r="G113" s="54">
        <f t="shared" si="17"/>
        <v>4997971</v>
      </c>
      <c r="H113" s="54">
        <f t="shared" si="17"/>
        <v>17046800.52</v>
      </c>
      <c r="I113" s="54">
        <f t="shared" si="17"/>
        <v>48700934.57</v>
      </c>
      <c r="J113" s="54">
        <f t="shared" si="17"/>
        <v>4245499.4</v>
      </c>
      <c r="K113" s="54">
        <f t="shared" si="17"/>
        <v>31314089</v>
      </c>
      <c r="L113" s="54">
        <f t="shared" si="17"/>
        <v>49547784.57</v>
      </c>
      <c r="M113" s="54">
        <f t="shared" si="17"/>
        <v>15791597.2</v>
      </c>
      <c r="N113" s="54">
        <f t="shared" si="17"/>
        <v>195092518.26</v>
      </c>
      <c r="O113" s="34"/>
    </row>
    <row r="114" spans="1:14" ht="12.75">
      <c r="A114" s="45" t="s">
        <v>25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</row>
    <row r="115" spans="1:14" ht="12.75">
      <c r="A115" s="46" t="s">
        <v>385</v>
      </c>
      <c r="B115" s="53">
        <f>SUM('Ingresos Reales'!B103)</f>
        <v>42000</v>
      </c>
      <c r="C115" s="53">
        <f>SUM('Ingresos Reales'!C103)</f>
        <v>21000</v>
      </c>
      <c r="D115" s="53">
        <f>SUM('Ingresos Reales'!D103)</f>
        <v>0</v>
      </c>
      <c r="E115" s="53">
        <f>SUM('Ingresos Reales'!E103)</f>
        <v>0</v>
      </c>
      <c r="F115" s="53">
        <f>SUM('Ingresos Reales'!F103)</f>
        <v>0</v>
      </c>
      <c r="G115" s="53">
        <f>SUM('Ingresos Reales'!G103)</f>
        <v>3000</v>
      </c>
      <c r="H115" s="53">
        <f>SUM('Ingresos Reales'!H103)</f>
        <v>0</v>
      </c>
      <c r="I115" s="53">
        <f>SUM('Ingresos Reales'!I103)</f>
        <v>3000</v>
      </c>
      <c r="J115" s="53">
        <f>SUM('Ingresos Reales'!J103)</f>
        <v>3000</v>
      </c>
      <c r="K115" s="53">
        <f>SUM('Ingresos Reales'!K103)</f>
        <v>3000</v>
      </c>
      <c r="L115" s="53">
        <f>SUM('Ingresos Reales'!L103)</f>
        <v>3000</v>
      </c>
      <c r="M115" s="53">
        <f>SUM('Ingresos Reales'!M103)</f>
        <v>0</v>
      </c>
      <c r="N115" s="53">
        <f>SUM(B115:M115)</f>
        <v>78000</v>
      </c>
    </row>
    <row r="116" spans="1:14" ht="12.75">
      <c r="A116" s="47" t="s">
        <v>90</v>
      </c>
      <c r="B116" s="54">
        <f>SUM(B115)</f>
        <v>42000</v>
      </c>
      <c r="C116" s="54">
        <f aca="true" t="shared" si="18" ref="C116:N116">SUM(C115)</f>
        <v>21000</v>
      </c>
      <c r="D116" s="54">
        <f t="shared" si="18"/>
        <v>0</v>
      </c>
      <c r="E116" s="54">
        <f t="shared" si="18"/>
        <v>0</v>
      </c>
      <c r="F116" s="54">
        <f t="shared" si="18"/>
        <v>0</v>
      </c>
      <c r="G116" s="54">
        <f t="shared" si="18"/>
        <v>3000</v>
      </c>
      <c r="H116" s="54">
        <f>SUM(H115)</f>
        <v>0</v>
      </c>
      <c r="I116" s="54">
        <f t="shared" si="18"/>
        <v>3000</v>
      </c>
      <c r="J116" s="54">
        <f>SUM(J115)</f>
        <v>3000</v>
      </c>
      <c r="K116" s="54">
        <f t="shared" si="18"/>
        <v>3000</v>
      </c>
      <c r="L116" s="54">
        <f t="shared" si="18"/>
        <v>3000</v>
      </c>
      <c r="M116" s="54">
        <f t="shared" si="18"/>
        <v>0</v>
      </c>
      <c r="N116" s="54">
        <f t="shared" si="18"/>
        <v>78000</v>
      </c>
    </row>
    <row r="117" spans="1:14" ht="12.75">
      <c r="A117" s="45" t="s">
        <v>92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</row>
    <row r="118" spans="1:14" ht="12.75">
      <c r="A118" s="50" t="s">
        <v>188</v>
      </c>
      <c r="B118" s="53">
        <f>SUM('Ingresos Reales'!B106)</f>
        <v>0</v>
      </c>
      <c r="C118" s="53">
        <f>SUM('Ingresos Reales'!C106)</f>
        <v>0</v>
      </c>
      <c r="D118" s="53">
        <f>SUM('Ingresos Reales'!D106)</f>
        <v>0</v>
      </c>
      <c r="E118" s="53">
        <f>SUM('Ingresos Reales'!E106)</f>
        <v>0</v>
      </c>
      <c r="F118" s="53">
        <f>SUM('Ingresos Reales'!F106)</f>
        <v>0</v>
      </c>
      <c r="G118" s="53">
        <f>SUM('Ingresos Reales'!G106)</f>
        <v>0</v>
      </c>
      <c r="H118" s="53">
        <f>SUM('Ingresos Reales'!H106)</f>
        <v>0</v>
      </c>
      <c r="I118" s="53">
        <f>SUM('Ingresos Reales'!I106)</f>
        <v>0</v>
      </c>
      <c r="J118" s="53">
        <f>SUM('Ingresos Reales'!J106)</f>
        <v>0</v>
      </c>
      <c r="K118" s="53">
        <f>SUM('Ingresos Reales'!K106)</f>
        <v>0</v>
      </c>
      <c r="L118" s="53">
        <f>SUM('Ingresos Reales'!L106)</f>
        <v>0</v>
      </c>
      <c r="M118" s="53">
        <f>SUM('Ingresos Reales'!M106)</f>
        <v>100000000</v>
      </c>
      <c r="N118" s="53">
        <f>SUM(B118:M118)</f>
        <v>100000000</v>
      </c>
    </row>
    <row r="119" spans="1:14" ht="12.75">
      <c r="A119" s="50" t="s">
        <v>189</v>
      </c>
      <c r="B119" s="53">
        <f>SUM('Ingresos Reales'!B107)</f>
        <v>0</v>
      </c>
      <c r="C119" s="53">
        <f>SUM('Ingresos Reales'!C107)</f>
        <v>0</v>
      </c>
      <c r="D119" s="53">
        <f>SUM('Ingresos Reales'!D107)</f>
        <v>0</v>
      </c>
      <c r="E119" s="53">
        <f>SUM('Ingresos Reales'!E107)</f>
        <v>0</v>
      </c>
      <c r="F119" s="53">
        <f>SUM('Ingresos Reales'!F107)</f>
        <v>0</v>
      </c>
      <c r="G119" s="53">
        <f>SUM('Ingresos Reales'!G107)</f>
        <v>0</v>
      </c>
      <c r="H119" s="53">
        <f>SUM('Ingresos Reales'!H107)</f>
        <v>0</v>
      </c>
      <c r="I119" s="53">
        <f>SUM('Ingresos Reales'!I107)</f>
        <v>0</v>
      </c>
      <c r="J119" s="53">
        <f>SUM('Ingresos Reales'!J107)</f>
        <v>0</v>
      </c>
      <c r="K119" s="53">
        <f>SUM('Ingresos Reales'!K107)</f>
        <v>0</v>
      </c>
      <c r="L119" s="53">
        <f>SUM('Ingresos Reales'!L107)</f>
        <v>0</v>
      </c>
      <c r="M119" s="53">
        <f>SUM('Ingresos Reales'!M107)</f>
        <v>0</v>
      </c>
      <c r="N119" s="53">
        <f>SUM(B119:M119)</f>
        <v>0</v>
      </c>
    </row>
    <row r="120" spans="1:14" ht="12.75">
      <c r="A120" s="46" t="s">
        <v>258</v>
      </c>
      <c r="B120" s="53">
        <f>SUM('Ingresos Reales'!B108)</f>
        <v>0</v>
      </c>
      <c r="C120" s="53">
        <f>SUM('Ingresos Reales'!C108)</f>
        <v>0</v>
      </c>
      <c r="D120" s="53">
        <f>SUM('Ingresos Reales'!D108)</f>
        <v>0</v>
      </c>
      <c r="E120" s="53">
        <f>SUM('Ingresos Reales'!E108)</f>
        <v>0</v>
      </c>
      <c r="F120" s="53">
        <f>SUM('Ingresos Reales'!F108)</f>
        <v>0</v>
      </c>
      <c r="G120" s="53">
        <f>SUM('Ingresos Reales'!G108)</f>
        <v>0</v>
      </c>
      <c r="H120" s="53">
        <f>SUM('Ingresos Reales'!H108)</f>
        <v>0</v>
      </c>
      <c r="I120" s="53">
        <f>SUM('Ingresos Reales'!I108)</f>
        <v>0</v>
      </c>
      <c r="J120" s="53">
        <f>SUM('Ingresos Reales'!J108)</f>
        <v>0</v>
      </c>
      <c r="K120" s="53">
        <f>SUM('Ingresos Reales'!K108)</f>
        <v>0</v>
      </c>
      <c r="L120" s="53">
        <f>SUM('Ingresos Reales'!L108)</f>
        <v>0</v>
      </c>
      <c r="M120" s="53">
        <f>SUM('Ingresos Reales'!M108)</f>
        <v>0</v>
      </c>
      <c r="N120" s="53">
        <f>SUM(B120:M120)</f>
        <v>0</v>
      </c>
    </row>
    <row r="121" spans="1:14" ht="12.75">
      <c r="A121" s="47" t="s">
        <v>93</v>
      </c>
      <c r="B121" s="54">
        <f aca="true" t="shared" si="19" ref="B121:N121">SUM(B118:B120)</f>
        <v>0</v>
      </c>
      <c r="C121" s="54">
        <f t="shared" si="19"/>
        <v>0</v>
      </c>
      <c r="D121" s="54">
        <f t="shared" si="19"/>
        <v>0</v>
      </c>
      <c r="E121" s="54">
        <f t="shared" si="19"/>
        <v>0</v>
      </c>
      <c r="F121" s="54">
        <f t="shared" si="19"/>
        <v>0</v>
      </c>
      <c r="G121" s="54">
        <f t="shared" si="19"/>
        <v>0</v>
      </c>
      <c r="H121" s="54">
        <f t="shared" si="19"/>
        <v>0</v>
      </c>
      <c r="I121" s="54">
        <f t="shared" si="19"/>
        <v>0</v>
      </c>
      <c r="J121" s="54">
        <f t="shared" si="19"/>
        <v>0</v>
      </c>
      <c r="K121" s="54">
        <f t="shared" si="19"/>
        <v>0</v>
      </c>
      <c r="L121" s="54">
        <f t="shared" si="19"/>
        <v>0</v>
      </c>
      <c r="M121" s="54">
        <f t="shared" si="19"/>
        <v>100000000</v>
      </c>
      <c r="N121" s="54">
        <f t="shared" si="19"/>
        <v>100000000</v>
      </c>
    </row>
    <row r="122" spans="1:14" ht="12.75">
      <c r="A122" s="45" t="s">
        <v>26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</row>
    <row r="123" spans="1:14" ht="12.75">
      <c r="A123" s="50" t="s">
        <v>26</v>
      </c>
      <c r="B123" s="53">
        <f>SUM('Ingresos Reales'!B110)</f>
        <v>6107503.6899999995</v>
      </c>
      <c r="C123" s="53">
        <f>SUM('Ingresos Reales'!C110)</f>
        <v>1292600.6</v>
      </c>
      <c r="D123" s="53">
        <f>SUM('Ingresos Reales'!D110)</f>
        <v>2435346.44</v>
      </c>
      <c r="E123" s="53">
        <f>SUM('Ingresos Reales'!E110)</f>
        <v>1622040</v>
      </c>
      <c r="F123" s="53">
        <f>SUM('Ingresos Reales'!F110)</f>
        <v>1493766.12</v>
      </c>
      <c r="G123" s="53">
        <f>SUM('Ingresos Reales'!G110)</f>
        <v>1609214.15</v>
      </c>
      <c r="H123" s="53">
        <f>SUM('Ingresos Reales'!H110)</f>
        <v>1360565</v>
      </c>
      <c r="I123" s="53">
        <f>SUM('Ingresos Reales'!I110)</f>
        <v>1736131.92</v>
      </c>
      <c r="J123" s="53">
        <f>SUM('Ingresos Reales'!J110)</f>
        <v>2209229.54</v>
      </c>
      <c r="K123" s="53">
        <f>SUM('Ingresos Reales'!K110)</f>
        <v>1495186.08</v>
      </c>
      <c r="L123" s="53">
        <f>SUM('Ingresos Reales'!L110)</f>
        <v>1625197.51</v>
      </c>
      <c r="M123" s="53">
        <f>SUM('Ingresos Reales'!M110)</f>
        <v>3290403.91</v>
      </c>
      <c r="N123" s="53">
        <f>SUM(B123:M123)</f>
        <v>26277184.96</v>
      </c>
    </row>
    <row r="124" spans="1:14" ht="12.75">
      <c r="A124" s="47" t="s">
        <v>91</v>
      </c>
      <c r="B124" s="54">
        <f>SUM(B123)</f>
        <v>6107503.6899999995</v>
      </c>
      <c r="C124" s="54">
        <f aca="true" t="shared" si="20" ref="C124:N124">SUM(C123)</f>
        <v>1292600.6</v>
      </c>
      <c r="D124" s="54">
        <f t="shared" si="20"/>
        <v>2435346.44</v>
      </c>
      <c r="E124" s="54">
        <f t="shared" si="20"/>
        <v>1622040</v>
      </c>
      <c r="F124" s="54">
        <f t="shared" si="20"/>
        <v>1493766.12</v>
      </c>
      <c r="G124" s="54">
        <f t="shared" si="20"/>
        <v>1609214.15</v>
      </c>
      <c r="H124" s="54">
        <f>SUM(H123)</f>
        <v>1360565</v>
      </c>
      <c r="I124" s="54">
        <f t="shared" si="20"/>
        <v>1736131.92</v>
      </c>
      <c r="J124" s="54">
        <f>SUM(J123)</f>
        <v>2209229.54</v>
      </c>
      <c r="K124" s="54">
        <f t="shared" si="20"/>
        <v>1495186.08</v>
      </c>
      <c r="L124" s="54">
        <f t="shared" si="20"/>
        <v>1625197.51</v>
      </c>
      <c r="M124" s="54">
        <f t="shared" si="20"/>
        <v>3290403.91</v>
      </c>
      <c r="N124" s="54">
        <f t="shared" si="20"/>
        <v>26277184.96</v>
      </c>
    </row>
    <row r="125" spans="1:14" ht="12.75">
      <c r="A125" s="46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</row>
    <row r="126" spans="1:14" ht="12.75">
      <c r="A126" s="44" t="s">
        <v>94</v>
      </c>
      <c r="B126" s="54">
        <f aca="true" t="shared" si="21" ref="B126:N126">SUM(B124+B121+B116+B113+B87+B84+B77+B71+B59+B50+B37+B32+B18)</f>
        <v>176679437.13</v>
      </c>
      <c r="C126" s="54">
        <f t="shared" si="21"/>
        <v>99167040.88000001</v>
      </c>
      <c r="D126" s="54">
        <f t="shared" si="21"/>
        <v>91421957.27000001</v>
      </c>
      <c r="E126" s="54">
        <f t="shared" si="21"/>
        <v>100118834.54000002</v>
      </c>
      <c r="F126" s="54">
        <f t="shared" si="21"/>
        <v>107687068.17999999</v>
      </c>
      <c r="G126" s="54">
        <f t="shared" si="21"/>
        <v>139262134.39000002</v>
      </c>
      <c r="H126" s="54">
        <f t="shared" si="21"/>
        <v>110074778.86000001</v>
      </c>
      <c r="I126" s="54">
        <f t="shared" si="21"/>
        <v>139148019.81</v>
      </c>
      <c r="J126" s="54">
        <f t="shared" si="21"/>
        <v>129685053.01999998</v>
      </c>
      <c r="K126" s="54">
        <f t="shared" si="21"/>
        <v>118390906.88</v>
      </c>
      <c r="L126" s="54">
        <f t="shared" si="21"/>
        <v>132968257.71</v>
      </c>
      <c r="M126" s="54">
        <f t="shared" si="21"/>
        <v>228079224.34000003</v>
      </c>
      <c r="N126" s="54">
        <f t="shared" si="21"/>
        <v>1572682713.0100002</v>
      </c>
    </row>
    <row r="127" spans="1:14" ht="12.75">
      <c r="A127" s="8"/>
      <c r="B127" s="8"/>
      <c r="C127" s="24"/>
      <c r="D127" s="8"/>
      <c r="E127" s="8"/>
      <c r="F127" s="74"/>
      <c r="G127" s="8"/>
      <c r="H127" s="8"/>
      <c r="I127" s="8"/>
      <c r="J127" s="8"/>
      <c r="K127" s="8"/>
      <c r="L127" s="8"/>
      <c r="M127" s="8"/>
      <c r="N127" s="8"/>
    </row>
    <row r="128" spans="1:14" ht="12.75">
      <c r="A128" s="40" t="s">
        <v>95</v>
      </c>
      <c r="B128" s="24">
        <f aca="true" t="shared" si="22" ref="B128:N128">SUM(B126+B7)</f>
        <v>521664544.33</v>
      </c>
      <c r="C128" s="24">
        <f t="shared" si="22"/>
        <v>487475753.96999997</v>
      </c>
      <c r="D128" s="24">
        <f t="shared" si="22"/>
        <v>453497533.04999995</v>
      </c>
      <c r="E128" s="24">
        <f t="shared" si="22"/>
        <v>430312325.71999997</v>
      </c>
      <c r="F128" s="24">
        <f t="shared" si="22"/>
        <v>424174054.71999997</v>
      </c>
      <c r="G128" s="24">
        <f t="shared" si="22"/>
        <v>439383196.65999997</v>
      </c>
      <c r="H128" s="24">
        <f t="shared" si="22"/>
        <v>433191970.76</v>
      </c>
      <c r="I128" s="24">
        <f t="shared" si="22"/>
        <v>455759547.78</v>
      </c>
      <c r="J128" s="24">
        <f t="shared" si="22"/>
        <v>471046903.80999994</v>
      </c>
      <c r="K128" s="24">
        <f t="shared" si="22"/>
        <v>443957433.5299999</v>
      </c>
      <c r="L128" s="24">
        <f t="shared" si="22"/>
        <v>450192917.1199999</v>
      </c>
      <c r="M128" s="24">
        <f t="shared" si="22"/>
        <v>541725145.6899999</v>
      </c>
      <c r="N128" s="24">
        <f t="shared" si="22"/>
        <v>1917667820.2100003</v>
      </c>
    </row>
    <row r="129" spans="1:14" ht="12.75">
      <c r="A129" s="86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</row>
    <row r="130" spans="1:14" ht="12.75">
      <c r="A130" s="19"/>
      <c r="B130" s="19"/>
      <c r="C130" s="19"/>
      <c r="D130" s="19"/>
      <c r="E130" s="19"/>
      <c r="F130" s="87"/>
      <c r="G130" s="88"/>
      <c r="H130" s="88"/>
      <c r="I130" s="19"/>
      <c r="J130" s="19"/>
      <c r="K130" s="19"/>
      <c r="L130" s="19"/>
      <c r="M130" s="19"/>
      <c r="N130" s="19"/>
    </row>
    <row r="131" spans="1:14" ht="12.75">
      <c r="A131" s="72" t="s">
        <v>96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</row>
    <row r="132" spans="1:14" ht="12.75">
      <c r="A132" s="50" t="s">
        <v>202</v>
      </c>
      <c r="B132" s="53">
        <f>SUM('Egresos Reales'!B8)</f>
        <v>21485446</v>
      </c>
      <c r="C132" s="53">
        <f>SUM('Egresos Reales'!C8)</f>
        <v>19213871.33</v>
      </c>
      <c r="D132" s="53">
        <f>SUM('Egresos Reales'!D8)</f>
        <v>21406744</v>
      </c>
      <c r="E132" s="53">
        <f>SUM('Egresos Reales'!E8)</f>
        <v>23820523</v>
      </c>
      <c r="F132" s="53">
        <f>SUM('Egresos Reales'!F8)</f>
        <v>25215182</v>
      </c>
      <c r="G132" s="53">
        <f>SUM('Egresos Reales'!G8)</f>
        <v>22421925</v>
      </c>
      <c r="H132" s="53">
        <f>SUM('Egresos Reales'!H8)</f>
        <v>23690054</v>
      </c>
      <c r="I132" s="53">
        <f>SUM('Egresos Reales'!I8)</f>
        <v>24205362</v>
      </c>
      <c r="J132" s="53">
        <f>SUM('Egresos Reales'!J8)</f>
        <v>23242023.52</v>
      </c>
      <c r="K132" s="53">
        <f>SUM('Egresos Reales'!K8)</f>
        <v>23211217</v>
      </c>
      <c r="L132" s="53">
        <f>SUM('Egresos Reales'!L8)</f>
        <v>21592944</v>
      </c>
      <c r="M132" s="53">
        <f>SUM('Egresos Reales'!M8)</f>
        <v>66111392</v>
      </c>
      <c r="N132" s="53">
        <f>SUM(B132:M132)</f>
        <v>315616683.85</v>
      </c>
    </row>
    <row r="133" spans="1:14" ht="12.75">
      <c r="A133" s="50" t="s">
        <v>203</v>
      </c>
      <c r="B133" s="53">
        <f>SUM('Egresos Reales'!B9)</f>
        <v>7550588.87</v>
      </c>
      <c r="C133" s="53">
        <f>SUM('Egresos Reales'!C9)</f>
        <v>6696023.919999999</v>
      </c>
      <c r="D133" s="53">
        <f>SUM('Egresos Reales'!D9)</f>
        <v>6716443.82</v>
      </c>
      <c r="E133" s="53">
        <f>SUM('Egresos Reales'!E9)</f>
        <v>6165351.98</v>
      </c>
      <c r="F133" s="53">
        <f>SUM('Egresos Reales'!F9)</f>
        <v>5934644.5</v>
      </c>
      <c r="G133" s="53">
        <f>SUM('Egresos Reales'!G9)</f>
        <v>6753813.16</v>
      </c>
      <c r="H133" s="53">
        <f>SUM('Egresos Reales'!H9)</f>
        <v>6681629.16</v>
      </c>
      <c r="I133" s="53">
        <f>SUM('Egresos Reales'!I9)</f>
        <v>7168143.04</v>
      </c>
      <c r="J133" s="53">
        <f>SUM('Egresos Reales'!J9)</f>
        <v>7466701.19</v>
      </c>
      <c r="K133" s="53">
        <f>SUM('Egresos Reales'!K9)</f>
        <v>6937430.56</v>
      </c>
      <c r="L133" s="53">
        <f>SUM('Egresos Reales'!L9)</f>
        <v>9288915.900000002</v>
      </c>
      <c r="M133" s="53">
        <f>SUM('Egresos Reales'!M9)</f>
        <v>13028217.53</v>
      </c>
      <c r="N133" s="53">
        <f>SUM(B133:M133)</f>
        <v>90387903.63</v>
      </c>
    </row>
    <row r="134" spans="1:14" ht="12.75">
      <c r="A134" s="50" t="s">
        <v>97</v>
      </c>
      <c r="B134" s="53">
        <f>SUM('Egresos Reales'!B10)</f>
        <v>5659435.0600000005</v>
      </c>
      <c r="C134" s="53">
        <f>SUM('Egresos Reales'!C10)</f>
        <v>5005746.49</v>
      </c>
      <c r="D134" s="53">
        <f>SUM('Egresos Reales'!D10)</f>
        <v>7537632.63</v>
      </c>
      <c r="E134" s="53">
        <f>SUM('Egresos Reales'!E10)</f>
        <v>3060128.12</v>
      </c>
      <c r="F134" s="53">
        <f>SUM('Egresos Reales'!F10)</f>
        <v>4258499.19</v>
      </c>
      <c r="G134" s="53">
        <f>SUM('Egresos Reales'!G10)</f>
        <v>6619943.87</v>
      </c>
      <c r="H134" s="53">
        <f>SUM('Egresos Reales'!H10)</f>
        <v>5949078.27</v>
      </c>
      <c r="I134" s="53">
        <f>SUM('Egresos Reales'!I10)</f>
        <v>4232152.89</v>
      </c>
      <c r="J134" s="53">
        <f>SUM('Egresos Reales'!J10)</f>
        <v>7829163.06</v>
      </c>
      <c r="K134" s="53">
        <f>SUM('Egresos Reales'!K10)</f>
        <v>2351128.24</v>
      </c>
      <c r="L134" s="53">
        <f>SUM('Egresos Reales'!L10)</f>
        <v>12867081.51</v>
      </c>
      <c r="M134" s="53">
        <f>SUM('Egresos Reales'!M10)</f>
        <v>6466467.39</v>
      </c>
      <c r="N134" s="53">
        <f>SUM(B134:M134)</f>
        <v>71836456.72</v>
      </c>
    </row>
    <row r="135" spans="1:14" ht="12.75">
      <c r="A135" s="55" t="s">
        <v>204</v>
      </c>
      <c r="B135" s="54">
        <f>SUM(B132:B134)</f>
        <v>34695469.93</v>
      </c>
      <c r="C135" s="54">
        <f aca="true" t="shared" si="23" ref="C135:N135">SUM(C132:C134)</f>
        <v>30915641.739999995</v>
      </c>
      <c r="D135" s="54">
        <f t="shared" si="23"/>
        <v>35660820.45</v>
      </c>
      <c r="E135" s="54">
        <f t="shared" si="23"/>
        <v>33046003.1</v>
      </c>
      <c r="F135" s="54">
        <f t="shared" si="23"/>
        <v>35408325.69</v>
      </c>
      <c r="G135" s="54">
        <f t="shared" si="23"/>
        <v>35795682.03</v>
      </c>
      <c r="H135" s="54">
        <f>SUM(H132:H134)</f>
        <v>36320761.43</v>
      </c>
      <c r="I135" s="54">
        <f t="shared" si="23"/>
        <v>35605657.93</v>
      </c>
      <c r="J135" s="54">
        <f>SUM(J132:J134)</f>
        <v>38537887.77</v>
      </c>
      <c r="K135" s="54">
        <f t="shared" si="23"/>
        <v>32499775.799999997</v>
      </c>
      <c r="L135" s="54">
        <f>SUM(L132:L134)</f>
        <v>43748941.410000004</v>
      </c>
      <c r="M135" s="54">
        <f t="shared" si="23"/>
        <v>85606076.92</v>
      </c>
      <c r="N135" s="54">
        <f t="shared" si="23"/>
        <v>477841044.20000005</v>
      </c>
    </row>
    <row r="136" spans="1:14" ht="12.75">
      <c r="A136" s="45" t="s">
        <v>49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</row>
    <row r="137" spans="1:14" ht="12.75">
      <c r="A137" s="50" t="s">
        <v>98</v>
      </c>
      <c r="B137" s="53">
        <f>SUM('Egresos Reales'!B13)</f>
        <v>2717205.48</v>
      </c>
      <c r="C137" s="53">
        <f>SUM('Egresos Reales'!C13)</f>
        <v>2720900.99</v>
      </c>
      <c r="D137" s="53">
        <f>SUM('Egresos Reales'!D13)</f>
        <v>3385439.45</v>
      </c>
      <c r="E137" s="53">
        <f>SUM('Egresos Reales'!E13)</f>
        <v>2463395.29</v>
      </c>
      <c r="F137" s="53">
        <f>SUM('Egresos Reales'!F13)</f>
        <v>2825741.26</v>
      </c>
      <c r="G137" s="53">
        <f>SUM('Egresos Reales'!G13)</f>
        <v>2632262.8</v>
      </c>
      <c r="H137" s="53">
        <f>SUM('Egresos Reales'!H13)</f>
        <v>3162053.64</v>
      </c>
      <c r="I137" s="53">
        <f>SUM('Egresos Reales'!I13)</f>
        <v>2674762.07</v>
      </c>
      <c r="J137" s="53">
        <f>SUM('Egresos Reales'!J13)</f>
        <v>3379125.9</v>
      </c>
      <c r="K137" s="53">
        <f>SUM('Egresos Reales'!K13)</f>
        <v>3450502.8</v>
      </c>
      <c r="L137" s="53">
        <f>SUM('Egresos Reales'!L13)</f>
        <v>3828407.95</v>
      </c>
      <c r="M137" s="53">
        <f>SUM('Egresos Reales'!M13)</f>
        <v>3772031.38</v>
      </c>
      <c r="N137" s="53">
        <f aca="true" t="shared" si="24" ref="N137:N142">SUM(B137:M137)</f>
        <v>37011829.01</v>
      </c>
    </row>
    <row r="138" spans="1:14" ht="12.75">
      <c r="A138" s="50" t="s">
        <v>99</v>
      </c>
      <c r="B138" s="53">
        <f>SUM('Egresos Reales'!B14)</f>
        <v>5775826.62</v>
      </c>
      <c r="C138" s="53">
        <f>SUM('Egresos Reales'!C14)</f>
        <v>6195425.709999999</v>
      </c>
      <c r="D138" s="53">
        <f>SUM('Egresos Reales'!D14)</f>
        <v>4976767.46</v>
      </c>
      <c r="E138" s="53">
        <f>SUM('Egresos Reales'!E14)</f>
        <v>5444318.12</v>
      </c>
      <c r="F138" s="53">
        <f>SUM('Egresos Reales'!F14)</f>
        <v>5628694.17</v>
      </c>
      <c r="G138" s="53">
        <f>SUM('Egresos Reales'!G14)</f>
        <v>5635226.25</v>
      </c>
      <c r="H138" s="53">
        <f>SUM('Egresos Reales'!H14)</f>
        <v>5458388.29</v>
      </c>
      <c r="I138" s="53">
        <f>SUM('Egresos Reales'!I14)</f>
        <v>6096987.87</v>
      </c>
      <c r="J138" s="53">
        <f>SUM('Egresos Reales'!J14)</f>
        <v>5869898.1</v>
      </c>
      <c r="K138" s="53">
        <f>SUM('Egresos Reales'!K14)</f>
        <v>9083303.87</v>
      </c>
      <c r="L138" s="53">
        <f>SUM('Egresos Reales'!L14)</f>
        <v>6654229.440000001</v>
      </c>
      <c r="M138" s="53">
        <f>SUM('Egresos Reales'!M14)</f>
        <v>6503846.39</v>
      </c>
      <c r="N138" s="53">
        <f t="shared" si="24"/>
        <v>73322912.28999999</v>
      </c>
    </row>
    <row r="139" spans="1:14" ht="12.75">
      <c r="A139" s="50" t="s">
        <v>100</v>
      </c>
      <c r="B139" s="53">
        <f>SUM('Egresos Reales'!B15)</f>
        <v>161240</v>
      </c>
      <c r="C139" s="53">
        <f>SUM('Egresos Reales'!C15)</f>
        <v>61480</v>
      </c>
      <c r="D139" s="53">
        <f>SUM('Egresos Reales'!D15)</f>
        <v>99180</v>
      </c>
      <c r="E139" s="53">
        <f>SUM('Egresos Reales'!E15)</f>
        <v>61480</v>
      </c>
      <c r="F139" s="53">
        <f>SUM('Egresos Reales'!F15)</f>
        <v>99760</v>
      </c>
      <c r="G139" s="53">
        <f>SUM('Egresos Reales'!G15)</f>
        <v>69020</v>
      </c>
      <c r="H139" s="53">
        <f>SUM('Egresos Reales'!H15)</f>
        <v>91640</v>
      </c>
      <c r="I139" s="53">
        <f>SUM('Egresos Reales'!I15)</f>
        <v>92220</v>
      </c>
      <c r="J139" s="53">
        <f>SUM('Egresos Reales'!J15)</f>
        <v>84100</v>
      </c>
      <c r="K139" s="53">
        <f>SUM('Egresos Reales'!K15)</f>
        <v>0</v>
      </c>
      <c r="L139" s="53">
        <f>SUM('Egresos Reales'!L15)</f>
        <v>160660</v>
      </c>
      <c r="M139" s="53">
        <f>SUM('Egresos Reales'!M15)</f>
        <v>0</v>
      </c>
      <c r="N139" s="53">
        <f t="shared" si="24"/>
        <v>980780</v>
      </c>
    </row>
    <row r="140" spans="1:14" ht="12.75">
      <c r="A140" s="50" t="s">
        <v>101</v>
      </c>
      <c r="B140" s="53">
        <f>SUM('Egresos Reales'!B16)</f>
        <v>261450</v>
      </c>
      <c r="C140" s="53">
        <f>SUM('Egresos Reales'!C16)</f>
        <v>20300</v>
      </c>
      <c r="D140" s="53">
        <f>SUM('Egresos Reales'!D16)</f>
        <v>7750</v>
      </c>
      <c r="E140" s="53">
        <f>SUM('Egresos Reales'!E16)</f>
        <v>283.96</v>
      </c>
      <c r="F140" s="53">
        <f>SUM('Egresos Reales'!F16)</f>
        <v>26346.83</v>
      </c>
      <c r="G140" s="53">
        <f>SUM('Egresos Reales'!G16)</f>
        <v>49079.05</v>
      </c>
      <c r="H140" s="53">
        <f>SUM('Egresos Reales'!H16)</f>
        <v>93727.32</v>
      </c>
      <c r="I140" s="53">
        <f>SUM('Egresos Reales'!I16)</f>
        <v>9739.77</v>
      </c>
      <c r="J140" s="53">
        <f>SUM('Egresos Reales'!J16)</f>
        <v>365.65</v>
      </c>
      <c r="K140" s="53">
        <f>SUM('Egresos Reales'!K16)</f>
        <v>0</v>
      </c>
      <c r="L140" s="53">
        <f>SUM('Egresos Reales'!L16)</f>
        <v>1545679.36</v>
      </c>
      <c r="M140" s="53">
        <f>SUM('Egresos Reales'!M16)</f>
        <v>81819.82</v>
      </c>
      <c r="N140" s="53">
        <f t="shared" si="24"/>
        <v>2096541.7600000002</v>
      </c>
    </row>
    <row r="141" spans="1:14" ht="12.75">
      <c r="A141" s="50" t="s">
        <v>102</v>
      </c>
      <c r="B141" s="53">
        <f>SUM('Egresos Reales'!B17)</f>
        <v>0</v>
      </c>
      <c r="C141" s="53">
        <f>SUM('Egresos Reales'!C17)</f>
        <v>0</v>
      </c>
      <c r="D141" s="53">
        <f>SUM('Egresos Reales'!D17)</f>
        <v>0</v>
      </c>
      <c r="E141" s="53">
        <f>SUM('Egresos Reales'!E17)</f>
        <v>0</v>
      </c>
      <c r="F141" s="53">
        <f>SUM('Egresos Reales'!F17)</f>
        <v>0</v>
      </c>
      <c r="G141" s="53">
        <f>SUM('Egresos Reales'!G17)</f>
        <v>0</v>
      </c>
      <c r="H141" s="53">
        <f>SUM('Egresos Reales'!H17)</f>
        <v>0</v>
      </c>
      <c r="I141" s="53">
        <f>SUM('Egresos Reales'!I17)</f>
        <v>0</v>
      </c>
      <c r="J141" s="53">
        <f>SUM('Egresos Reales'!J17)</f>
        <v>0</v>
      </c>
      <c r="K141" s="53">
        <f>SUM('Egresos Reales'!K17)</f>
        <v>0</v>
      </c>
      <c r="L141" s="53">
        <f>SUM('Egresos Reales'!L17)</f>
        <v>0</v>
      </c>
      <c r="M141" s="53">
        <f>SUM('Egresos Reales'!M17)</f>
        <v>0</v>
      </c>
      <c r="N141" s="53">
        <f t="shared" si="24"/>
        <v>0</v>
      </c>
    </row>
    <row r="142" spans="1:14" ht="12.75">
      <c r="A142" s="50" t="s">
        <v>26</v>
      </c>
      <c r="B142" s="53">
        <f>SUM('Egresos Reales'!B18)</f>
        <v>196320.63</v>
      </c>
      <c r="C142" s="53">
        <f>SUM('Egresos Reales'!C18)</f>
        <v>256608.05</v>
      </c>
      <c r="D142" s="53">
        <f>SUM('Egresos Reales'!D18)</f>
        <v>978382.83</v>
      </c>
      <c r="E142" s="53">
        <f>SUM('Egresos Reales'!E18)</f>
        <v>262410.24</v>
      </c>
      <c r="F142" s="53">
        <f>SUM('Egresos Reales'!F18)</f>
        <v>191621.13</v>
      </c>
      <c r="G142" s="53">
        <f>SUM('Egresos Reales'!G18)</f>
        <v>1070805.93</v>
      </c>
      <c r="H142" s="53">
        <f>SUM('Egresos Reales'!H18)</f>
        <v>577075.29</v>
      </c>
      <c r="I142" s="53">
        <f>SUM('Egresos Reales'!I18)</f>
        <v>432152.02</v>
      </c>
      <c r="J142" s="53">
        <f>SUM('Egresos Reales'!J18)</f>
        <v>470527.91</v>
      </c>
      <c r="K142" s="53">
        <f>SUM('Egresos Reales'!K18)</f>
        <v>1215703.3399999999</v>
      </c>
      <c r="L142" s="53">
        <f>SUM('Egresos Reales'!L18)</f>
        <v>753457.6000000001</v>
      </c>
      <c r="M142" s="53">
        <f>SUM('Egresos Reales'!M18)</f>
        <v>23029</v>
      </c>
      <c r="N142" s="53">
        <f t="shared" si="24"/>
        <v>6428093.969999999</v>
      </c>
    </row>
    <row r="143" spans="1:14" ht="12.75">
      <c r="A143" s="55" t="s">
        <v>103</v>
      </c>
      <c r="B143" s="54">
        <f>SUM(B137:B142)</f>
        <v>9112042.73</v>
      </c>
      <c r="C143" s="54">
        <f aca="true" t="shared" si="25" ref="C143:N143">SUM(C137:C142)</f>
        <v>9254714.75</v>
      </c>
      <c r="D143" s="54">
        <f t="shared" si="25"/>
        <v>9447519.74</v>
      </c>
      <c r="E143" s="54">
        <f t="shared" si="25"/>
        <v>8231887.61</v>
      </c>
      <c r="F143" s="54">
        <f t="shared" si="25"/>
        <v>8772163.39</v>
      </c>
      <c r="G143" s="54">
        <f t="shared" si="25"/>
        <v>9456394.03</v>
      </c>
      <c r="H143" s="54">
        <f>SUM(H137:H142)</f>
        <v>9382884.54</v>
      </c>
      <c r="I143" s="54">
        <f t="shared" si="25"/>
        <v>9305861.729999999</v>
      </c>
      <c r="J143" s="54">
        <f>SUM(J137:J142)</f>
        <v>9804017.56</v>
      </c>
      <c r="K143" s="54">
        <f t="shared" si="25"/>
        <v>13749510.009999998</v>
      </c>
      <c r="L143" s="54">
        <f>SUM(L137:L142)</f>
        <v>12942434.35</v>
      </c>
      <c r="M143" s="54">
        <f t="shared" si="25"/>
        <v>10380726.59</v>
      </c>
      <c r="N143" s="54">
        <f t="shared" si="25"/>
        <v>119840157.02999999</v>
      </c>
    </row>
    <row r="144" spans="1:14" ht="12.75">
      <c r="A144" s="45" t="s">
        <v>50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</row>
    <row r="145" spans="1:14" ht="12.75">
      <c r="A145" s="50" t="s">
        <v>104</v>
      </c>
      <c r="B145" s="53">
        <f>SUM('Egresos Reales'!B21)</f>
        <v>476857.1</v>
      </c>
      <c r="C145" s="53">
        <f>SUM('Egresos Reales'!C21)</f>
        <v>736184.0700000001</v>
      </c>
      <c r="D145" s="53">
        <f>SUM('Egresos Reales'!D21)</f>
        <v>3752366.77</v>
      </c>
      <c r="E145" s="53">
        <f>SUM('Egresos Reales'!E21)</f>
        <v>792116.47</v>
      </c>
      <c r="F145" s="53">
        <f>SUM('Egresos Reales'!F21)</f>
        <v>1657038.46</v>
      </c>
      <c r="G145" s="53">
        <f>SUM('Egresos Reales'!G21)</f>
        <v>239418.26</v>
      </c>
      <c r="H145" s="53">
        <f>SUM('Egresos Reales'!H21)</f>
        <v>2983765.06</v>
      </c>
      <c r="I145" s="53">
        <f>SUM('Egresos Reales'!I21)</f>
        <v>4655235.28</v>
      </c>
      <c r="J145" s="53">
        <f>SUM('Egresos Reales'!J21)</f>
        <v>303423.46</v>
      </c>
      <c r="K145" s="53">
        <f>SUM('Egresos Reales'!K21)</f>
        <v>304672.66000000003</v>
      </c>
      <c r="L145" s="53">
        <f>SUM('Egresos Reales'!L21)</f>
        <v>1262226.06</v>
      </c>
      <c r="M145" s="53">
        <f>SUM('Egresos Reales'!M21)</f>
        <v>908292.44</v>
      </c>
      <c r="N145" s="53">
        <f>SUM(B145:M145)</f>
        <v>18071596.09</v>
      </c>
    </row>
    <row r="146" spans="1:14" ht="12.75">
      <c r="A146" s="50" t="s">
        <v>105</v>
      </c>
      <c r="B146" s="53">
        <f>SUM('Egresos Reales'!B22)</f>
        <v>591067.3200000001</v>
      </c>
      <c r="C146" s="53">
        <f>SUM('Egresos Reales'!C22)</f>
        <v>624255.9</v>
      </c>
      <c r="D146" s="53">
        <f>SUM('Egresos Reales'!D22)</f>
        <v>981832.12</v>
      </c>
      <c r="E146" s="53">
        <f>SUM('Egresos Reales'!E22)</f>
        <v>738583.46</v>
      </c>
      <c r="F146" s="53">
        <f>SUM('Egresos Reales'!F22)</f>
        <v>853857.77</v>
      </c>
      <c r="G146" s="53">
        <f>SUM('Egresos Reales'!G22)</f>
        <v>712664.09</v>
      </c>
      <c r="H146" s="53">
        <f>SUM('Egresos Reales'!H22)</f>
        <v>886954.1</v>
      </c>
      <c r="I146" s="53">
        <f>SUM('Egresos Reales'!I22)</f>
        <v>785807.51</v>
      </c>
      <c r="J146" s="53">
        <f>SUM('Egresos Reales'!J22)</f>
        <v>640196.38</v>
      </c>
      <c r="K146" s="53">
        <f>SUM('Egresos Reales'!K22)</f>
        <v>650588</v>
      </c>
      <c r="L146" s="53">
        <f>SUM('Egresos Reales'!L22)</f>
        <v>1181295.2</v>
      </c>
      <c r="M146" s="53">
        <f>SUM('Egresos Reales'!M22)</f>
        <v>2315328.1</v>
      </c>
      <c r="N146" s="53">
        <f>SUM(B146:M146)</f>
        <v>10962429.95</v>
      </c>
    </row>
    <row r="147" spans="1:14" ht="12.75">
      <c r="A147" s="50" t="s">
        <v>205</v>
      </c>
      <c r="B147" s="53">
        <f>SUM('Egresos Reales'!B23)</f>
        <v>129592.88</v>
      </c>
      <c r="C147" s="53">
        <f>SUM('Egresos Reales'!C23)</f>
        <v>9305.52</v>
      </c>
      <c r="D147" s="53">
        <f>SUM('Egresos Reales'!D23)</f>
        <v>40498.48</v>
      </c>
      <c r="E147" s="53">
        <f>SUM('Egresos Reales'!E23)</f>
        <v>33600</v>
      </c>
      <c r="F147" s="53">
        <f>SUM('Egresos Reales'!F23)</f>
        <v>17632.8</v>
      </c>
      <c r="G147" s="53">
        <f>SUM('Egresos Reales'!G23)</f>
        <v>144286.8</v>
      </c>
      <c r="H147" s="53">
        <f>SUM('Egresos Reales'!H23)</f>
        <v>67192.76</v>
      </c>
      <c r="I147" s="53">
        <f>SUM('Egresos Reales'!I23)</f>
        <v>8262.6</v>
      </c>
      <c r="J147" s="53">
        <f>SUM('Egresos Reales'!J23)</f>
        <v>32588.87</v>
      </c>
      <c r="K147" s="53">
        <f>SUM('Egresos Reales'!K23)</f>
        <v>25000</v>
      </c>
      <c r="L147" s="53">
        <f>SUM('Egresos Reales'!L23)</f>
        <v>45093.64</v>
      </c>
      <c r="M147" s="53">
        <f>SUM('Egresos Reales'!M23)</f>
        <v>678560.47</v>
      </c>
      <c r="N147" s="53">
        <f>SUM(B147:M147)</f>
        <v>1231614.8199999998</v>
      </c>
    </row>
    <row r="148" spans="1:14" ht="12.75">
      <c r="A148" s="50" t="s">
        <v>206</v>
      </c>
      <c r="B148" s="53">
        <f>SUM('Egresos Reales'!B24)</f>
        <v>1793883.2399999998</v>
      </c>
      <c r="C148" s="53">
        <f>SUM('Egresos Reales'!C24)</f>
        <v>1522931.9700000004</v>
      </c>
      <c r="D148" s="53">
        <f>SUM('Egresos Reales'!D24)</f>
        <v>1639791.9</v>
      </c>
      <c r="E148" s="53">
        <f>SUM('Egresos Reales'!E24)</f>
        <v>2220302.79</v>
      </c>
      <c r="F148" s="53">
        <f>SUM('Egresos Reales'!F24)</f>
        <v>1373758.3</v>
      </c>
      <c r="G148" s="53">
        <f>SUM('Egresos Reales'!G24)</f>
        <v>1945816.26</v>
      </c>
      <c r="H148" s="53">
        <f>SUM('Egresos Reales'!H24)</f>
        <v>1291302.02</v>
      </c>
      <c r="I148" s="53">
        <f>SUM('Egresos Reales'!I24)</f>
        <v>7428060.41</v>
      </c>
      <c r="J148" s="53">
        <f>SUM('Egresos Reales'!J24)</f>
        <v>2864559.43</v>
      </c>
      <c r="K148" s="53">
        <f>SUM('Egresos Reales'!K24)</f>
        <v>5564861.040000001</v>
      </c>
      <c r="L148" s="53">
        <f>SUM('Egresos Reales'!L24)</f>
        <v>-3050390.960000001</v>
      </c>
      <c r="M148" s="53">
        <f>SUM('Egresos Reales'!M24)</f>
        <v>2058452.26</v>
      </c>
      <c r="N148" s="53">
        <f>SUM(B148:M148)</f>
        <v>26653328.66</v>
      </c>
    </row>
    <row r="149" spans="1:14" ht="12.75">
      <c r="A149" s="50" t="s">
        <v>26</v>
      </c>
      <c r="B149" s="53">
        <f>SUM('Egresos Reales'!B25)</f>
        <v>118314.5</v>
      </c>
      <c r="C149" s="53">
        <f>SUM('Egresos Reales'!C25)</f>
        <v>219940.9</v>
      </c>
      <c r="D149" s="53">
        <f>SUM('Egresos Reales'!D25)</f>
        <v>217754.79</v>
      </c>
      <c r="E149" s="53">
        <f>SUM('Egresos Reales'!E25)</f>
        <v>200005</v>
      </c>
      <c r="F149" s="53">
        <f>SUM('Egresos Reales'!F25)</f>
        <v>225186.5</v>
      </c>
      <c r="G149" s="53">
        <f>SUM('Egresos Reales'!G25)</f>
        <v>227019.19</v>
      </c>
      <c r="H149" s="53">
        <f>SUM('Egresos Reales'!H25)</f>
        <v>199163</v>
      </c>
      <c r="I149" s="53">
        <f>SUM('Egresos Reales'!I25)</f>
        <v>222581.5</v>
      </c>
      <c r="J149" s="53">
        <f>SUM('Egresos Reales'!J25)</f>
        <v>272600.1</v>
      </c>
      <c r="K149" s="53">
        <f>SUM('Egresos Reales'!K25)</f>
        <v>115988</v>
      </c>
      <c r="L149" s="53">
        <f>SUM('Egresos Reales'!L25)</f>
        <v>144417.5</v>
      </c>
      <c r="M149" s="53">
        <f>SUM('Egresos Reales'!M25)</f>
        <v>366686.5</v>
      </c>
      <c r="N149" s="53">
        <f>SUM(B149:M149)</f>
        <v>2529657.48</v>
      </c>
    </row>
    <row r="150" spans="1:14" ht="12.75">
      <c r="A150" s="55" t="s">
        <v>106</v>
      </c>
      <c r="B150" s="54">
        <f aca="true" t="shared" si="26" ref="B150:N150">SUM(B145:B149)</f>
        <v>3109715.0399999996</v>
      </c>
      <c r="C150" s="54">
        <f t="shared" si="26"/>
        <v>3112618.360000001</v>
      </c>
      <c r="D150" s="54">
        <f t="shared" si="26"/>
        <v>6632244.06</v>
      </c>
      <c r="E150" s="54">
        <f t="shared" si="26"/>
        <v>3984607.7199999997</v>
      </c>
      <c r="F150" s="54">
        <f t="shared" si="26"/>
        <v>4127473.83</v>
      </c>
      <c r="G150" s="54">
        <f t="shared" si="26"/>
        <v>3269204.6</v>
      </c>
      <c r="H150" s="54">
        <f t="shared" si="26"/>
        <v>5428376.9399999995</v>
      </c>
      <c r="I150" s="54">
        <f t="shared" si="26"/>
        <v>13099947.3</v>
      </c>
      <c r="J150" s="54">
        <f t="shared" si="26"/>
        <v>4113368.24</v>
      </c>
      <c r="K150" s="54">
        <f t="shared" si="26"/>
        <v>6661109.700000001</v>
      </c>
      <c r="L150" s="54">
        <f>SUM(L145:L149)</f>
        <v>-417358.560000001</v>
      </c>
      <c r="M150" s="54">
        <f t="shared" si="26"/>
        <v>6327319.77</v>
      </c>
      <c r="N150" s="54">
        <f t="shared" si="26"/>
        <v>59448626.99999999</v>
      </c>
    </row>
    <row r="151" spans="1:14" ht="12.75">
      <c r="A151" s="45" t="s">
        <v>243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</row>
    <row r="152" spans="1:14" ht="12.75">
      <c r="A152" s="50" t="s">
        <v>256</v>
      </c>
      <c r="B152" s="53">
        <f>SUM('Egresos Reales'!B28)</f>
        <v>3068285.69</v>
      </c>
      <c r="C152" s="53">
        <f>SUM('Egresos Reales'!C28)</f>
        <v>4582594.4799999995</v>
      </c>
      <c r="D152" s="53">
        <f>SUM('Egresos Reales'!D28)</f>
        <v>3847915.23</v>
      </c>
      <c r="E152" s="53">
        <f>SUM('Egresos Reales'!E28)</f>
        <v>2105356.69</v>
      </c>
      <c r="F152" s="53">
        <f>SUM('Egresos Reales'!F28)</f>
        <v>2063991.38</v>
      </c>
      <c r="G152" s="53">
        <f>SUM('Egresos Reales'!G28)</f>
        <v>4679975.64</v>
      </c>
      <c r="H152" s="53">
        <f>SUM('Egresos Reales'!H28)</f>
        <v>2284316.54</v>
      </c>
      <c r="I152" s="53">
        <f>SUM('Egresos Reales'!I28)</f>
        <v>4586884.17</v>
      </c>
      <c r="J152" s="53">
        <f>SUM('Egresos Reales'!J28)</f>
        <v>5636375.81</v>
      </c>
      <c r="K152" s="53">
        <f>SUM('Egresos Reales'!K28)</f>
        <v>3470126.3900000006</v>
      </c>
      <c r="L152" s="53">
        <f>SUM('Egresos Reales'!L28)</f>
        <v>3059660.0199999996</v>
      </c>
      <c r="M152" s="53">
        <f>SUM('Egresos Reales'!M28)</f>
        <v>13181198.98</v>
      </c>
      <c r="N152" s="53">
        <f aca="true" t="shared" si="27" ref="N152:N158">SUM(B152:M152)</f>
        <v>52566681.019999996</v>
      </c>
    </row>
    <row r="153" spans="1:14" ht="12.75">
      <c r="A153" s="50" t="s">
        <v>107</v>
      </c>
      <c r="B153" s="53">
        <f>SUM('Egresos Reales'!B29)</f>
        <v>1549713.0599999998</v>
      </c>
      <c r="C153" s="53">
        <f>SUM('Egresos Reales'!C29)</f>
        <v>591457.03</v>
      </c>
      <c r="D153" s="53">
        <f>SUM('Egresos Reales'!D29)</f>
        <v>1616524.63</v>
      </c>
      <c r="E153" s="53">
        <f>SUM('Egresos Reales'!E29)</f>
        <v>541223.5</v>
      </c>
      <c r="F153" s="53">
        <f>SUM('Egresos Reales'!F29)</f>
        <v>384927.13</v>
      </c>
      <c r="G153" s="53">
        <f>SUM('Egresos Reales'!G29)</f>
        <v>2008343.21</v>
      </c>
      <c r="H153" s="53">
        <f>SUM('Egresos Reales'!H29)</f>
        <v>1118806.37</v>
      </c>
      <c r="I153" s="53">
        <f>SUM('Egresos Reales'!I29)</f>
        <v>1684587.19</v>
      </c>
      <c r="J153" s="53">
        <f>SUM('Egresos Reales'!J29)</f>
        <v>1034288.78</v>
      </c>
      <c r="K153" s="53">
        <f>SUM('Egresos Reales'!K29)</f>
        <v>1161344.75</v>
      </c>
      <c r="L153" s="53">
        <f>SUM('Egresos Reales'!L29)</f>
        <v>1483459.19</v>
      </c>
      <c r="M153" s="53">
        <f>SUM('Egresos Reales'!M29)</f>
        <v>1980414.25</v>
      </c>
      <c r="N153" s="53">
        <f t="shared" si="27"/>
        <v>15155089.089999998</v>
      </c>
    </row>
    <row r="154" spans="1:14" ht="12.75">
      <c r="A154" s="50" t="s">
        <v>108</v>
      </c>
      <c r="B154" s="53">
        <f>SUM('Egresos Reales'!B30)</f>
        <v>113</v>
      </c>
      <c r="C154" s="53">
        <f>SUM('Egresos Reales'!C30)</f>
        <v>25445.02</v>
      </c>
      <c r="D154" s="53">
        <f>SUM('Egresos Reales'!D30)</f>
        <v>18206.2</v>
      </c>
      <c r="E154" s="53">
        <f>SUM('Egresos Reales'!E30)</f>
        <v>0</v>
      </c>
      <c r="F154" s="53">
        <f>SUM('Egresos Reales'!F30)</f>
        <v>3688.8</v>
      </c>
      <c r="G154" s="53">
        <f>SUM('Egresos Reales'!G30)</f>
        <v>14488.4</v>
      </c>
      <c r="H154" s="53">
        <f>SUM('Egresos Reales'!H30)</f>
        <v>0</v>
      </c>
      <c r="I154" s="53">
        <f>SUM('Egresos Reales'!I30)</f>
        <v>686.72</v>
      </c>
      <c r="J154" s="53">
        <f>SUM('Egresos Reales'!J30)</f>
        <v>1566</v>
      </c>
      <c r="K154" s="53">
        <f>SUM('Egresos Reales'!K30)</f>
        <v>398</v>
      </c>
      <c r="L154" s="53">
        <f>SUM('Egresos Reales'!L30)</f>
        <v>31349.32</v>
      </c>
      <c r="M154" s="53">
        <f>SUM('Egresos Reales'!M30)</f>
        <v>561701</v>
      </c>
      <c r="N154" s="53">
        <f t="shared" si="27"/>
        <v>657642.46</v>
      </c>
    </row>
    <row r="155" spans="1:14" ht="12.75">
      <c r="A155" s="50" t="s">
        <v>109</v>
      </c>
      <c r="B155" s="53">
        <f>SUM('Egresos Reales'!B31)</f>
        <v>111813.14000000001</v>
      </c>
      <c r="C155" s="53">
        <f>SUM('Egresos Reales'!C31)</f>
        <v>263046.56</v>
      </c>
      <c r="D155" s="53">
        <f>SUM('Egresos Reales'!D31)</f>
        <v>442363.19</v>
      </c>
      <c r="E155" s="53">
        <f>SUM('Egresos Reales'!E31)</f>
        <v>260151.52</v>
      </c>
      <c r="F155" s="53">
        <f>SUM('Egresos Reales'!F31)</f>
        <v>324258.71</v>
      </c>
      <c r="G155" s="53">
        <f>SUM('Egresos Reales'!G31)</f>
        <v>112799.76</v>
      </c>
      <c r="H155" s="53">
        <f>SUM('Egresos Reales'!H31)</f>
        <v>1024041.23</v>
      </c>
      <c r="I155" s="53">
        <f>SUM('Egresos Reales'!I31)</f>
        <v>214026.07</v>
      </c>
      <c r="J155" s="53">
        <f>SUM('Egresos Reales'!J31)</f>
        <v>238525.65</v>
      </c>
      <c r="K155" s="53">
        <f>SUM('Egresos Reales'!K31)</f>
        <v>1296723.6300000001</v>
      </c>
      <c r="L155" s="53">
        <f>SUM('Egresos Reales'!L31)</f>
        <v>2875446.1900000004</v>
      </c>
      <c r="M155" s="53">
        <f>SUM('Egresos Reales'!M31)</f>
        <v>2572756.27</v>
      </c>
      <c r="N155" s="53">
        <f t="shared" si="27"/>
        <v>9735951.92</v>
      </c>
    </row>
    <row r="156" spans="1:14" ht="12.75">
      <c r="A156" s="50" t="s">
        <v>110</v>
      </c>
      <c r="B156" s="53">
        <f>SUM('Egresos Reales'!B32)</f>
        <v>40727.53</v>
      </c>
      <c r="C156" s="53">
        <f>SUM('Egresos Reales'!C32)</f>
        <v>360046.58999999997</v>
      </c>
      <c r="D156" s="53">
        <f>SUM('Egresos Reales'!D32)</f>
        <v>61244.08</v>
      </c>
      <c r="E156" s="53">
        <f>SUM('Egresos Reales'!E32)</f>
        <v>50673.56</v>
      </c>
      <c r="F156" s="53">
        <f>SUM('Egresos Reales'!F32)</f>
        <v>40629.13</v>
      </c>
      <c r="G156" s="53">
        <f>SUM('Egresos Reales'!G32)</f>
        <v>73186.03</v>
      </c>
      <c r="H156" s="53">
        <f>SUM('Egresos Reales'!H32)</f>
        <v>78324.76</v>
      </c>
      <c r="I156" s="53">
        <f>SUM('Egresos Reales'!I32)</f>
        <v>50453.1</v>
      </c>
      <c r="J156" s="53">
        <f>SUM('Egresos Reales'!J32)</f>
        <v>24524.61</v>
      </c>
      <c r="K156" s="53">
        <f>SUM('Egresos Reales'!K32)</f>
        <v>16038.730000000001</v>
      </c>
      <c r="L156" s="53">
        <f>SUM('Egresos Reales'!L32)</f>
        <v>428067.77</v>
      </c>
      <c r="M156" s="53">
        <f>SUM('Egresos Reales'!M32)</f>
        <v>73632.74</v>
      </c>
      <c r="N156" s="53">
        <f t="shared" si="27"/>
        <v>1297548.6300000001</v>
      </c>
    </row>
    <row r="157" spans="1:14" ht="12.75">
      <c r="A157" s="50" t="s">
        <v>111</v>
      </c>
      <c r="B157" s="53">
        <f>SUM('Egresos Reales'!B33)</f>
        <v>0</v>
      </c>
      <c r="C157" s="53">
        <f>SUM('Egresos Reales'!C33)</f>
        <v>0</v>
      </c>
      <c r="D157" s="53">
        <f>SUM('Egresos Reales'!D33)</f>
        <v>0</v>
      </c>
      <c r="E157" s="53">
        <f>SUM('Egresos Reales'!E33)</f>
        <v>0</v>
      </c>
      <c r="F157" s="53">
        <f>SUM('Egresos Reales'!F33)</f>
        <v>0</v>
      </c>
      <c r="G157" s="53">
        <f>SUM('Egresos Reales'!G33)</f>
        <v>0</v>
      </c>
      <c r="H157" s="53">
        <f>SUM('Egresos Reales'!H33)</f>
        <v>0</v>
      </c>
      <c r="I157" s="53">
        <f>SUM('Egresos Reales'!I33)</f>
        <v>0</v>
      </c>
      <c r="J157" s="53">
        <f>SUM('Egresos Reales'!J33)</f>
        <v>0</v>
      </c>
      <c r="K157" s="53">
        <f>SUM('Egresos Reales'!K33)</f>
        <v>0</v>
      </c>
      <c r="L157" s="53">
        <f>SUM('Egresos Reales'!L33)</f>
        <v>0</v>
      </c>
      <c r="M157" s="53">
        <f>SUM('Egresos Reales'!M33)</f>
        <v>0</v>
      </c>
      <c r="N157" s="53">
        <f t="shared" si="27"/>
        <v>0</v>
      </c>
    </row>
    <row r="158" spans="1:14" ht="12.75">
      <c r="A158" s="50" t="s">
        <v>26</v>
      </c>
      <c r="B158" s="53">
        <f>SUM('Egresos Reales'!B34)</f>
        <v>1083579.7799999998</v>
      </c>
      <c r="C158" s="53">
        <f>SUM('Egresos Reales'!C34)</f>
        <v>118471.54</v>
      </c>
      <c r="D158" s="53">
        <f>SUM('Egresos Reales'!D34)</f>
        <v>1733045.99</v>
      </c>
      <c r="E158" s="53">
        <f>SUM('Egresos Reales'!E34)</f>
        <v>-11053.27</v>
      </c>
      <c r="F158" s="53">
        <f>SUM('Egresos Reales'!F34)</f>
        <v>84793.05</v>
      </c>
      <c r="G158" s="53">
        <f>SUM('Egresos Reales'!G34)</f>
        <v>124556.83</v>
      </c>
      <c r="H158" s="53">
        <f>SUM('Egresos Reales'!H34)</f>
        <v>2079087.23</v>
      </c>
      <c r="I158" s="53">
        <f>SUM('Egresos Reales'!I34)</f>
        <v>98459.66</v>
      </c>
      <c r="J158" s="53">
        <f>SUM('Egresos Reales'!J34)</f>
        <v>46747.49</v>
      </c>
      <c r="K158" s="53">
        <f>SUM('Egresos Reales'!K34)</f>
        <v>15080</v>
      </c>
      <c r="L158" s="53">
        <f>SUM('Egresos Reales'!L34)</f>
        <v>48865.229999999996</v>
      </c>
      <c r="M158" s="53">
        <f>SUM('Egresos Reales'!M34)</f>
        <v>42750.2</v>
      </c>
      <c r="N158" s="53">
        <f t="shared" si="27"/>
        <v>5464383.73</v>
      </c>
    </row>
    <row r="159" spans="1:14" ht="12.75">
      <c r="A159" s="55" t="s">
        <v>112</v>
      </c>
      <c r="B159" s="54">
        <f>SUM(B152:B158)</f>
        <v>5854232.199999999</v>
      </c>
      <c r="C159" s="54">
        <f aca="true" t="shared" si="28" ref="C159:N159">SUM(C152:C158)</f>
        <v>5941061.219999999</v>
      </c>
      <c r="D159" s="54">
        <f t="shared" si="28"/>
        <v>7719299.32</v>
      </c>
      <c r="E159" s="54">
        <f t="shared" si="28"/>
        <v>2946352</v>
      </c>
      <c r="F159" s="54">
        <f t="shared" si="28"/>
        <v>2902288.1999999993</v>
      </c>
      <c r="G159" s="54">
        <f t="shared" si="28"/>
        <v>7013349.87</v>
      </c>
      <c r="H159" s="54">
        <f>SUM(H152:H158)</f>
        <v>6584576.130000001</v>
      </c>
      <c r="I159" s="54">
        <f t="shared" si="28"/>
        <v>6635096.909999999</v>
      </c>
      <c r="J159" s="54">
        <f>SUM(J152:J158)</f>
        <v>6982028.340000001</v>
      </c>
      <c r="K159" s="54">
        <f t="shared" si="28"/>
        <v>5959711.500000001</v>
      </c>
      <c r="L159" s="54">
        <f>SUM(L152:L158)</f>
        <v>7926847.720000001</v>
      </c>
      <c r="M159" s="54">
        <f t="shared" si="28"/>
        <v>18412453.439999998</v>
      </c>
      <c r="N159" s="54">
        <f t="shared" si="28"/>
        <v>84877296.85</v>
      </c>
    </row>
    <row r="160" spans="1:14" ht="12.75">
      <c r="A160" s="45" t="s">
        <v>51</v>
      </c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</row>
    <row r="161" spans="1:14" ht="12.75">
      <c r="A161" s="50" t="s">
        <v>113</v>
      </c>
      <c r="B161" s="53">
        <f>SUM('Egresos Reales'!B37)</f>
        <v>831665.4</v>
      </c>
      <c r="C161" s="53">
        <f>SUM('Egresos Reales'!C37)</f>
        <v>1579153.18</v>
      </c>
      <c r="D161" s="53">
        <f>SUM('Egresos Reales'!D37)</f>
        <v>575602.58</v>
      </c>
      <c r="E161" s="53">
        <f>SUM('Egresos Reales'!E37)</f>
        <v>1052885.98</v>
      </c>
      <c r="F161" s="53">
        <f>SUM('Egresos Reales'!F37)</f>
        <v>671083.84</v>
      </c>
      <c r="G161" s="53">
        <f>SUM('Egresos Reales'!G37)</f>
        <v>662964.73</v>
      </c>
      <c r="H161" s="53">
        <f>SUM('Egresos Reales'!H37)</f>
        <v>5072963</v>
      </c>
      <c r="I161" s="53">
        <f>SUM('Egresos Reales'!I37)</f>
        <v>239901.37</v>
      </c>
      <c r="J161" s="53">
        <f>SUM('Egresos Reales'!J37)</f>
        <v>2794279.63</v>
      </c>
      <c r="K161" s="53">
        <f>SUM('Egresos Reales'!K37)</f>
        <v>731954.5599999999</v>
      </c>
      <c r="L161" s="53">
        <f>SUM('Egresos Reales'!L37)</f>
        <v>996079.64</v>
      </c>
      <c r="M161" s="53">
        <f>SUM('Egresos Reales'!M37)</f>
        <v>2234690.37</v>
      </c>
      <c r="N161" s="53">
        <f>SUM(B161:M161)</f>
        <v>17443224.28</v>
      </c>
    </row>
    <row r="162" spans="1:14" ht="12.75">
      <c r="A162" s="50" t="s">
        <v>114</v>
      </c>
      <c r="B162" s="53">
        <f>SUM('Egresos Reales'!B38)</f>
        <v>0</v>
      </c>
      <c r="C162" s="53">
        <f>SUM('Egresos Reales'!C38)</f>
        <v>0</v>
      </c>
      <c r="D162" s="53">
        <f>SUM('Egresos Reales'!D38)</f>
        <v>0</v>
      </c>
      <c r="E162" s="53">
        <f>SUM('Egresos Reales'!E38)</f>
        <v>0</v>
      </c>
      <c r="F162" s="53">
        <f>SUM('Egresos Reales'!F38)</f>
        <v>0</v>
      </c>
      <c r="G162" s="53">
        <f>SUM('Egresos Reales'!G38)</f>
        <v>0</v>
      </c>
      <c r="H162" s="53">
        <f>SUM('Egresos Reales'!H38)</f>
        <v>0</v>
      </c>
      <c r="I162" s="53">
        <f>SUM('Egresos Reales'!I38)</f>
        <v>0</v>
      </c>
      <c r="J162" s="53">
        <f>SUM('Egresos Reales'!J38)</f>
        <v>1227928.85</v>
      </c>
      <c r="K162" s="53">
        <f>SUM('Egresos Reales'!K38)</f>
        <v>0</v>
      </c>
      <c r="L162" s="53">
        <f>SUM('Egresos Reales'!L38)</f>
        <v>0</v>
      </c>
      <c r="M162" s="53">
        <f>SUM('Egresos Reales'!M38)</f>
        <v>0</v>
      </c>
      <c r="N162" s="53">
        <f>SUM(B162:M162)</f>
        <v>1227928.85</v>
      </c>
    </row>
    <row r="163" spans="1:14" ht="12.75">
      <c r="A163" s="55" t="s">
        <v>115</v>
      </c>
      <c r="B163" s="54">
        <f aca="true" t="shared" si="29" ref="B163:M163">SUM(B161:B162)</f>
        <v>831665.4</v>
      </c>
      <c r="C163" s="54">
        <f t="shared" si="29"/>
        <v>1579153.18</v>
      </c>
      <c r="D163" s="54">
        <f t="shared" si="29"/>
        <v>575602.58</v>
      </c>
      <c r="E163" s="54">
        <f t="shared" si="29"/>
        <v>1052885.98</v>
      </c>
      <c r="F163" s="54">
        <f t="shared" si="29"/>
        <v>671083.84</v>
      </c>
      <c r="G163" s="54">
        <f t="shared" si="29"/>
        <v>662964.73</v>
      </c>
      <c r="H163" s="54">
        <f>SUM(H161:H162)</f>
        <v>5072963</v>
      </c>
      <c r="I163" s="54">
        <f t="shared" si="29"/>
        <v>239901.37</v>
      </c>
      <c r="J163" s="54">
        <f>SUM(J161:J162)</f>
        <v>4022208.48</v>
      </c>
      <c r="K163" s="54">
        <f t="shared" si="29"/>
        <v>731954.5599999999</v>
      </c>
      <c r="L163" s="54">
        <f>SUM(L161:L162)</f>
        <v>996079.64</v>
      </c>
      <c r="M163" s="54">
        <f t="shared" si="29"/>
        <v>2234690.37</v>
      </c>
      <c r="N163" s="54">
        <f>SUM(N161:N162)</f>
        <v>18671153.130000003</v>
      </c>
    </row>
    <row r="164" spans="1:14" ht="12.75">
      <c r="A164" s="45" t="s">
        <v>116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</row>
    <row r="165" spans="1:14" ht="12.75">
      <c r="A165" s="50" t="s">
        <v>117</v>
      </c>
      <c r="B165" s="53">
        <f>SUM('Egresos Reales'!B41)</f>
        <v>11060647.66</v>
      </c>
      <c r="C165" s="53">
        <f>SUM('Egresos Reales'!C41)</f>
        <v>10849770.71</v>
      </c>
      <c r="D165" s="53">
        <f>SUM('Egresos Reales'!D41)</f>
        <v>12647961.7</v>
      </c>
      <c r="E165" s="53">
        <f>SUM('Egresos Reales'!E41)</f>
        <v>10254397.71</v>
      </c>
      <c r="F165" s="53">
        <f>SUM('Egresos Reales'!F41)</f>
        <v>10038138.31</v>
      </c>
      <c r="G165" s="53">
        <f>SUM('Egresos Reales'!G41)</f>
        <v>10800879.25</v>
      </c>
      <c r="H165" s="53">
        <f>SUM('Egresos Reales'!H41)</f>
        <v>9189956.97</v>
      </c>
      <c r="I165" s="53">
        <f>SUM('Egresos Reales'!I41)</f>
        <v>10280371</v>
      </c>
      <c r="J165" s="53">
        <f>SUM('Egresos Reales'!J41)</f>
        <v>11966936.58</v>
      </c>
      <c r="K165" s="53">
        <f>SUM('Egresos Reales'!K41)</f>
        <v>4969817.52</v>
      </c>
      <c r="L165" s="53">
        <f>SUM('Egresos Reales'!L41)</f>
        <v>33148.15000000037</v>
      </c>
      <c r="M165" s="53">
        <f>SUM('Egresos Reales'!M41)</f>
        <v>13365542.41</v>
      </c>
      <c r="N165" s="53">
        <f>SUM(B165:M165)</f>
        <v>115457567.97</v>
      </c>
    </row>
    <row r="166" spans="1:14" ht="12.75">
      <c r="A166" s="28" t="s">
        <v>281</v>
      </c>
      <c r="B166" s="53">
        <f>SUM('Egresos Reales'!B42)</f>
        <v>15682363.18</v>
      </c>
      <c r="C166" s="53">
        <f>SUM('Egresos Reales'!C42)</f>
        <v>12545127.18</v>
      </c>
      <c r="D166" s="53">
        <f>SUM('Egresos Reales'!D42)</f>
        <v>9856395.16</v>
      </c>
      <c r="E166" s="53">
        <f>SUM('Egresos Reales'!E42)</f>
        <v>19906378.68</v>
      </c>
      <c r="F166" s="53">
        <f>SUM('Egresos Reales'!F42)</f>
        <v>7396939.48</v>
      </c>
      <c r="G166" s="53">
        <f>SUM('Egresos Reales'!G42)</f>
        <v>19014727.02</v>
      </c>
      <c r="H166" s="53">
        <f>SUM('Egresos Reales'!H42)</f>
        <v>5487657.79</v>
      </c>
      <c r="I166" s="53">
        <f>SUM('Egresos Reales'!I42)</f>
        <v>2365903.32</v>
      </c>
      <c r="J166" s="53">
        <f>SUM('Egresos Reales'!J42)</f>
        <v>12775512.61</v>
      </c>
      <c r="K166" s="53">
        <f>SUM('Egresos Reales'!K42)</f>
        <v>2833283.69</v>
      </c>
      <c r="L166" s="53">
        <f>SUM('Egresos Reales'!L42)</f>
        <v>6949359.619999999</v>
      </c>
      <c r="M166" s="53">
        <f>SUM('Egresos Reales'!M42)</f>
        <v>38101666.96</v>
      </c>
      <c r="N166" s="53">
        <f>SUM(B166:M166)</f>
        <v>152915314.69</v>
      </c>
    </row>
    <row r="167" spans="1:14" ht="12.75">
      <c r="A167" s="55" t="s">
        <v>118</v>
      </c>
      <c r="B167" s="54">
        <f aca="true" t="shared" si="30" ref="B167:N167">SUM(B165:B166)</f>
        <v>26743010.84</v>
      </c>
      <c r="C167" s="54">
        <f t="shared" si="30"/>
        <v>23394897.89</v>
      </c>
      <c r="D167" s="54">
        <f t="shared" si="30"/>
        <v>22504356.86</v>
      </c>
      <c r="E167" s="54">
        <f t="shared" si="30"/>
        <v>30160776.39</v>
      </c>
      <c r="F167" s="54">
        <f t="shared" si="30"/>
        <v>17435077.79</v>
      </c>
      <c r="G167" s="54">
        <f t="shared" si="30"/>
        <v>29815606.27</v>
      </c>
      <c r="H167" s="54">
        <f t="shared" si="30"/>
        <v>14677614.760000002</v>
      </c>
      <c r="I167" s="54">
        <f t="shared" si="30"/>
        <v>12646274.32</v>
      </c>
      <c r="J167" s="54">
        <f t="shared" si="30"/>
        <v>24742449.189999998</v>
      </c>
      <c r="K167" s="54">
        <f t="shared" si="30"/>
        <v>7803101.209999999</v>
      </c>
      <c r="L167" s="54">
        <f>SUM(L165:L166)</f>
        <v>6982507.77</v>
      </c>
      <c r="M167" s="54">
        <f t="shared" si="30"/>
        <v>51467209.370000005</v>
      </c>
      <c r="N167" s="54">
        <f t="shared" si="30"/>
        <v>268372882.66</v>
      </c>
    </row>
    <row r="168" spans="1:14" ht="12.75">
      <c r="A168" s="45" t="s">
        <v>244</v>
      </c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</row>
    <row r="169" spans="1:14" ht="12.75">
      <c r="A169" s="56" t="s">
        <v>336</v>
      </c>
      <c r="B169" s="53">
        <f>SUM('Egresos Reales'!B46)</f>
        <v>0</v>
      </c>
      <c r="C169" s="53">
        <f>SUM('Egresos Reales'!C46)</f>
        <v>0</v>
      </c>
      <c r="D169" s="53">
        <f>SUM('Egresos Reales'!D46)</f>
        <v>0</v>
      </c>
      <c r="E169" s="53">
        <f>SUM('Egresos Reales'!E46)</f>
        <v>0</v>
      </c>
      <c r="F169" s="53">
        <f>SUM('Egresos Reales'!F46)</f>
        <v>0</v>
      </c>
      <c r="G169" s="53">
        <f>SUM('Egresos Reales'!G46)</f>
        <v>0</v>
      </c>
      <c r="H169" s="53">
        <f>SUM('Egresos Reales'!H46)</f>
        <v>0</v>
      </c>
      <c r="I169" s="53">
        <f>SUM('Egresos Reales'!I46)</f>
        <v>0</v>
      </c>
      <c r="J169" s="53">
        <f>SUM('Egresos Reales'!J46)</f>
        <v>0</v>
      </c>
      <c r="K169" s="53">
        <f>SUM('Egresos Reales'!K46)</f>
        <v>0</v>
      </c>
      <c r="L169" s="53">
        <f>SUM('Egresos Reales'!L46)</f>
        <v>0</v>
      </c>
      <c r="M169" s="53">
        <f>SUM('Egresos Reales'!M46)</f>
        <v>0</v>
      </c>
      <c r="N169" s="53">
        <f>SUM('Egresos Reales'!N46)</f>
        <v>0</v>
      </c>
    </row>
    <row r="170" spans="1:14" ht="12.75">
      <c r="A170" s="56" t="s">
        <v>359</v>
      </c>
      <c r="B170" s="53">
        <f>SUM('Egresos Reales'!B47)</f>
        <v>0</v>
      </c>
      <c r="C170" s="53">
        <f>SUM('Egresos Reales'!C47)</f>
        <v>0</v>
      </c>
      <c r="D170" s="53">
        <f>SUM('Egresos Reales'!D47)</f>
        <v>0</v>
      </c>
      <c r="E170" s="53">
        <f>SUM('Egresos Reales'!E47)</f>
        <v>0</v>
      </c>
      <c r="F170" s="53">
        <f>SUM('Egresos Reales'!F47)</f>
        <v>0</v>
      </c>
      <c r="G170" s="53">
        <f>SUM('Egresos Reales'!G47)</f>
        <v>0</v>
      </c>
      <c r="H170" s="53">
        <f>SUM('Egresos Reales'!H47)</f>
        <v>0</v>
      </c>
      <c r="I170" s="53">
        <f>SUM('Egresos Reales'!I47)</f>
        <v>0</v>
      </c>
      <c r="J170" s="53">
        <f>SUM('Egresos Reales'!J47)</f>
        <v>0</v>
      </c>
      <c r="K170" s="53">
        <f>SUM('Egresos Reales'!K47)</f>
        <v>0</v>
      </c>
      <c r="L170" s="53">
        <f>SUM('Egresos Reales'!L47)</f>
        <v>0</v>
      </c>
      <c r="M170" s="53">
        <f>SUM('Egresos Reales'!M47)</f>
        <v>0</v>
      </c>
      <c r="N170" s="53">
        <f>SUM('Egresos Reales'!N47)</f>
        <v>0</v>
      </c>
    </row>
    <row r="171" spans="1:14" ht="12.75">
      <c r="A171" s="56" t="s">
        <v>337</v>
      </c>
      <c r="B171" s="53">
        <f>SUM('Egresos Reales'!B48)</f>
        <v>0</v>
      </c>
      <c r="C171" s="53">
        <f>SUM('Egresos Reales'!C48)</f>
        <v>217197.24</v>
      </c>
      <c r="D171" s="53">
        <f>SUM('Egresos Reales'!D48)</f>
        <v>0</v>
      </c>
      <c r="E171" s="53">
        <f>SUM('Egresos Reales'!E48)</f>
        <v>0</v>
      </c>
      <c r="F171" s="53">
        <f>SUM('Egresos Reales'!F48)</f>
        <v>0</v>
      </c>
      <c r="G171" s="53">
        <f>SUM('Egresos Reales'!G48)</f>
        <v>0</v>
      </c>
      <c r="H171" s="53">
        <f>SUM('Egresos Reales'!H48)</f>
        <v>0</v>
      </c>
      <c r="I171" s="53">
        <f>SUM('Egresos Reales'!I48)</f>
        <v>0</v>
      </c>
      <c r="J171" s="53">
        <f>SUM('Egresos Reales'!J48)</f>
        <v>0</v>
      </c>
      <c r="K171" s="53">
        <f>SUM('Egresos Reales'!K48)</f>
        <v>0</v>
      </c>
      <c r="L171" s="53">
        <f>SUM('Egresos Reales'!L48)</f>
        <v>0</v>
      </c>
      <c r="M171" s="53">
        <f>SUM('Egresos Reales'!M48)</f>
        <v>0</v>
      </c>
      <c r="N171" s="53">
        <f>SUM('Egresos Reales'!N48)</f>
        <v>217197.24</v>
      </c>
    </row>
    <row r="172" spans="1:14" ht="12.75">
      <c r="A172" s="56" t="s">
        <v>346</v>
      </c>
      <c r="B172" s="53">
        <f>SUM('Egresos Reales'!B49)</f>
        <v>2047794.8199999998</v>
      </c>
      <c r="C172" s="53">
        <f>SUM('Egresos Reales'!C49)</f>
        <v>1364763.71</v>
      </c>
      <c r="D172" s="53">
        <f>SUM('Egresos Reales'!D49)</f>
        <v>924064.58</v>
      </c>
      <c r="E172" s="53">
        <f>SUM('Egresos Reales'!E49)</f>
        <v>2972137.89</v>
      </c>
      <c r="F172" s="53">
        <f>SUM('Egresos Reales'!F49)</f>
        <v>5315993.99</v>
      </c>
      <c r="G172" s="53">
        <f>SUM('Egresos Reales'!G49)</f>
        <v>1194557.73</v>
      </c>
      <c r="H172" s="53">
        <f>SUM('Egresos Reales'!H49)</f>
        <v>2990355.55</v>
      </c>
      <c r="I172" s="53">
        <f>SUM('Egresos Reales'!I49)</f>
        <v>0</v>
      </c>
      <c r="J172" s="53">
        <f>SUM('Egresos Reales'!J49)</f>
        <v>322917.32</v>
      </c>
      <c r="K172" s="53">
        <f>SUM('Egresos Reales'!K49)</f>
        <v>0</v>
      </c>
      <c r="L172" s="53">
        <f>SUM('Egresos Reales'!L49)</f>
        <v>0</v>
      </c>
      <c r="M172" s="53">
        <f>SUM('Egresos Reales'!M49)</f>
        <v>239312</v>
      </c>
      <c r="N172" s="53">
        <f>SUM('Egresos Reales'!N49)</f>
        <v>17371897.59</v>
      </c>
    </row>
    <row r="173" spans="1:14" ht="12.75">
      <c r="A173" s="56" t="s">
        <v>399</v>
      </c>
      <c r="B173" s="53">
        <f>SUM('Egresos Reales'!B50)</f>
        <v>0</v>
      </c>
      <c r="C173" s="53">
        <f>SUM('Egresos Reales'!C50)</f>
        <v>0</v>
      </c>
      <c r="D173" s="53">
        <f>SUM('Egresos Reales'!D50)</f>
        <v>0</v>
      </c>
      <c r="E173" s="53">
        <f>SUM('Egresos Reales'!E50)</f>
        <v>414839.2</v>
      </c>
      <c r="F173" s="53">
        <f>SUM('Egresos Reales'!F50)</f>
        <v>0</v>
      </c>
      <c r="G173" s="53">
        <f>SUM('Egresos Reales'!G50)</f>
        <v>0</v>
      </c>
      <c r="H173" s="53">
        <f>SUM('Egresos Reales'!H50)</f>
        <v>0</v>
      </c>
      <c r="I173" s="53">
        <f>SUM('Egresos Reales'!I50)</f>
        <v>0</v>
      </c>
      <c r="J173" s="53">
        <f>SUM('Egresos Reales'!J50)</f>
        <v>6479229.53</v>
      </c>
      <c r="K173" s="53">
        <f>SUM('Egresos Reales'!K50)</f>
        <v>0</v>
      </c>
      <c r="L173" s="53">
        <f>SUM('Egresos Reales'!L50)</f>
        <v>0</v>
      </c>
      <c r="M173" s="53">
        <f>SUM('Egresos Reales'!M50)</f>
        <v>9391088.67</v>
      </c>
      <c r="N173" s="53">
        <f>SUM('Egresos Reales'!N50)</f>
        <v>16285157.4</v>
      </c>
    </row>
    <row r="174" spans="1:14" ht="12.75">
      <c r="A174" s="56" t="s">
        <v>402</v>
      </c>
      <c r="B174" s="53">
        <f>SUM('Egresos Reales'!B51)</f>
        <v>0</v>
      </c>
      <c r="C174" s="53">
        <f>SUM('Egresos Reales'!C51)</f>
        <v>0</v>
      </c>
      <c r="D174" s="53">
        <f>SUM('Egresos Reales'!D51)</f>
        <v>0</v>
      </c>
      <c r="E174" s="53">
        <f>SUM('Egresos Reales'!E51)</f>
        <v>0</v>
      </c>
      <c r="F174" s="53">
        <f>SUM('Egresos Reales'!F51)</f>
        <v>0</v>
      </c>
      <c r="G174" s="53">
        <f>SUM('Egresos Reales'!G51)</f>
        <v>0</v>
      </c>
      <c r="H174" s="53">
        <f>SUM('Egresos Reales'!H51)</f>
        <v>0</v>
      </c>
      <c r="I174" s="53">
        <f>SUM('Egresos Reales'!I51)</f>
        <v>0</v>
      </c>
      <c r="J174" s="53">
        <f>SUM('Egresos Reales'!J51)</f>
        <v>0</v>
      </c>
      <c r="K174" s="53">
        <f>SUM('Egresos Reales'!K51)</f>
        <v>0</v>
      </c>
      <c r="L174" s="53">
        <f>SUM('Egresos Reales'!L51)</f>
        <v>0</v>
      </c>
      <c r="M174" s="53">
        <f>SUM('Egresos Reales'!M51)</f>
        <v>0</v>
      </c>
      <c r="N174" s="53">
        <f>SUM('Egresos Reales'!N51)</f>
        <v>0</v>
      </c>
    </row>
    <row r="175" spans="1:14" ht="12.75">
      <c r="A175" s="56" t="s">
        <v>403</v>
      </c>
      <c r="B175" s="53">
        <f>SUM('Egresos Reales'!B52)</f>
        <v>0</v>
      </c>
      <c r="C175" s="53">
        <f>SUM('Egresos Reales'!C52)</f>
        <v>0</v>
      </c>
      <c r="D175" s="53">
        <f>SUM('Egresos Reales'!D52)</f>
        <v>0</v>
      </c>
      <c r="E175" s="53">
        <f>SUM('Egresos Reales'!E52)</f>
        <v>0</v>
      </c>
      <c r="F175" s="53">
        <f>SUM('Egresos Reales'!F52)</f>
        <v>0</v>
      </c>
      <c r="G175" s="53">
        <f>SUM('Egresos Reales'!G52)</f>
        <v>0</v>
      </c>
      <c r="H175" s="53">
        <f>SUM('Egresos Reales'!H52)</f>
        <v>366312.5</v>
      </c>
      <c r="I175" s="53">
        <f>SUM('Egresos Reales'!I52)</f>
        <v>0</v>
      </c>
      <c r="J175" s="53">
        <f>SUM('Egresos Reales'!J52)</f>
        <v>0</v>
      </c>
      <c r="K175" s="53">
        <f>SUM('Egresos Reales'!K52)</f>
        <v>0</v>
      </c>
      <c r="L175" s="53">
        <f>SUM('Egresos Reales'!L52)</f>
        <v>0</v>
      </c>
      <c r="M175" s="53">
        <f>SUM('Egresos Reales'!M52)</f>
        <v>0</v>
      </c>
      <c r="N175" s="53">
        <f>SUM('Egresos Reales'!N52)</f>
        <v>366312.5</v>
      </c>
    </row>
    <row r="176" spans="1:14" ht="12.75">
      <c r="A176" s="56" t="s">
        <v>365</v>
      </c>
      <c r="B176" s="53">
        <f>SUM('Egresos Reales'!B53)</f>
        <v>0</v>
      </c>
      <c r="C176" s="53">
        <f>SUM('Egresos Reales'!C53)</f>
        <v>0</v>
      </c>
      <c r="D176" s="53">
        <f>SUM('Egresos Reales'!D53)</f>
        <v>0</v>
      </c>
      <c r="E176" s="53">
        <f>SUM('Egresos Reales'!E53)</f>
        <v>0</v>
      </c>
      <c r="F176" s="53">
        <f>SUM('Egresos Reales'!F53)</f>
        <v>0</v>
      </c>
      <c r="G176" s="53">
        <f>SUM('Egresos Reales'!G53)</f>
        <v>0</v>
      </c>
      <c r="H176" s="53">
        <f>SUM('Egresos Reales'!H53)</f>
        <v>0</v>
      </c>
      <c r="I176" s="53">
        <f>SUM('Egresos Reales'!I53)</f>
        <v>0</v>
      </c>
      <c r="J176" s="53">
        <f>SUM('Egresos Reales'!J53)</f>
        <v>0</v>
      </c>
      <c r="K176" s="53">
        <f>SUM('Egresos Reales'!K53)</f>
        <v>0</v>
      </c>
      <c r="L176" s="53">
        <f>SUM('Egresos Reales'!L53)</f>
        <v>0</v>
      </c>
      <c r="M176" s="53">
        <f>SUM('Egresos Reales'!M53)</f>
        <v>0</v>
      </c>
      <c r="N176" s="53">
        <f>SUM('Egresos Reales'!N53)</f>
        <v>0</v>
      </c>
    </row>
    <row r="177" spans="1:14" ht="12.75">
      <c r="A177" s="56" t="s">
        <v>400</v>
      </c>
      <c r="B177" s="53">
        <f>SUM('Egresos Reales'!B54)</f>
        <v>0</v>
      </c>
      <c r="C177" s="53">
        <f>SUM('Egresos Reales'!C54)</f>
        <v>0</v>
      </c>
      <c r="D177" s="53">
        <f>SUM('Egresos Reales'!D54)</f>
        <v>0</v>
      </c>
      <c r="E177" s="53">
        <f>SUM('Egresos Reales'!E54)</f>
        <v>0</v>
      </c>
      <c r="F177" s="53">
        <f>SUM('Egresos Reales'!F54)</f>
        <v>0</v>
      </c>
      <c r="G177" s="53">
        <f>SUM('Egresos Reales'!G54)</f>
        <v>0</v>
      </c>
      <c r="H177" s="53">
        <f>SUM('Egresos Reales'!H54)</f>
        <v>0</v>
      </c>
      <c r="I177" s="53">
        <f>SUM('Egresos Reales'!I54)</f>
        <v>49598.12</v>
      </c>
      <c r="J177" s="53">
        <f>SUM('Egresos Reales'!J54)</f>
        <v>0</v>
      </c>
      <c r="K177" s="53">
        <f>SUM('Egresos Reales'!K54)</f>
        <v>146976.5</v>
      </c>
      <c r="L177" s="53">
        <f>SUM('Egresos Reales'!L54)</f>
        <v>255239.88000000003</v>
      </c>
      <c r="M177" s="53">
        <f>SUM('Egresos Reales'!M54)</f>
        <v>10889.4</v>
      </c>
      <c r="N177" s="53">
        <f>SUM('Egresos Reales'!N54)</f>
        <v>462703.9</v>
      </c>
    </row>
    <row r="178" spans="1:14" ht="12.75">
      <c r="A178" s="56" t="s">
        <v>401</v>
      </c>
      <c r="B178" s="53">
        <f>SUM('Egresos Reales'!B55)</f>
        <v>0</v>
      </c>
      <c r="C178" s="53">
        <f>SUM('Egresos Reales'!C55)</f>
        <v>1187308.56</v>
      </c>
      <c r="D178" s="53">
        <f>SUM('Egresos Reales'!D55)</f>
        <v>593654.28</v>
      </c>
      <c r="E178" s="53">
        <f>SUM('Egresos Reales'!E55)</f>
        <v>593654.28</v>
      </c>
      <c r="F178" s="53">
        <f>SUM('Egresos Reales'!F55)</f>
        <v>635547.91</v>
      </c>
      <c r="G178" s="53">
        <f>SUM('Egresos Reales'!G55)</f>
        <v>593654.28</v>
      </c>
      <c r="H178" s="53">
        <f>SUM('Egresos Reales'!H55)</f>
        <v>593654.28</v>
      </c>
      <c r="I178" s="53">
        <f>SUM('Egresos Reales'!I55)</f>
        <v>593654.28</v>
      </c>
      <c r="J178" s="53">
        <f>SUM('Egresos Reales'!J55)</f>
        <v>593654.28</v>
      </c>
      <c r="K178" s="53">
        <f>SUM('Egresos Reales'!K55)</f>
        <v>593654.28</v>
      </c>
      <c r="L178" s="53">
        <f>SUM('Egresos Reales'!L55)</f>
        <v>0</v>
      </c>
      <c r="M178" s="53">
        <f>SUM('Egresos Reales'!M55)</f>
        <v>0</v>
      </c>
      <c r="N178" s="53">
        <f>SUM('Egresos Reales'!N55)</f>
        <v>5978436.430000002</v>
      </c>
    </row>
    <row r="179" spans="1:14" ht="12.75">
      <c r="A179" s="61" t="s">
        <v>245</v>
      </c>
      <c r="B179" s="60">
        <f aca="true" t="shared" si="31" ref="B179:N179">SUM(B169:B178)</f>
        <v>2047794.8199999998</v>
      </c>
      <c r="C179" s="60">
        <f t="shared" si="31"/>
        <v>2769269.51</v>
      </c>
      <c r="D179" s="60">
        <f t="shared" si="31"/>
        <v>1517718.8599999999</v>
      </c>
      <c r="E179" s="60">
        <f t="shared" si="31"/>
        <v>3980631.37</v>
      </c>
      <c r="F179" s="60">
        <f t="shared" si="31"/>
        <v>5951541.9</v>
      </c>
      <c r="G179" s="60">
        <f t="shared" si="31"/>
        <v>1788212.01</v>
      </c>
      <c r="H179" s="60">
        <f t="shared" si="31"/>
        <v>3950322.33</v>
      </c>
      <c r="I179" s="60">
        <f t="shared" si="31"/>
        <v>643252.4</v>
      </c>
      <c r="J179" s="60">
        <f t="shared" si="31"/>
        <v>7395801.130000001</v>
      </c>
      <c r="K179" s="60">
        <f t="shared" si="31"/>
        <v>740630.78</v>
      </c>
      <c r="L179" s="60">
        <f>SUM(L169:L178)</f>
        <v>255239.88000000003</v>
      </c>
      <c r="M179" s="60">
        <f t="shared" si="31"/>
        <v>9641290.07</v>
      </c>
      <c r="N179" s="60">
        <f t="shared" si="31"/>
        <v>40681705.059999995</v>
      </c>
    </row>
    <row r="180" spans="1:14" ht="12.75">
      <c r="A180" s="78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</row>
    <row r="181" spans="1:14" ht="12.75">
      <c r="A181" s="89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</row>
    <row r="182" spans="1:14" ht="12.75">
      <c r="A182" s="72" t="s">
        <v>119</v>
      </c>
      <c r="B182" s="195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</row>
    <row r="183" spans="1:14" ht="12.75">
      <c r="A183" s="56" t="s">
        <v>267</v>
      </c>
      <c r="B183" s="194">
        <f>SUM('Egresos Reales'!B57)</f>
        <v>8120064.529999999</v>
      </c>
      <c r="C183" s="194">
        <f>SUM('Egresos Reales'!C57)</f>
        <v>6117410.92</v>
      </c>
      <c r="D183" s="194">
        <f>SUM('Egresos Reales'!D57)</f>
        <v>8171150.02</v>
      </c>
      <c r="E183" s="194">
        <f>SUM('Egresos Reales'!E57)</f>
        <v>7278334</v>
      </c>
      <c r="F183" s="194">
        <f>SUM('Egresos Reales'!F57)</f>
        <v>7932342.33</v>
      </c>
      <c r="G183" s="194">
        <f>SUM('Egresos Reales'!G57)</f>
        <v>7238686</v>
      </c>
      <c r="H183" s="194">
        <f>SUM('Egresos Reales'!H57)</f>
        <v>8830872.59</v>
      </c>
      <c r="I183" s="194">
        <f>SUM('Egresos Reales'!I57)</f>
        <v>7801296.12</v>
      </c>
      <c r="J183" s="194">
        <f>SUM('Egresos Reales'!J57)</f>
        <v>8078388.55</v>
      </c>
      <c r="K183" s="194">
        <f>SUM('Egresos Reales'!K57)</f>
        <v>7822939.81</v>
      </c>
      <c r="L183" s="194">
        <f>SUM('Egresos Reales'!L57)</f>
        <v>11209313</v>
      </c>
      <c r="M183" s="194">
        <f>SUM('Egresos Reales'!M57)</f>
        <v>18376946</v>
      </c>
      <c r="N183" s="194">
        <f>SUM('Egresos Reales'!N57)</f>
        <v>106977743.87</v>
      </c>
    </row>
    <row r="184" spans="1:14" ht="12.75">
      <c r="A184" s="56" t="s">
        <v>287</v>
      </c>
      <c r="B184" s="194">
        <f>SUM('Egresos Reales'!B58)</f>
        <v>241411.5</v>
      </c>
      <c r="C184" s="194">
        <f>SUM('Egresos Reales'!C58)</f>
        <v>26588</v>
      </c>
      <c r="D184" s="194">
        <f>SUM('Egresos Reales'!D58)</f>
        <v>24470</v>
      </c>
      <c r="E184" s="194">
        <f>SUM('Egresos Reales'!E58)</f>
        <v>0</v>
      </c>
      <c r="F184" s="194">
        <f>SUM('Egresos Reales'!F58)</f>
        <v>0</v>
      </c>
      <c r="G184" s="194">
        <f>SUM('Egresos Reales'!G58)</f>
        <v>6897</v>
      </c>
      <c r="H184" s="194">
        <f>SUM('Egresos Reales'!H58)</f>
        <v>0</v>
      </c>
      <c r="I184" s="194">
        <f>SUM('Egresos Reales'!I58)</f>
        <v>0</v>
      </c>
      <c r="J184" s="194">
        <f>SUM('Egresos Reales'!J58)</f>
        <v>0</v>
      </c>
      <c r="K184" s="194">
        <f>SUM('Egresos Reales'!K58)</f>
        <v>0</v>
      </c>
      <c r="L184" s="194">
        <f>SUM('Egresos Reales'!L58)</f>
        <v>0</v>
      </c>
      <c r="M184" s="194">
        <f>SUM('Egresos Reales'!M58)</f>
        <v>0</v>
      </c>
      <c r="N184" s="194">
        <f>SUM('Egresos Reales'!N58)</f>
        <v>299366.5</v>
      </c>
    </row>
    <row r="185" spans="1:14" ht="12.75">
      <c r="A185" s="56" t="s">
        <v>338</v>
      </c>
      <c r="B185" s="194">
        <f>SUM('Egresos Reales'!B59)</f>
        <v>0</v>
      </c>
      <c r="C185" s="194">
        <f>SUM('Egresos Reales'!C59)</f>
        <v>0</v>
      </c>
      <c r="D185" s="194">
        <f>SUM('Egresos Reales'!D59)</f>
        <v>0</v>
      </c>
      <c r="E185" s="194">
        <f>SUM('Egresos Reales'!E59)</f>
        <v>0</v>
      </c>
      <c r="F185" s="194">
        <f>SUM('Egresos Reales'!F59)</f>
        <v>0</v>
      </c>
      <c r="G185" s="194">
        <f>SUM('Egresos Reales'!G59)</f>
        <v>0</v>
      </c>
      <c r="H185" s="194">
        <f>SUM('Egresos Reales'!H59)</f>
        <v>0</v>
      </c>
      <c r="I185" s="194">
        <f>SUM('Egresos Reales'!I59)</f>
        <v>0</v>
      </c>
      <c r="J185" s="194">
        <f>SUM('Egresos Reales'!J59)</f>
        <v>0</v>
      </c>
      <c r="K185" s="194">
        <f>SUM('Egresos Reales'!K59)</f>
        <v>0</v>
      </c>
      <c r="L185" s="194">
        <f>SUM('Egresos Reales'!L59)</f>
        <v>0</v>
      </c>
      <c r="M185" s="194">
        <f>SUM('Egresos Reales'!M59)</f>
        <v>0</v>
      </c>
      <c r="N185" s="194">
        <f>SUM('Egresos Reales'!N59)</f>
        <v>0</v>
      </c>
    </row>
    <row r="186" spans="1:14" ht="12.75">
      <c r="A186" s="56" t="s">
        <v>355</v>
      </c>
      <c r="B186" s="194">
        <f>SUM('Egresos Reales'!B60)</f>
        <v>0</v>
      </c>
      <c r="C186" s="194">
        <f>SUM('Egresos Reales'!C60)</f>
        <v>0</v>
      </c>
      <c r="D186" s="194">
        <f>SUM('Egresos Reales'!D60)</f>
        <v>0</v>
      </c>
      <c r="E186" s="194">
        <f>SUM('Egresos Reales'!E60)</f>
        <v>0</v>
      </c>
      <c r="F186" s="194">
        <f>SUM('Egresos Reales'!F60)</f>
        <v>0</v>
      </c>
      <c r="G186" s="194">
        <f>SUM('Egresos Reales'!G60)</f>
        <v>0</v>
      </c>
      <c r="H186" s="194">
        <f>SUM('Egresos Reales'!H60)</f>
        <v>0</v>
      </c>
      <c r="I186" s="194">
        <f>SUM('Egresos Reales'!I60)</f>
        <v>0</v>
      </c>
      <c r="J186" s="194">
        <f>SUM('Egresos Reales'!J60)</f>
        <v>0</v>
      </c>
      <c r="K186" s="194">
        <f>SUM('Egresos Reales'!K60)</f>
        <v>0</v>
      </c>
      <c r="L186" s="194">
        <f>SUM('Egresos Reales'!L60)</f>
        <v>0</v>
      </c>
      <c r="M186" s="194">
        <f>SUM('Egresos Reales'!M60)</f>
        <v>0</v>
      </c>
      <c r="N186" s="194">
        <f>SUM('Egresos Reales'!N60)</f>
        <v>0</v>
      </c>
    </row>
    <row r="187" spans="1:14" ht="12.75">
      <c r="A187" s="56" t="s">
        <v>409</v>
      </c>
      <c r="B187" s="194">
        <f>SUM('Egresos Reales'!B61)</f>
        <v>0</v>
      </c>
      <c r="C187" s="194">
        <f>SUM('Egresos Reales'!C61)</f>
        <v>34800</v>
      </c>
      <c r="D187" s="194">
        <f>SUM('Egresos Reales'!D61)</f>
        <v>2954202.22</v>
      </c>
      <c r="E187" s="194">
        <f>SUM('Egresos Reales'!E61)</f>
        <v>0</v>
      </c>
      <c r="F187" s="194">
        <f>SUM('Egresos Reales'!F61)</f>
        <v>268656</v>
      </c>
      <c r="G187" s="194">
        <f>SUM('Egresos Reales'!G61)</f>
        <v>64032</v>
      </c>
      <c r="H187" s="194">
        <f>SUM('Egresos Reales'!H61)</f>
        <v>277468.88</v>
      </c>
      <c r="I187" s="194">
        <f>SUM('Egresos Reales'!I61)</f>
        <v>3773827.35</v>
      </c>
      <c r="J187" s="194">
        <f>SUM('Egresos Reales'!J61)</f>
        <v>299778</v>
      </c>
      <c r="K187" s="194">
        <f>SUM('Egresos Reales'!K61)</f>
        <v>315288</v>
      </c>
      <c r="L187" s="194">
        <f>SUM('Egresos Reales'!L61)</f>
        <v>1160778</v>
      </c>
      <c r="M187" s="194">
        <f>SUM('Egresos Reales'!M61)</f>
        <v>315288</v>
      </c>
      <c r="N187" s="194">
        <f>SUM('Egresos Reales'!N61)</f>
        <v>9464118.45</v>
      </c>
    </row>
    <row r="188" spans="1:14" ht="12.75">
      <c r="A188" s="56" t="s">
        <v>356</v>
      </c>
      <c r="B188" s="194">
        <f>SUM('Egresos Reales'!B62)</f>
        <v>180000</v>
      </c>
      <c r="C188" s="194">
        <f>SUM('Egresos Reales'!C62)</f>
        <v>0</v>
      </c>
      <c r="D188" s="194">
        <f>SUM('Egresos Reales'!D62)</f>
        <v>0</v>
      </c>
      <c r="E188" s="194">
        <f>SUM('Egresos Reales'!E62)</f>
        <v>0</v>
      </c>
      <c r="F188" s="194">
        <f>SUM('Egresos Reales'!F62)</f>
        <v>0</v>
      </c>
      <c r="G188" s="194">
        <f>SUM('Egresos Reales'!G62)</f>
        <v>0</v>
      </c>
      <c r="H188" s="194">
        <f>SUM('Egresos Reales'!H62)</f>
        <v>0</v>
      </c>
      <c r="I188" s="194">
        <f>SUM('Egresos Reales'!I62)</f>
        <v>0</v>
      </c>
      <c r="J188" s="194">
        <f>SUM('Egresos Reales'!J62)</f>
        <v>0</v>
      </c>
      <c r="K188" s="194">
        <f>SUM('Egresos Reales'!K62)</f>
        <v>0</v>
      </c>
      <c r="L188" s="194">
        <f>SUM('Egresos Reales'!L62)</f>
        <v>0</v>
      </c>
      <c r="M188" s="194">
        <f>SUM('Egresos Reales'!M62)</f>
        <v>0</v>
      </c>
      <c r="N188" s="194">
        <f>SUM('Egresos Reales'!N62)</f>
        <v>180000</v>
      </c>
    </row>
    <row r="189" spans="1:14" ht="12.75">
      <c r="A189" s="56" t="s">
        <v>410</v>
      </c>
      <c r="B189" s="194">
        <f>SUM('Egresos Reales'!B63)</f>
        <v>0</v>
      </c>
      <c r="C189" s="194">
        <f>SUM('Egresos Reales'!C63)</f>
        <v>360000</v>
      </c>
      <c r="D189" s="194">
        <f>SUM('Egresos Reales'!D63)</f>
        <v>180000</v>
      </c>
      <c r="E189" s="194">
        <f>SUM('Egresos Reales'!E63)</f>
        <v>180000</v>
      </c>
      <c r="F189" s="194">
        <f>SUM('Egresos Reales'!F63)</f>
        <v>180000</v>
      </c>
      <c r="G189" s="194">
        <f>SUM('Egresos Reales'!G63)</f>
        <v>180000</v>
      </c>
      <c r="H189" s="194">
        <f>SUM('Egresos Reales'!H63)</f>
        <v>180000</v>
      </c>
      <c r="I189" s="194">
        <f>SUM('Egresos Reales'!I63)</f>
        <v>180000</v>
      </c>
      <c r="J189" s="194">
        <f>SUM('Egresos Reales'!J63)</f>
        <v>180000</v>
      </c>
      <c r="K189" s="194">
        <f>SUM('Egresos Reales'!K63)</f>
        <v>180000</v>
      </c>
      <c r="L189" s="194">
        <f>SUM('Egresos Reales'!L63)</f>
        <v>180000</v>
      </c>
      <c r="M189" s="194">
        <f>SUM('Egresos Reales'!M63)</f>
        <v>180000</v>
      </c>
      <c r="N189" s="194">
        <f>SUM('Egresos Reales'!N63)</f>
        <v>2160000</v>
      </c>
    </row>
    <row r="190" spans="1:14" ht="12.75">
      <c r="A190" s="56" t="s">
        <v>339</v>
      </c>
      <c r="B190" s="194">
        <f>SUM('Egresos Reales'!B64)</f>
        <v>0</v>
      </c>
      <c r="C190" s="194">
        <f>SUM('Egresos Reales'!C64)</f>
        <v>0</v>
      </c>
      <c r="D190" s="194">
        <f>SUM('Egresos Reales'!D64)</f>
        <v>0</v>
      </c>
      <c r="E190" s="194">
        <f>SUM('Egresos Reales'!E64)</f>
        <v>0</v>
      </c>
      <c r="F190" s="194">
        <f>SUM('Egresos Reales'!F64)</f>
        <v>0</v>
      </c>
      <c r="G190" s="194">
        <f>SUM('Egresos Reales'!G64)</f>
        <v>0</v>
      </c>
      <c r="H190" s="194">
        <f>SUM('Egresos Reales'!H64)</f>
        <v>0</v>
      </c>
      <c r="I190" s="194">
        <f>SUM('Egresos Reales'!I64)</f>
        <v>0</v>
      </c>
      <c r="J190" s="194">
        <f>SUM('Egresos Reales'!J64)</f>
        <v>0</v>
      </c>
      <c r="K190" s="194">
        <f>SUM('Egresos Reales'!K64)</f>
        <v>0</v>
      </c>
      <c r="L190" s="194">
        <f>SUM('Egresos Reales'!L64)</f>
        <v>0</v>
      </c>
      <c r="M190" s="194">
        <f>SUM('Egresos Reales'!M64)</f>
        <v>0</v>
      </c>
      <c r="N190" s="194">
        <f>SUM('Egresos Reales'!N64)</f>
        <v>0</v>
      </c>
    </row>
    <row r="191" spans="1:14" ht="12.75">
      <c r="A191" s="56" t="s">
        <v>357</v>
      </c>
      <c r="B191" s="194">
        <f>SUM('Egresos Reales'!B65)</f>
        <v>1638817.7299999997</v>
      </c>
      <c r="C191" s="194">
        <f>SUM('Egresos Reales'!C65)</f>
        <v>20841.72</v>
      </c>
      <c r="D191" s="194">
        <f>SUM('Egresos Reales'!D65)</f>
        <v>84146.05</v>
      </c>
      <c r="E191" s="194">
        <f>SUM('Egresos Reales'!E65)</f>
        <v>35884.6</v>
      </c>
      <c r="F191" s="194">
        <f>SUM('Egresos Reales'!F65)</f>
        <v>0</v>
      </c>
      <c r="G191" s="194">
        <f>SUM('Egresos Reales'!G65)</f>
        <v>18623.8</v>
      </c>
      <c r="H191" s="194">
        <f>SUM('Egresos Reales'!H65)</f>
        <v>16924.4</v>
      </c>
      <c r="I191" s="194">
        <f>SUM('Egresos Reales'!I65)</f>
        <v>0</v>
      </c>
      <c r="J191" s="194">
        <f>SUM('Egresos Reales'!J65)</f>
        <v>0</v>
      </c>
      <c r="K191" s="194">
        <f>SUM('Egresos Reales'!K65)</f>
        <v>0</v>
      </c>
      <c r="L191" s="194">
        <f>SUM('Egresos Reales'!L65)</f>
        <v>0</v>
      </c>
      <c r="M191" s="194">
        <f>SUM('Egresos Reales'!M65)</f>
        <v>0</v>
      </c>
      <c r="N191" s="194">
        <f>SUM('Egresos Reales'!N65)</f>
        <v>1815238.2999999998</v>
      </c>
    </row>
    <row r="192" spans="1:14" ht="12.75">
      <c r="A192" s="56" t="s">
        <v>411</v>
      </c>
      <c r="B192" s="194">
        <f>SUM('Egresos Reales'!B66)</f>
        <v>1167528.64</v>
      </c>
      <c r="C192" s="194">
        <f>SUM('Egresos Reales'!C66)</f>
        <v>2702535.97</v>
      </c>
      <c r="D192" s="194">
        <f>SUM('Egresos Reales'!D66)</f>
        <v>1180812.65</v>
      </c>
      <c r="E192" s="194">
        <f>SUM('Egresos Reales'!E66)</f>
        <v>2253723.82</v>
      </c>
      <c r="F192" s="194">
        <f>SUM('Egresos Reales'!F66)</f>
        <v>2232235.25</v>
      </c>
      <c r="G192" s="194">
        <f>SUM('Egresos Reales'!G66)</f>
        <v>1948025.98</v>
      </c>
      <c r="H192" s="194">
        <f>SUM('Egresos Reales'!H66)</f>
        <v>3489584.19</v>
      </c>
      <c r="I192" s="194">
        <f>SUM('Egresos Reales'!I66)</f>
        <v>1867168.45</v>
      </c>
      <c r="J192" s="194">
        <f>SUM('Egresos Reales'!J66)</f>
        <v>2356262.25</v>
      </c>
      <c r="K192" s="194">
        <f>SUM('Egresos Reales'!K66)</f>
        <v>0</v>
      </c>
      <c r="L192" s="194">
        <f>SUM('Egresos Reales'!L66)</f>
        <v>2012036.1400000001</v>
      </c>
      <c r="M192" s="194">
        <f>SUM('Egresos Reales'!M66)</f>
        <v>2520938.94</v>
      </c>
      <c r="N192" s="194">
        <f>SUM('Egresos Reales'!N66)</f>
        <v>23730852.28</v>
      </c>
    </row>
    <row r="193" spans="1:14" ht="12.75">
      <c r="A193" s="56" t="s">
        <v>284</v>
      </c>
      <c r="B193" s="194">
        <f>SUM('Egresos Reales'!B67)</f>
        <v>1320000</v>
      </c>
      <c r="C193" s="194">
        <f>SUM('Egresos Reales'!C67)</f>
        <v>0</v>
      </c>
      <c r="D193" s="194">
        <f>SUM('Egresos Reales'!D67)</f>
        <v>0</v>
      </c>
      <c r="E193" s="194">
        <f>SUM('Egresos Reales'!E67)</f>
        <v>0</v>
      </c>
      <c r="F193" s="194">
        <f>SUM('Egresos Reales'!F67)</f>
        <v>0</v>
      </c>
      <c r="G193" s="194">
        <f>SUM('Egresos Reales'!G67)</f>
        <v>0</v>
      </c>
      <c r="H193" s="194">
        <f>SUM('Egresos Reales'!H67)</f>
        <v>0</v>
      </c>
      <c r="I193" s="194">
        <f>SUM('Egresos Reales'!I67)</f>
        <v>0</v>
      </c>
      <c r="J193" s="194">
        <f>SUM('Egresos Reales'!J67)</f>
        <v>0</v>
      </c>
      <c r="K193" s="194">
        <f>SUM('Egresos Reales'!K67)</f>
        <v>0</v>
      </c>
      <c r="L193" s="194">
        <f>SUM('Egresos Reales'!L67)</f>
        <v>0</v>
      </c>
      <c r="M193" s="194">
        <f>SUM('Egresos Reales'!M67)</f>
        <v>0</v>
      </c>
      <c r="N193" s="194">
        <f>SUM('Egresos Reales'!N67)</f>
        <v>1320000</v>
      </c>
    </row>
    <row r="194" spans="1:14" ht="12.75">
      <c r="A194" s="56" t="s">
        <v>285</v>
      </c>
      <c r="B194" s="194">
        <f>SUM('Egresos Reales'!B68)</f>
        <v>0</v>
      </c>
      <c r="C194" s="194">
        <f>SUM('Egresos Reales'!C68)</f>
        <v>0</v>
      </c>
      <c r="D194" s="194">
        <f>SUM('Egresos Reales'!D68)</f>
        <v>0</v>
      </c>
      <c r="E194" s="194">
        <f>SUM('Egresos Reales'!E68)</f>
        <v>0</v>
      </c>
      <c r="F194" s="194">
        <f>SUM('Egresos Reales'!F68)</f>
        <v>0</v>
      </c>
      <c r="G194" s="194">
        <f>SUM('Egresos Reales'!G68)</f>
        <v>0</v>
      </c>
      <c r="H194" s="194">
        <f>SUM('Egresos Reales'!H68)</f>
        <v>0</v>
      </c>
      <c r="I194" s="194">
        <f>SUM('Egresos Reales'!I68)</f>
        <v>0</v>
      </c>
      <c r="J194" s="194">
        <f>SUM('Egresos Reales'!J68)</f>
        <v>0</v>
      </c>
      <c r="K194" s="194">
        <f>SUM('Egresos Reales'!K68)</f>
        <v>0</v>
      </c>
      <c r="L194" s="194">
        <f>SUM('Egresos Reales'!L68)</f>
        <v>0</v>
      </c>
      <c r="M194" s="194">
        <f>SUM('Egresos Reales'!M68)</f>
        <v>0</v>
      </c>
      <c r="N194" s="194">
        <f>SUM('Egresos Reales'!N68)</f>
        <v>0</v>
      </c>
    </row>
    <row r="195" spans="1:14" ht="12.75">
      <c r="A195" s="56" t="s">
        <v>337</v>
      </c>
      <c r="B195" s="194">
        <f>SUM('Egresos Reales'!B69)</f>
        <v>86204.91</v>
      </c>
      <c r="C195" s="194">
        <f>SUM('Egresos Reales'!C69)</f>
        <v>0</v>
      </c>
      <c r="D195" s="194">
        <f>SUM('Egresos Reales'!D69)</f>
        <v>0</v>
      </c>
      <c r="E195" s="194">
        <f>SUM('Egresos Reales'!E69)</f>
        <v>0</v>
      </c>
      <c r="F195" s="194">
        <f>SUM('Egresos Reales'!F69)</f>
        <v>0</v>
      </c>
      <c r="G195" s="194">
        <f>SUM('Egresos Reales'!G69)</f>
        <v>0</v>
      </c>
      <c r="H195" s="194">
        <f>SUM('Egresos Reales'!H69)</f>
        <v>0</v>
      </c>
      <c r="I195" s="194">
        <f>SUM('Egresos Reales'!I69)</f>
        <v>0</v>
      </c>
      <c r="J195" s="194">
        <f>SUM('Egresos Reales'!J69)</f>
        <v>0</v>
      </c>
      <c r="K195" s="194">
        <f>SUM('Egresos Reales'!K69)</f>
        <v>0</v>
      </c>
      <c r="L195" s="194">
        <f>SUM('Egresos Reales'!L69)</f>
        <v>0</v>
      </c>
      <c r="M195" s="194">
        <f>SUM('Egresos Reales'!M69)</f>
        <v>0</v>
      </c>
      <c r="N195" s="194">
        <f>SUM('Egresos Reales'!N69)</f>
        <v>86204.91</v>
      </c>
    </row>
    <row r="196" spans="1:14" ht="12.75">
      <c r="A196" s="56" t="s">
        <v>346</v>
      </c>
      <c r="B196" s="194">
        <f>SUM('Egresos Reales'!B70)</f>
        <v>0</v>
      </c>
      <c r="C196" s="194">
        <f>SUM('Egresos Reales'!C70)</f>
        <v>4742514.84</v>
      </c>
      <c r="D196" s="194">
        <f>SUM('Egresos Reales'!D70)</f>
        <v>0</v>
      </c>
      <c r="E196" s="194">
        <f>SUM('Egresos Reales'!E70)</f>
        <v>867965.26</v>
      </c>
      <c r="F196" s="194">
        <f>SUM('Egresos Reales'!F70)</f>
        <v>240147.77</v>
      </c>
      <c r="G196" s="194">
        <f>SUM('Egresos Reales'!G70)</f>
        <v>1474048.99</v>
      </c>
      <c r="H196" s="194">
        <f>SUM('Egresos Reales'!H70)</f>
        <v>393083.16</v>
      </c>
      <c r="I196" s="194">
        <f>SUM('Egresos Reales'!I70)</f>
        <v>862013.08</v>
      </c>
      <c r="J196" s="194">
        <f>SUM('Egresos Reales'!J70)</f>
        <v>3312647.65</v>
      </c>
      <c r="K196" s="194">
        <f>SUM('Egresos Reales'!K70)</f>
        <v>0</v>
      </c>
      <c r="L196" s="194">
        <f>SUM('Egresos Reales'!L70)</f>
        <v>861902.6</v>
      </c>
      <c r="M196" s="194">
        <f>SUM('Egresos Reales'!M70)</f>
        <v>2937422.23</v>
      </c>
      <c r="N196" s="194">
        <f>SUM('Egresos Reales'!N70)</f>
        <v>15691745.58</v>
      </c>
    </row>
    <row r="197" spans="1:14" ht="12.75">
      <c r="A197" s="56" t="s">
        <v>310</v>
      </c>
      <c r="B197" s="194">
        <f>SUM('Egresos Reales'!B71)</f>
        <v>0</v>
      </c>
      <c r="C197" s="194">
        <f>SUM('Egresos Reales'!C71)</f>
        <v>0</v>
      </c>
      <c r="D197" s="194">
        <f>SUM('Egresos Reales'!D71)</f>
        <v>0</v>
      </c>
      <c r="E197" s="194">
        <f>SUM('Egresos Reales'!E71)</f>
        <v>0</v>
      </c>
      <c r="F197" s="194">
        <f>SUM('Egresos Reales'!F71)</f>
        <v>0</v>
      </c>
      <c r="G197" s="194">
        <f>SUM('Egresos Reales'!G71)</f>
        <v>0</v>
      </c>
      <c r="H197" s="194">
        <f>SUM('Egresos Reales'!H71)</f>
        <v>0</v>
      </c>
      <c r="I197" s="194">
        <f>SUM('Egresos Reales'!I71)</f>
        <v>0</v>
      </c>
      <c r="J197" s="194">
        <f>SUM('Egresos Reales'!J71)</f>
        <v>0</v>
      </c>
      <c r="K197" s="194">
        <f>SUM('Egresos Reales'!K71)</f>
        <v>0</v>
      </c>
      <c r="L197" s="194">
        <f>SUM('Egresos Reales'!L71)</f>
        <v>0</v>
      </c>
      <c r="M197" s="194">
        <f>SUM('Egresos Reales'!M71)</f>
        <v>0</v>
      </c>
      <c r="N197" s="194">
        <f>SUM('Egresos Reales'!N71)</f>
        <v>0</v>
      </c>
    </row>
    <row r="198" spans="1:14" ht="12.75">
      <c r="A198" s="56" t="s">
        <v>340</v>
      </c>
      <c r="B198" s="194">
        <f>SUM('Egresos Reales'!B72)</f>
        <v>4536644</v>
      </c>
      <c r="C198" s="194">
        <f>SUM('Egresos Reales'!C72)</f>
        <v>0</v>
      </c>
      <c r="D198" s="194">
        <f>SUM('Egresos Reales'!D72)</f>
        <v>0</v>
      </c>
      <c r="E198" s="194">
        <f>SUM('Egresos Reales'!E72)</f>
        <v>0</v>
      </c>
      <c r="F198" s="194">
        <f>SUM('Egresos Reales'!F72)</f>
        <v>0</v>
      </c>
      <c r="G198" s="194">
        <f>SUM('Egresos Reales'!G72)</f>
        <v>0</v>
      </c>
      <c r="H198" s="194">
        <f>SUM('Egresos Reales'!H72)</f>
        <v>0</v>
      </c>
      <c r="I198" s="194">
        <f>SUM('Egresos Reales'!I72)</f>
        <v>0</v>
      </c>
      <c r="J198" s="194">
        <f>SUM('Egresos Reales'!J72)</f>
        <v>0</v>
      </c>
      <c r="K198" s="194">
        <f>SUM('Egresos Reales'!K72)</f>
        <v>0</v>
      </c>
      <c r="L198" s="194">
        <f>SUM('Egresos Reales'!L72)</f>
        <v>0</v>
      </c>
      <c r="M198" s="194">
        <f>SUM('Egresos Reales'!M72)</f>
        <v>0</v>
      </c>
      <c r="N198" s="194">
        <f>SUM('Egresos Reales'!N72)</f>
        <v>4536644</v>
      </c>
    </row>
    <row r="199" spans="1:14" ht="12.75">
      <c r="A199" s="56" t="s">
        <v>358</v>
      </c>
      <c r="B199" s="194">
        <f>SUM('Egresos Reales'!B73)</f>
        <v>2119436</v>
      </c>
      <c r="C199" s="194">
        <f>SUM('Egresos Reales'!C73)</f>
        <v>875800</v>
      </c>
      <c r="D199" s="194">
        <f>SUM('Egresos Reales'!D73)</f>
        <v>0</v>
      </c>
      <c r="E199" s="194">
        <f>SUM('Egresos Reales'!E73)</f>
        <v>0</v>
      </c>
      <c r="F199" s="194">
        <f>SUM('Egresos Reales'!F73)</f>
        <v>425900</v>
      </c>
      <c r="G199" s="194">
        <f>SUM('Egresos Reales'!G73)</f>
        <v>0</v>
      </c>
      <c r="H199" s="194">
        <f>SUM('Egresos Reales'!H73)</f>
        <v>0</v>
      </c>
      <c r="I199" s="194">
        <f>SUM('Egresos Reales'!I73)</f>
        <v>0</v>
      </c>
      <c r="J199" s="194">
        <f>SUM('Egresos Reales'!J73)</f>
        <v>0</v>
      </c>
      <c r="K199" s="194">
        <f>SUM('Egresos Reales'!K73)</f>
        <v>0</v>
      </c>
      <c r="L199" s="194">
        <f>SUM('Egresos Reales'!L73)</f>
        <v>0</v>
      </c>
      <c r="M199" s="194">
        <f>SUM('Egresos Reales'!M73)</f>
        <v>0</v>
      </c>
      <c r="N199" s="194">
        <f>SUM('Egresos Reales'!N73)</f>
        <v>3421136</v>
      </c>
    </row>
    <row r="200" spans="1:14" ht="12.75">
      <c r="A200" s="56" t="s">
        <v>336</v>
      </c>
      <c r="B200" s="194">
        <f>SUM('Egresos Reales'!B74)</f>
        <v>34.8</v>
      </c>
      <c r="C200" s="194">
        <f>SUM('Egresos Reales'!C74)</f>
        <v>20.88</v>
      </c>
      <c r="D200" s="194">
        <f>SUM('Egresos Reales'!D74)</f>
        <v>0</v>
      </c>
      <c r="E200" s="194">
        <f>SUM('Egresos Reales'!E74)</f>
        <v>0</v>
      </c>
      <c r="F200" s="194">
        <f>SUM('Egresos Reales'!F74)</f>
        <v>0</v>
      </c>
      <c r="G200" s="194">
        <f>SUM('Egresos Reales'!G74)</f>
        <v>0</v>
      </c>
      <c r="H200" s="194">
        <f>SUM('Egresos Reales'!H74)</f>
        <v>0</v>
      </c>
      <c r="I200" s="194">
        <f>SUM('Egresos Reales'!I74)</f>
        <v>0</v>
      </c>
      <c r="J200" s="194">
        <f>SUM('Egresos Reales'!J74)</f>
        <v>0</v>
      </c>
      <c r="K200" s="194">
        <f>SUM('Egresos Reales'!K74)</f>
        <v>0</v>
      </c>
      <c r="L200" s="194">
        <f>SUM('Egresos Reales'!L74)</f>
        <v>0</v>
      </c>
      <c r="M200" s="194">
        <f>SUM('Egresos Reales'!M74)</f>
        <v>0</v>
      </c>
      <c r="N200" s="194">
        <f>SUM('Egresos Reales'!N74)</f>
        <v>55.67999999999999</v>
      </c>
    </row>
    <row r="201" spans="1:14" ht="12.75">
      <c r="A201" s="56" t="s">
        <v>359</v>
      </c>
      <c r="B201" s="194">
        <f>SUM('Egresos Reales'!B75)</f>
        <v>0</v>
      </c>
      <c r="C201" s="194">
        <f>SUM('Egresos Reales'!C75)</f>
        <v>0</v>
      </c>
      <c r="D201" s="194">
        <f>SUM('Egresos Reales'!D75)</f>
        <v>0</v>
      </c>
      <c r="E201" s="194">
        <f>SUM('Egresos Reales'!E75)</f>
        <v>0</v>
      </c>
      <c r="F201" s="194">
        <f>SUM('Egresos Reales'!F75)</f>
        <v>0</v>
      </c>
      <c r="G201" s="194">
        <f>SUM('Egresos Reales'!G75)</f>
        <v>0</v>
      </c>
      <c r="H201" s="194">
        <f>SUM('Egresos Reales'!H75)</f>
        <v>0</v>
      </c>
      <c r="I201" s="194">
        <f>SUM('Egresos Reales'!I75)</f>
        <v>0</v>
      </c>
      <c r="J201" s="194">
        <f>SUM('Egresos Reales'!J75)</f>
        <v>6.96</v>
      </c>
      <c r="K201" s="194">
        <f>SUM('Egresos Reales'!K75)</f>
        <v>0</v>
      </c>
      <c r="L201" s="194">
        <f>SUM('Egresos Reales'!L75)</f>
        <v>0</v>
      </c>
      <c r="M201" s="194">
        <f>SUM('Egresos Reales'!M75)</f>
        <v>0</v>
      </c>
      <c r="N201" s="194">
        <f>SUM('Egresos Reales'!N75)</f>
        <v>6.96</v>
      </c>
    </row>
    <row r="202" spans="1:14" ht="12.75">
      <c r="A202" s="56" t="s">
        <v>360</v>
      </c>
      <c r="B202" s="194">
        <f>SUM('Egresos Reales'!B76)</f>
        <v>0</v>
      </c>
      <c r="C202" s="194">
        <f>SUM('Egresos Reales'!C76)</f>
        <v>0</v>
      </c>
      <c r="D202" s="194">
        <f>SUM('Egresos Reales'!D76)</f>
        <v>0</v>
      </c>
      <c r="E202" s="194">
        <f>SUM('Egresos Reales'!E76)</f>
        <v>0</v>
      </c>
      <c r="F202" s="194">
        <f>SUM('Egresos Reales'!F76)</f>
        <v>0</v>
      </c>
      <c r="G202" s="194">
        <f>SUM('Egresos Reales'!G76)</f>
        <v>0</v>
      </c>
      <c r="H202" s="194">
        <f>SUM('Egresos Reales'!H76)</f>
        <v>0</v>
      </c>
      <c r="I202" s="194">
        <f>SUM('Egresos Reales'!I76)</f>
        <v>0</v>
      </c>
      <c r="J202" s="194">
        <f>SUM('Egresos Reales'!J76)</f>
        <v>0</v>
      </c>
      <c r="K202" s="194">
        <f>SUM('Egresos Reales'!K76)</f>
        <v>0</v>
      </c>
      <c r="L202" s="194">
        <f>SUM('Egresos Reales'!L76)</f>
        <v>0</v>
      </c>
      <c r="M202" s="194">
        <f>SUM('Egresos Reales'!M76)</f>
        <v>0</v>
      </c>
      <c r="N202" s="194">
        <f>SUM('Egresos Reales'!N76)</f>
        <v>0</v>
      </c>
    </row>
    <row r="203" spans="1:14" ht="12.75">
      <c r="A203" s="56" t="s">
        <v>401</v>
      </c>
      <c r="B203" s="194">
        <f>SUM('Egresos Reales'!B77)</f>
        <v>7464090.24</v>
      </c>
      <c r="C203" s="194">
        <f>SUM('Egresos Reales'!C77)</f>
        <v>7395161.01</v>
      </c>
      <c r="D203" s="194">
        <f>SUM('Egresos Reales'!D77)</f>
        <v>7310094.37</v>
      </c>
      <c r="E203" s="194">
        <f>SUM('Egresos Reales'!E77)</f>
        <v>7269839.54</v>
      </c>
      <c r="F203" s="194">
        <f>SUM('Egresos Reales'!F77)</f>
        <v>5659200.49</v>
      </c>
      <c r="G203" s="194">
        <f>SUM('Egresos Reales'!G77)</f>
        <v>5596031.64</v>
      </c>
      <c r="H203" s="194">
        <f>SUM('Egresos Reales'!H77)</f>
        <v>4162048.57</v>
      </c>
      <c r="I203" s="194">
        <f>SUM('Egresos Reales'!I77)</f>
        <v>2557112.22</v>
      </c>
      <c r="J203" s="194">
        <f>SUM('Egresos Reales'!J77)</f>
        <v>5661856.32</v>
      </c>
      <c r="K203" s="194">
        <f>SUM('Egresos Reales'!K77)</f>
        <v>4074269.32</v>
      </c>
      <c r="L203" s="194">
        <f>SUM('Egresos Reales'!L77)</f>
        <v>2513458.15</v>
      </c>
      <c r="M203" s="194">
        <f>SUM('Egresos Reales'!M77)</f>
        <v>5603672.31</v>
      </c>
      <c r="N203" s="194">
        <f>SUM('Egresos Reales'!N77)</f>
        <v>65266834.18</v>
      </c>
    </row>
    <row r="204" spans="1:14" ht="12.75">
      <c r="A204" s="158" t="s">
        <v>295</v>
      </c>
      <c r="B204" s="194">
        <f>SUM('Egresos Reales'!B78)</f>
        <v>0</v>
      </c>
      <c r="C204" s="194">
        <f>SUM('Egresos Reales'!C78)</f>
        <v>0</v>
      </c>
      <c r="D204" s="194">
        <f>SUM('Egresos Reales'!D78)</f>
        <v>0</v>
      </c>
      <c r="E204" s="194">
        <f>SUM('Egresos Reales'!E78)</f>
        <v>0</v>
      </c>
      <c r="F204" s="194">
        <f>SUM('Egresos Reales'!F78)</f>
        <v>1150000</v>
      </c>
      <c r="G204" s="194">
        <f>SUM('Egresos Reales'!G78)</f>
        <v>0</v>
      </c>
      <c r="H204" s="194">
        <f>SUM('Egresos Reales'!H78)</f>
        <v>0</v>
      </c>
      <c r="I204" s="194">
        <f>SUM('Egresos Reales'!I78)</f>
        <v>0</v>
      </c>
      <c r="J204" s="194">
        <f>SUM('Egresos Reales'!J78)</f>
        <v>0</v>
      </c>
      <c r="K204" s="194">
        <f>SUM('Egresos Reales'!K78)</f>
        <v>1725000</v>
      </c>
      <c r="L204" s="194">
        <f>SUM('Egresos Reales'!L78)</f>
        <v>0</v>
      </c>
      <c r="M204" s="194">
        <f>SUM('Egresos Reales'!M78)</f>
        <v>0</v>
      </c>
      <c r="N204" s="194">
        <f>SUM('Egresos Reales'!N78)</f>
        <v>2875000</v>
      </c>
    </row>
    <row r="205" spans="1:14" ht="12.75">
      <c r="A205" s="198" t="s">
        <v>361</v>
      </c>
      <c r="B205" s="194">
        <f>SUM('Egresos Reales'!B79)</f>
        <v>0</v>
      </c>
      <c r="C205" s="194">
        <f>SUM('Egresos Reales'!C79)</f>
        <v>0</v>
      </c>
      <c r="D205" s="194">
        <f>SUM('Egresos Reales'!D79)</f>
        <v>0</v>
      </c>
      <c r="E205" s="194">
        <f>SUM('Egresos Reales'!E79)</f>
        <v>0</v>
      </c>
      <c r="F205" s="194">
        <f>SUM('Egresos Reales'!F79)</f>
        <v>0</v>
      </c>
      <c r="G205" s="194">
        <f>SUM('Egresos Reales'!G79)</f>
        <v>0</v>
      </c>
      <c r="H205" s="194">
        <f>SUM('Egresos Reales'!H79)</f>
        <v>0</v>
      </c>
      <c r="I205" s="194">
        <f>SUM('Egresos Reales'!I79)</f>
        <v>0</v>
      </c>
      <c r="J205" s="194">
        <f>SUM('Egresos Reales'!J79)</f>
        <v>0</v>
      </c>
      <c r="K205" s="194">
        <f>SUM('Egresos Reales'!K79)</f>
        <v>0</v>
      </c>
      <c r="L205" s="194">
        <f>SUM('Egresos Reales'!L79)</f>
        <v>0</v>
      </c>
      <c r="M205" s="194">
        <f>SUM('Egresos Reales'!M79)</f>
        <v>0</v>
      </c>
      <c r="N205" s="194">
        <f>SUM('Egresos Reales'!N79)</f>
        <v>0</v>
      </c>
    </row>
    <row r="206" spans="1:14" ht="12.75">
      <c r="A206" s="198" t="s">
        <v>412</v>
      </c>
      <c r="B206" s="194">
        <f>SUM('Egresos Reales'!B80)</f>
        <v>4078954</v>
      </c>
      <c r="C206" s="194">
        <f>SUM('Egresos Reales'!C80)</f>
        <v>4286181</v>
      </c>
      <c r="D206" s="194">
        <f>SUM('Egresos Reales'!D80)</f>
        <v>3950589</v>
      </c>
      <c r="E206" s="194">
        <f>SUM('Egresos Reales'!E80)</f>
        <v>4199490</v>
      </c>
      <c r="F206" s="194">
        <f>SUM('Egresos Reales'!F80)</f>
        <v>3881868</v>
      </c>
      <c r="G206" s="194">
        <f>SUM('Egresos Reales'!G80)</f>
        <v>4098350</v>
      </c>
      <c r="H206" s="194">
        <f>SUM('Egresos Reales'!H80)</f>
        <v>3890436</v>
      </c>
      <c r="I206" s="194">
        <f>SUM('Egresos Reales'!I80)</f>
        <v>4304153</v>
      </c>
      <c r="J206" s="194">
        <f>SUM('Egresos Reales'!J80)</f>
        <v>4102637</v>
      </c>
      <c r="K206" s="194">
        <f>SUM('Egresos Reales'!K80)</f>
        <v>4131897</v>
      </c>
      <c r="L206" s="194">
        <f>SUM('Egresos Reales'!L80)</f>
        <v>3992051.14</v>
      </c>
      <c r="M206" s="194">
        <f>SUM('Egresos Reales'!M80)</f>
        <v>4084052</v>
      </c>
      <c r="N206" s="194">
        <f>SUM('Egresos Reales'!N80)</f>
        <v>49000658.14</v>
      </c>
    </row>
    <row r="207" spans="1:14" ht="12.75">
      <c r="A207" s="198" t="s">
        <v>414</v>
      </c>
      <c r="B207" s="194">
        <f>SUM('Egresos Reales'!B81)</f>
        <v>281880</v>
      </c>
      <c r="C207" s="194">
        <f>SUM('Egresos Reales'!C81)</f>
        <v>0</v>
      </c>
      <c r="D207" s="194">
        <f>SUM('Egresos Reales'!D81)</f>
        <v>0</v>
      </c>
      <c r="E207" s="194">
        <f>SUM('Egresos Reales'!E81)</f>
        <v>0</v>
      </c>
      <c r="F207" s="194">
        <f>SUM('Egresos Reales'!F81)</f>
        <v>0</v>
      </c>
      <c r="G207" s="194">
        <f>SUM('Egresos Reales'!G81)</f>
        <v>0</v>
      </c>
      <c r="H207" s="194">
        <f>SUM('Egresos Reales'!H81)</f>
        <v>0</v>
      </c>
      <c r="I207" s="194">
        <f>SUM('Egresos Reales'!I81)</f>
        <v>0</v>
      </c>
      <c r="J207" s="194">
        <f>SUM('Egresos Reales'!J81)</f>
        <v>0</v>
      </c>
      <c r="K207" s="194">
        <f>SUM('Egresos Reales'!K81)</f>
        <v>0</v>
      </c>
      <c r="L207" s="194">
        <f>SUM('Egresos Reales'!L81)</f>
        <v>0</v>
      </c>
      <c r="M207" s="194">
        <f>SUM('Egresos Reales'!M81)</f>
        <v>0</v>
      </c>
      <c r="N207" s="194">
        <f>SUM('Egresos Reales'!N81)</f>
        <v>281880</v>
      </c>
    </row>
    <row r="208" spans="1:14" ht="12.75">
      <c r="A208" s="158" t="s">
        <v>300</v>
      </c>
      <c r="B208" s="194">
        <f>SUM('Egresos Reales'!B82)</f>
        <v>951717.14</v>
      </c>
      <c r="C208" s="194">
        <f>SUM('Egresos Reales'!C82)</f>
        <v>951717.14</v>
      </c>
      <c r="D208" s="194">
        <f>SUM('Egresos Reales'!D82)</f>
        <v>951717.14</v>
      </c>
      <c r="E208" s="194">
        <f>SUM('Egresos Reales'!E82)</f>
        <v>951717.14</v>
      </c>
      <c r="F208" s="194">
        <f>SUM('Egresos Reales'!F82)</f>
        <v>951717.14</v>
      </c>
      <c r="G208" s="194">
        <f>SUM('Egresos Reales'!G82)</f>
        <v>951717.14</v>
      </c>
      <c r="H208" s="194">
        <f>SUM('Egresos Reales'!H82)</f>
        <v>951717.14</v>
      </c>
      <c r="I208" s="194">
        <f>SUM('Egresos Reales'!I82)</f>
        <v>951717.26</v>
      </c>
      <c r="J208" s="194">
        <f>SUM('Egresos Reales'!J82)</f>
        <v>951717.09</v>
      </c>
      <c r="K208" s="194">
        <f>SUM('Egresos Reales'!K82)</f>
        <v>951717.1299999999</v>
      </c>
      <c r="L208" s="194">
        <f>SUM('Egresos Reales'!L82)</f>
        <v>951717.14</v>
      </c>
      <c r="M208" s="194">
        <f>SUM('Egresos Reales'!M82)</f>
        <v>951717.13</v>
      </c>
      <c r="N208" s="194">
        <f>SUM('Egresos Reales'!N82)</f>
        <v>11420605.730000002</v>
      </c>
    </row>
    <row r="209" spans="1:14" ht="12.75">
      <c r="A209" s="128" t="s">
        <v>246</v>
      </c>
      <c r="B209" s="196">
        <f>SUM(B183:B208)</f>
        <v>32186783.490000002</v>
      </c>
      <c r="C209" s="54">
        <f aca="true" t="shared" si="32" ref="C209:N209">SUM(C183:C208)</f>
        <v>27513571.48</v>
      </c>
      <c r="D209" s="54">
        <f t="shared" si="32"/>
        <v>24807181.450000003</v>
      </c>
      <c r="E209" s="54">
        <f t="shared" si="32"/>
        <v>23036954.36</v>
      </c>
      <c r="F209" s="54">
        <f t="shared" si="32"/>
        <v>22922066.98</v>
      </c>
      <c r="G209" s="54">
        <f t="shared" si="32"/>
        <v>21576412.55</v>
      </c>
      <c r="H209" s="54">
        <f>SUM(H183:H208)</f>
        <v>22192134.93</v>
      </c>
      <c r="I209" s="54">
        <f t="shared" si="32"/>
        <v>22297287.48</v>
      </c>
      <c r="J209" s="54">
        <f>SUM(J183:J208)</f>
        <v>24943293.820000004</v>
      </c>
      <c r="K209" s="54">
        <f t="shared" si="32"/>
        <v>19201111.259999998</v>
      </c>
      <c r="L209" s="54">
        <f>SUM(L183:L208)</f>
        <v>22881256.17</v>
      </c>
      <c r="M209" s="54">
        <f t="shared" si="32"/>
        <v>34970036.61000001</v>
      </c>
      <c r="N209" s="54">
        <f t="shared" si="32"/>
        <v>298528090.58000004</v>
      </c>
    </row>
    <row r="210" spans="1:14" ht="12.75">
      <c r="A210" s="45" t="s">
        <v>120</v>
      </c>
      <c r="B210" s="196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</row>
    <row r="211" spans="1:14" ht="12.75">
      <c r="A211" s="50" t="s">
        <v>121</v>
      </c>
      <c r="B211" s="194">
        <f>SUM('Egresos Reales'!B84)</f>
        <v>0</v>
      </c>
      <c r="C211" s="53">
        <f>SUM('Egresos Reales'!C84)</f>
        <v>0</v>
      </c>
      <c r="D211" s="53">
        <f>SUM('Egresos Reales'!D84)</f>
        <v>0</v>
      </c>
      <c r="E211" s="53">
        <f>SUM('Egresos Reales'!E84)</f>
        <v>0</v>
      </c>
      <c r="F211" s="53">
        <f>SUM('Egresos Reales'!F84)</f>
        <v>0</v>
      </c>
      <c r="G211" s="53">
        <f>SUM('Egresos Reales'!G84)</f>
        <v>0</v>
      </c>
      <c r="H211" s="53">
        <f>SUM('Egresos Reales'!H84)</f>
        <v>0</v>
      </c>
      <c r="I211" s="53">
        <f>SUM('Egresos Reales'!I84)</f>
        <v>0</v>
      </c>
      <c r="J211" s="53">
        <f>SUM('Egresos Reales'!J84)</f>
        <v>0</v>
      </c>
      <c r="K211" s="53">
        <f>SUM('Egresos Reales'!K84)</f>
        <v>0</v>
      </c>
      <c r="L211" s="53">
        <f>SUM('Egresos Reales'!L84)</f>
        <v>0</v>
      </c>
      <c r="M211" s="53">
        <f>SUM('Egresos Reales'!M84)</f>
        <v>0</v>
      </c>
      <c r="N211" s="53">
        <f>SUM(B211:M211)</f>
        <v>0</v>
      </c>
    </row>
    <row r="212" spans="1:14" ht="12.75">
      <c r="A212" s="28" t="s">
        <v>291</v>
      </c>
      <c r="B212" s="194">
        <f>SUM('Egresos Reales'!B85)</f>
        <v>197793.77</v>
      </c>
      <c r="C212" s="53">
        <f>SUM('Egresos Reales'!C85)</f>
        <v>40256.530000000006</v>
      </c>
      <c r="D212" s="53">
        <f>SUM('Egresos Reales'!D85)</f>
        <v>62093.75</v>
      </c>
      <c r="E212" s="53">
        <f>SUM('Egresos Reales'!E85)</f>
        <v>26060.14</v>
      </c>
      <c r="F212" s="53">
        <f>SUM('Egresos Reales'!F85)</f>
        <v>33685.7</v>
      </c>
      <c r="G212" s="53">
        <f>SUM('Egresos Reales'!G85)</f>
        <v>28716.82</v>
      </c>
      <c r="H212" s="53">
        <f>SUM('Egresos Reales'!H85)</f>
        <v>37247</v>
      </c>
      <c r="I212" s="53">
        <f>SUM('Egresos Reales'!I85)</f>
        <v>69697.58</v>
      </c>
      <c r="J212" s="53">
        <f>SUM('Egresos Reales'!J85)</f>
        <v>35403.78</v>
      </c>
      <c r="K212" s="53">
        <f>SUM('Egresos Reales'!K85)</f>
        <v>27058</v>
      </c>
      <c r="L212" s="53">
        <f>SUM('Egresos Reales'!L85)</f>
        <v>64920.09999999999</v>
      </c>
      <c r="M212" s="53">
        <f>SUM('Egresos Reales'!M85)</f>
        <v>22782.14</v>
      </c>
      <c r="N212" s="53">
        <f>SUM(B212:M212)</f>
        <v>645715.31</v>
      </c>
    </row>
    <row r="213" spans="1:14" ht="12.75">
      <c r="A213" s="50" t="s">
        <v>268</v>
      </c>
      <c r="B213" s="194">
        <f>SUM('Egresos Reales'!B86)</f>
        <v>1333333</v>
      </c>
      <c r="C213" s="53">
        <f>SUM('Egresos Reales'!C86)</f>
        <v>1333333</v>
      </c>
      <c r="D213" s="53">
        <f>SUM('Egresos Reales'!D86)</f>
        <v>1333333</v>
      </c>
      <c r="E213" s="53">
        <f>SUM('Egresos Reales'!E86)</f>
        <v>0</v>
      </c>
      <c r="F213" s="53">
        <f>SUM('Egresos Reales'!F86)</f>
        <v>0</v>
      </c>
      <c r="G213" s="53">
        <f>SUM('Egresos Reales'!G86)</f>
        <v>0</v>
      </c>
      <c r="H213" s="53">
        <f>SUM('Egresos Reales'!H86)</f>
        <v>0</v>
      </c>
      <c r="I213" s="53">
        <f>SUM('Egresos Reales'!I86)</f>
        <v>0</v>
      </c>
      <c r="J213" s="53">
        <f>SUM('Egresos Reales'!J86)</f>
        <v>0</v>
      </c>
      <c r="K213" s="53">
        <f>SUM('Egresos Reales'!K86)</f>
        <v>0</v>
      </c>
      <c r="L213" s="53">
        <f>SUM('Egresos Reales'!L86)</f>
        <v>0</v>
      </c>
      <c r="M213" s="53">
        <f>SUM('Egresos Reales'!M86)</f>
        <v>0</v>
      </c>
      <c r="N213" s="53">
        <f>SUM(B213:M213)</f>
        <v>3999999</v>
      </c>
    </row>
    <row r="214" spans="1:14" ht="12.75">
      <c r="A214" s="55" t="s">
        <v>122</v>
      </c>
      <c r="B214" s="196">
        <f aca="true" t="shared" si="33" ref="B214:N214">SUM(B211:B213)</f>
        <v>1531126.77</v>
      </c>
      <c r="C214" s="54">
        <f t="shared" si="33"/>
        <v>1373589.53</v>
      </c>
      <c r="D214" s="54">
        <f t="shared" si="33"/>
        <v>1395426.75</v>
      </c>
      <c r="E214" s="54">
        <f t="shared" si="33"/>
        <v>26060.14</v>
      </c>
      <c r="F214" s="54">
        <f t="shared" si="33"/>
        <v>33685.7</v>
      </c>
      <c r="G214" s="54">
        <f t="shared" si="33"/>
        <v>28716.82</v>
      </c>
      <c r="H214" s="54">
        <f t="shared" si="33"/>
        <v>37247</v>
      </c>
      <c r="I214" s="54">
        <f t="shared" si="33"/>
        <v>69697.58</v>
      </c>
      <c r="J214" s="54">
        <f t="shared" si="33"/>
        <v>35403.78</v>
      </c>
      <c r="K214" s="54">
        <f t="shared" si="33"/>
        <v>27058</v>
      </c>
      <c r="L214" s="54">
        <f>SUM(L211:L213)</f>
        <v>64920.09999999999</v>
      </c>
      <c r="M214" s="54">
        <f t="shared" si="33"/>
        <v>22782.14</v>
      </c>
      <c r="N214" s="54">
        <f t="shared" si="33"/>
        <v>4645714.3100000005</v>
      </c>
    </row>
    <row r="215" spans="1:14" ht="12.75">
      <c r="A215" s="45" t="s">
        <v>261</v>
      </c>
      <c r="B215" s="194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</row>
    <row r="216" spans="1:15" ht="12.75">
      <c r="A216" s="158" t="s">
        <v>138</v>
      </c>
      <c r="B216" s="194">
        <f>SUM('Egresos Reales'!B88)</f>
        <v>0</v>
      </c>
      <c r="C216" s="194">
        <f>SUM('Egresos Reales'!C88)</f>
        <v>0</v>
      </c>
      <c r="D216" s="194">
        <f>SUM('Egresos Reales'!D88)</f>
        <v>0</v>
      </c>
      <c r="E216" s="194">
        <f>SUM('Egresos Reales'!E88)</f>
        <v>0</v>
      </c>
      <c r="F216" s="194">
        <f>SUM('Egresos Reales'!F88)</f>
        <v>0</v>
      </c>
      <c r="G216" s="194">
        <f>SUM('Egresos Reales'!G88)</f>
        <v>0</v>
      </c>
      <c r="H216" s="194">
        <f>SUM('Egresos Reales'!H88)</f>
        <v>0</v>
      </c>
      <c r="I216" s="194">
        <f>SUM('Egresos Reales'!I88)</f>
        <v>0</v>
      </c>
      <c r="J216" s="194">
        <f>SUM('Egresos Reales'!J88)</f>
        <v>0</v>
      </c>
      <c r="K216" s="194">
        <f>SUM('Egresos Reales'!K88)</f>
        <v>0</v>
      </c>
      <c r="L216" s="194">
        <f>SUM('Egresos Reales'!L88)</f>
        <v>0</v>
      </c>
      <c r="M216" s="194">
        <f>SUM('Egresos Reales'!M88)</f>
        <v>0</v>
      </c>
      <c r="N216" s="194">
        <f>SUM('Egresos Reales'!N88)</f>
        <v>0</v>
      </c>
      <c r="O216" s="33"/>
    </row>
    <row r="217" spans="1:15" ht="12.75">
      <c r="A217" s="158" t="s">
        <v>262</v>
      </c>
      <c r="B217" s="194">
        <f>SUM('Egresos Reales'!B89)</f>
        <v>518531.33999999997</v>
      </c>
      <c r="C217" s="194">
        <f>SUM('Egresos Reales'!C89)</f>
        <v>53532.2</v>
      </c>
      <c r="D217" s="194">
        <f>SUM('Egresos Reales'!D89)</f>
        <v>7034</v>
      </c>
      <c r="E217" s="194">
        <f>SUM('Egresos Reales'!E89)</f>
        <v>357153.66</v>
      </c>
      <c r="F217" s="194">
        <f>SUM('Egresos Reales'!F89)</f>
        <v>1833</v>
      </c>
      <c r="G217" s="194">
        <f>SUM('Egresos Reales'!G89)</f>
        <v>1514091.03</v>
      </c>
      <c r="H217" s="194">
        <f>SUM('Egresos Reales'!H89)</f>
        <v>0</v>
      </c>
      <c r="I217" s="194">
        <f>SUM('Egresos Reales'!I89)</f>
        <v>16373.01</v>
      </c>
      <c r="J217" s="194">
        <f>SUM('Egresos Reales'!J89)</f>
        <v>19894.06</v>
      </c>
      <c r="K217" s="194">
        <f>SUM('Egresos Reales'!K89)</f>
        <v>0</v>
      </c>
      <c r="L217" s="194">
        <f>SUM('Egresos Reales'!L89)</f>
        <v>0</v>
      </c>
      <c r="M217" s="194">
        <f>SUM('Egresos Reales'!M89)</f>
        <v>0</v>
      </c>
      <c r="N217" s="194">
        <f>SUM('Egresos Reales'!N89)</f>
        <v>2488442.3</v>
      </c>
      <c r="O217" s="33"/>
    </row>
    <row r="218" spans="1:15" ht="12.75">
      <c r="A218" s="158" t="s">
        <v>263</v>
      </c>
      <c r="B218" s="194">
        <f>SUM('Egresos Reales'!B90)</f>
        <v>5855193.12</v>
      </c>
      <c r="C218" s="194">
        <f>SUM('Egresos Reales'!C90)</f>
        <v>1468350.18</v>
      </c>
      <c r="D218" s="194">
        <f>SUM('Egresos Reales'!D90)</f>
        <v>2652859</v>
      </c>
      <c r="E218" s="194">
        <f>SUM('Egresos Reales'!E90)</f>
        <v>2697335.93</v>
      </c>
      <c r="F218" s="194">
        <f>SUM('Egresos Reales'!F90)</f>
        <v>5025884.89</v>
      </c>
      <c r="G218" s="194">
        <f>SUM('Egresos Reales'!G90)</f>
        <v>1652652.88</v>
      </c>
      <c r="H218" s="194">
        <f>SUM('Egresos Reales'!H90)</f>
        <v>1442033.43</v>
      </c>
      <c r="I218" s="194">
        <f>SUM('Egresos Reales'!I90)</f>
        <v>2083839.75</v>
      </c>
      <c r="J218" s="194">
        <f>SUM('Egresos Reales'!J90)</f>
        <v>3660436.89</v>
      </c>
      <c r="K218" s="194">
        <f>SUM('Egresos Reales'!K90)</f>
        <v>2612036.14</v>
      </c>
      <c r="L218" s="194">
        <f>SUM('Egresos Reales'!L90)</f>
        <v>5456314.5</v>
      </c>
      <c r="M218" s="194">
        <f>SUM('Egresos Reales'!M90)</f>
        <v>7712640.74</v>
      </c>
      <c r="N218" s="194">
        <f>SUM('Egresos Reales'!N90)</f>
        <v>42319577.45</v>
      </c>
      <c r="O218" s="33"/>
    </row>
    <row r="219" spans="1:15" ht="12.75">
      <c r="A219" s="198" t="s">
        <v>334</v>
      </c>
      <c r="B219" s="194">
        <f>SUM('Egresos Reales'!B91)</f>
        <v>0</v>
      </c>
      <c r="C219" s="194">
        <f>SUM('Egresos Reales'!C91)</f>
        <v>0</v>
      </c>
      <c r="D219" s="194">
        <f>SUM('Egresos Reales'!D91)</f>
        <v>0</v>
      </c>
      <c r="E219" s="194">
        <f>SUM('Egresos Reales'!E91)</f>
        <v>180000</v>
      </c>
      <c r="F219" s="194">
        <f>SUM('Egresos Reales'!F91)</f>
        <v>0</v>
      </c>
      <c r="G219" s="194">
        <f>SUM('Egresos Reales'!G91)</f>
        <v>0</v>
      </c>
      <c r="H219" s="194">
        <f>SUM('Egresos Reales'!H91)</f>
        <v>0</v>
      </c>
      <c r="I219" s="194">
        <f>SUM('Egresos Reales'!I91)</f>
        <v>0</v>
      </c>
      <c r="J219" s="194">
        <f>SUM('Egresos Reales'!J91)</f>
        <v>-180000</v>
      </c>
      <c r="K219" s="194">
        <f>SUM('Egresos Reales'!K91)</f>
        <v>0</v>
      </c>
      <c r="L219" s="194">
        <f>SUM('Egresos Reales'!L91)</f>
        <v>0</v>
      </c>
      <c r="M219" s="194">
        <f>SUM('Egresos Reales'!M91)</f>
        <v>0</v>
      </c>
      <c r="N219" s="194">
        <f>SUM('Egresos Reales'!N91)</f>
        <v>0</v>
      </c>
      <c r="O219" s="33"/>
    </row>
    <row r="220" spans="1:15" ht="12.75">
      <c r="A220" s="198" t="s">
        <v>362</v>
      </c>
      <c r="B220" s="194">
        <f>SUM('Egresos Reales'!B92)</f>
        <v>0</v>
      </c>
      <c r="C220" s="194">
        <f>SUM('Egresos Reales'!C92)</f>
        <v>0</v>
      </c>
      <c r="D220" s="194">
        <f>SUM('Egresos Reales'!D92)</f>
        <v>0</v>
      </c>
      <c r="E220" s="194">
        <f>SUM('Egresos Reales'!E92)</f>
        <v>0</v>
      </c>
      <c r="F220" s="194">
        <f>SUM('Egresos Reales'!F92)</f>
        <v>6.96</v>
      </c>
      <c r="G220" s="194">
        <f>SUM('Egresos Reales'!G92)</f>
        <v>0</v>
      </c>
      <c r="H220" s="194">
        <f>SUM('Egresos Reales'!H92)</f>
        <v>0</v>
      </c>
      <c r="I220" s="194">
        <f>SUM('Egresos Reales'!I92)</f>
        <v>0.62</v>
      </c>
      <c r="J220" s="194">
        <f>SUM('Egresos Reales'!J92)</f>
        <v>0</v>
      </c>
      <c r="K220" s="194">
        <f>SUM('Egresos Reales'!K92)</f>
        <v>0</v>
      </c>
      <c r="L220" s="194">
        <f>SUM('Egresos Reales'!L92)</f>
        <v>0</v>
      </c>
      <c r="M220" s="194">
        <f>SUM('Egresos Reales'!M92)</f>
        <v>0</v>
      </c>
      <c r="N220" s="194">
        <f>SUM('Egresos Reales'!N92)</f>
        <v>7.58</v>
      </c>
      <c r="O220" s="33"/>
    </row>
    <row r="221" spans="1:15" ht="12.75">
      <c r="A221" s="198" t="s">
        <v>422</v>
      </c>
      <c r="B221" s="194">
        <f>SUM('Egresos Reales'!B93)</f>
        <v>0</v>
      </c>
      <c r="C221" s="194">
        <f>SUM('Egresos Reales'!C93)</f>
        <v>0</v>
      </c>
      <c r="D221" s="194">
        <f>SUM('Egresos Reales'!D93)</f>
        <v>0</v>
      </c>
      <c r="E221" s="194">
        <f>SUM('Egresos Reales'!E93)</f>
        <v>0</v>
      </c>
      <c r="F221" s="194">
        <f>SUM('Egresos Reales'!F93)</f>
        <v>4643.86</v>
      </c>
      <c r="G221" s="194">
        <f>SUM('Egresos Reales'!G93)</f>
        <v>225000</v>
      </c>
      <c r="H221" s="194">
        <f>SUM('Egresos Reales'!H93)</f>
        <v>155294</v>
      </c>
      <c r="I221" s="194">
        <f>SUM('Egresos Reales'!I93)</f>
        <v>1912678.88</v>
      </c>
      <c r="J221" s="194">
        <f>SUM('Egresos Reales'!J93)</f>
        <v>0</v>
      </c>
      <c r="K221" s="194">
        <f>SUM('Egresos Reales'!K93)</f>
        <v>1158000</v>
      </c>
      <c r="L221" s="194">
        <f>SUM('Egresos Reales'!L93)</f>
        <v>575189.78</v>
      </c>
      <c r="M221" s="194">
        <f>SUM('Egresos Reales'!M93)</f>
        <v>10108238.219999999</v>
      </c>
      <c r="N221" s="194">
        <f>SUM('Egresos Reales'!N93)</f>
        <v>14139044.739999998</v>
      </c>
      <c r="O221" s="33"/>
    </row>
    <row r="222" spans="1:15" ht="12.75">
      <c r="A222" s="198" t="s">
        <v>374</v>
      </c>
      <c r="B222" s="194">
        <f>SUM('Egresos Reales'!B94)</f>
        <v>1023209.97</v>
      </c>
      <c r="C222" s="194">
        <f>SUM('Egresos Reales'!C94)</f>
        <v>20593.54</v>
      </c>
      <c r="D222" s="194">
        <f>SUM('Egresos Reales'!D94)</f>
        <v>1243938.11</v>
      </c>
      <c r="E222" s="194">
        <f>SUM('Egresos Reales'!E94)</f>
        <v>20593.54</v>
      </c>
      <c r="F222" s="194">
        <f>SUM('Egresos Reales'!F94)</f>
        <v>1186245.55</v>
      </c>
      <c r="G222" s="194">
        <f>SUM('Egresos Reales'!G94)</f>
        <v>0</v>
      </c>
      <c r="H222" s="194">
        <f>SUM('Egresos Reales'!H94)</f>
        <v>0</v>
      </c>
      <c r="I222" s="194">
        <f>SUM('Egresos Reales'!I94)</f>
        <v>0</v>
      </c>
      <c r="J222" s="194">
        <f>SUM('Egresos Reales'!J94)</f>
        <v>0</v>
      </c>
      <c r="K222" s="194">
        <f>SUM('Egresos Reales'!K94)</f>
        <v>0</v>
      </c>
      <c r="L222" s="194">
        <f>SUM('Egresos Reales'!L94)</f>
        <v>0</v>
      </c>
      <c r="M222" s="194">
        <f>SUM('Egresos Reales'!M94)</f>
        <v>0</v>
      </c>
      <c r="N222" s="194">
        <f>SUM('Egresos Reales'!N94)</f>
        <v>3494580.71</v>
      </c>
      <c r="O222" s="33"/>
    </row>
    <row r="223" spans="1:15" ht="12.75">
      <c r="A223" s="198" t="s">
        <v>423</v>
      </c>
      <c r="B223" s="194">
        <f>SUM('Egresos Reales'!B95)</f>
        <v>0</v>
      </c>
      <c r="C223" s="194">
        <f>SUM('Egresos Reales'!C95)</f>
        <v>0</v>
      </c>
      <c r="D223" s="194">
        <f>SUM('Egresos Reales'!D95)</f>
        <v>0</v>
      </c>
      <c r="E223" s="194">
        <f>SUM('Egresos Reales'!E95)</f>
        <v>0</v>
      </c>
      <c r="F223" s="194">
        <f>SUM('Egresos Reales'!F95)</f>
        <v>0</v>
      </c>
      <c r="G223" s="194">
        <f>SUM('Egresos Reales'!G95)</f>
        <v>0</v>
      </c>
      <c r="H223" s="194">
        <f>SUM('Egresos Reales'!H95)</f>
        <v>0</v>
      </c>
      <c r="I223" s="194">
        <f>SUM('Egresos Reales'!I95)</f>
        <v>0</v>
      </c>
      <c r="J223" s="194">
        <f>SUM('Egresos Reales'!J95)</f>
        <v>0</v>
      </c>
      <c r="K223" s="194">
        <f>SUM('Egresos Reales'!K95)</f>
        <v>1285431.9100000001</v>
      </c>
      <c r="L223" s="194">
        <f>SUM('Egresos Reales'!L95)</f>
        <v>-514172.7600000001</v>
      </c>
      <c r="M223" s="194">
        <f>SUM('Egresos Reales'!M95)</f>
        <v>190000</v>
      </c>
      <c r="N223" s="194">
        <f>SUM('Egresos Reales'!N95)</f>
        <v>961259.15</v>
      </c>
      <c r="O223" s="33"/>
    </row>
    <row r="224" spans="1:15" ht="12.75">
      <c r="A224" s="198" t="s">
        <v>377</v>
      </c>
      <c r="B224" s="194">
        <f>SUM('Egresos Reales'!B96)</f>
        <v>0</v>
      </c>
      <c r="C224" s="194">
        <f>SUM('Egresos Reales'!C96)</f>
        <v>0</v>
      </c>
      <c r="D224" s="194">
        <f>SUM('Egresos Reales'!D96)</f>
        <v>1348364.59</v>
      </c>
      <c r="E224" s="194">
        <f>SUM('Egresos Reales'!E96)</f>
        <v>0</v>
      </c>
      <c r="F224" s="194">
        <f>SUM('Egresos Reales'!F96)</f>
        <v>232476.03</v>
      </c>
      <c r="G224" s="194">
        <f>SUM('Egresos Reales'!G96)</f>
        <v>0</v>
      </c>
      <c r="H224" s="194">
        <f>SUM('Egresos Reales'!H96)</f>
        <v>0</v>
      </c>
      <c r="I224" s="194">
        <f>SUM('Egresos Reales'!I96)</f>
        <v>0</v>
      </c>
      <c r="J224" s="194">
        <f>SUM('Egresos Reales'!J96)</f>
        <v>132274.16</v>
      </c>
      <c r="K224" s="194">
        <f>SUM('Egresos Reales'!K96)</f>
        <v>0</v>
      </c>
      <c r="L224" s="194">
        <f>SUM('Egresos Reales'!L96)</f>
        <v>0</v>
      </c>
      <c r="M224" s="194">
        <f>SUM('Egresos Reales'!M96)</f>
        <v>66716.86</v>
      </c>
      <c r="N224" s="194">
        <f>SUM('Egresos Reales'!N96)</f>
        <v>1779831.6400000001</v>
      </c>
      <c r="O224" s="33"/>
    </row>
    <row r="225" spans="1:15" ht="12.75">
      <c r="A225" s="198" t="s">
        <v>424</v>
      </c>
      <c r="B225" s="194">
        <f>SUM('Egresos Reales'!B97)</f>
        <v>0</v>
      </c>
      <c r="C225" s="194">
        <f>SUM('Egresos Reales'!C97)</f>
        <v>0</v>
      </c>
      <c r="D225" s="194">
        <f>SUM('Egresos Reales'!D97)</f>
        <v>0</v>
      </c>
      <c r="E225" s="194">
        <f>SUM('Egresos Reales'!E97)</f>
        <v>0</v>
      </c>
      <c r="F225" s="194">
        <f>SUM('Egresos Reales'!F97)</f>
        <v>0</v>
      </c>
      <c r="G225" s="194">
        <f>SUM('Egresos Reales'!G97)</f>
        <v>0</v>
      </c>
      <c r="H225" s="194">
        <f>SUM('Egresos Reales'!H97)</f>
        <v>0</v>
      </c>
      <c r="I225" s="194">
        <f>SUM('Egresos Reales'!I97)</f>
        <v>0</v>
      </c>
      <c r="J225" s="194">
        <f>SUM('Egresos Reales'!J97)</f>
        <v>0</v>
      </c>
      <c r="K225" s="194">
        <f>SUM('Egresos Reales'!K97)</f>
        <v>0</v>
      </c>
      <c r="L225" s="194">
        <f>SUM('Egresos Reales'!L97)</f>
        <v>0</v>
      </c>
      <c r="M225" s="194">
        <f>SUM('Egresos Reales'!M97)</f>
        <v>0</v>
      </c>
      <c r="N225" s="194">
        <f>SUM('Egresos Reales'!N97)</f>
        <v>0</v>
      </c>
      <c r="O225" s="33"/>
    </row>
    <row r="226" spans="1:15" ht="12.75">
      <c r="A226" s="198" t="s">
        <v>297</v>
      </c>
      <c r="B226" s="194">
        <f>SUM('Egresos Reales'!B98)</f>
        <v>4026184.24</v>
      </c>
      <c r="C226" s="194">
        <f>SUM('Egresos Reales'!C98)</f>
        <v>0</v>
      </c>
      <c r="D226" s="194">
        <f>SUM('Egresos Reales'!D98)</f>
        <v>0</v>
      </c>
      <c r="E226" s="194">
        <f>SUM('Egresos Reales'!E98)</f>
        <v>0</v>
      </c>
      <c r="F226" s="194">
        <f>SUM('Egresos Reales'!F98)</f>
        <v>0</v>
      </c>
      <c r="G226" s="194">
        <f>SUM('Egresos Reales'!G98)</f>
        <v>0</v>
      </c>
      <c r="H226" s="194">
        <f>SUM('Egresos Reales'!H98)</f>
        <v>0</v>
      </c>
      <c r="I226" s="194">
        <f>SUM('Egresos Reales'!I98)</f>
        <v>0</v>
      </c>
      <c r="J226" s="194">
        <f>SUM('Egresos Reales'!J98)</f>
        <v>0</v>
      </c>
      <c r="K226" s="194">
        <f>SUM('Egresos Reales'!K98)</f>
        <v>0</v>
      </c>
      <c r="L226" s="194">
        <f>SUM('Egresos Reales'!L98)</f>
        <v>0</v>
      </c>
      <c r="M226" s="194">
        <f>SUM('Egresos Reales'!M98)</f>
        <v>0</v>
      </c>
      <c r="N226" s="194">
        <f>SUM('Egresos Reales'!N98)</f>
        <v>4026184.24</v>
      </c>
      <c r="O226" s="33"/>
    </row>
    <row r="227" spans="1:15" ht="12.75">
      <c r="A227" s="198" t="s">
        <v>433</v>
      </c>
      <c r="B227" s="194">
        <f>SUM('Egresos Reales'!B99)</f>
        <v>0</v>
      </c>
      <c r="C227" s="194">
        <f>SUM('Egresos Reales'!C99)</f>
        <v>0</v>
      </c>
      <c r="D227" s="194">
        <f>SUM('Egresos Reales'!D99)</f>
        <v>402752.7</v>
      </c>
      <c r="E227" s="194">
        <f>SUM('Egresos Reales'!E99)</f>
        <v>0</v>
      </c>
      <c r="F227" s="194">
        <f>SUM('Egresos Reales'!F99)</f>
        <v>0</v>
      </c>
      <c r="G227" s="194">
        <f>SUM('Egresos Reales'!G99)</f>
        <v>0</v>
      </c>
      <c r="H227" s="194">
        <f>SUM('Egresos Reales'!H99)</f>
        <v>0</v>
      </c>
      <c r="I227" s="194">
        <f>SUM('Egresos Reales'!I99)</f>
        <v>0</v>
      </c>
      <c r="J227" s="194">
        <f>SUM('Egresos Reales'!J99)</f>
        <v>0</v>
      </c>
      <c r="K227" s="194">
        <f>SUM('Egresos Reales'!K99)</f>
        <v>0</v>
      </c>
      <c r="L227" s="194">
        <f>SUM('Egresos Reales'!L99)</f>
        <v>0</v>
      </c>
      <c r="M227" s="194">
        <f>SUM('Egresos Reales'!M99)</f>
        <v>0</v>
      </c>
      <c r="N227" s="194">
        <f>SUM('Egresos Reales'!N99)</f>
        <v>402752.7</v>
      </c>
      <c r="O227" s="33"/>
    </row>
    <row r="228" spans="1:15" ht="12.75">
      <c r="A228" s="198" t="s">
        <v>318</v>
      </c>
      <c r="B228" s="194">
        <f>SUM('Egresos Reales'!B100)</f>
        <v>239935.49</v>
      </c>
      <c r="C228" s="194">
        <f>SUM('Egresos Reales'!C100)</f>
        <v>0</v>
      </c>
      <c r="D228" s="194">
        <f>SUM('Egresos Reales'!D100)</f>
        <v>0</v>
      </c>
      <c r="E228" s="194">
        <f>SUM('Egresos Reales'!E100)</f>
        <v>0</v>
      </c>
      <c r="F228" s="194">
        <f>SUM('Egresos Reales'!F100)</f>
        <v>0</v>
      </c>
      <c r="G228" s="194">
        <f>SUM('Egresos Reales'!G100)</f>
        <v>0</v>
      </c>
      <c r="H228" s="194">
        <f>SUM('Egresos Reales'!H100)</f>
        <v>0</v>
      </c>
      <c r="I228" s="194">
        <f>SUM('Egresos Reales'!I100)</f>
        <v>0</v>
      </c>
      <c r="J228" s="194">
        <f>SUM('Egresos Reales'!J100)</f>
        <v>0</v>
      </c>
      <c r="K228" s="194">
        <f>SUM('Egresos Reales'!K100)</f>
        <v>0</v>
      </c>
      <c r="L228" s="194">
        <f>SUM('Egresos Reales'!L100)</f>
        <v>0</v>
      </c>
      <c r="M228" s="194">
        <f>SUM('Egresos Reales'!M100)</f>
        <v>0</v>
      </c>
      <c r="N228" s="194">
        <f>SUM('Egresos Reales'!N100)</f>
        <v>239935.49</v>
      </c>
      <c r="O228" s="33"/>
    </row>
    <row r="229" spans="1:15" ht="12.75">
      <c r="A229" s="198" t="s">
        <v>415</v>
      </c>
      <c r="B229" s="194">
        <f>SUM('Egresos Reales'!B101)</f>
        <v>0</v>
      </c>
      <c r="C229" s="194">
        <f>SUM('Egresos Reales'!C101)</f>
        <v>0</v>
      </c>
      <c r="D229" s="194">
        <f>SUM('Egresos Reales'!D101)</f>
        <v>0</v>
      </c>
      <c r="E229" s="194">
        <f>SUM('Egresos Reales'!E101)</f>
        <v>0</v>
      </c>
      <c r="F229" s="194">
        <f>SUM('Egresos Reales'!F101)</f>
        <v>0</v>
      </c>
      <c r="G229" s="194">
        <f>SUM('Egresos Reales'!G101)</f>
        <v>0</v>
      </c>
      <c r="H229" s="194">
        <f>SUM('Egresos Reales'!H101)</f>
        <v>0</v>
      </c>
      <c r="I229" s="194">
        <f>SUM('Egresos Reales'!I101)</f>
        <v>0</v>
      </c>
      <c r="J229" s="194">
        <f>SUM('Egresos Reales'!J101)</f>
        <v>0</v>
      </c>
      <c r="K229" s="194">
        <f>SUM('Egresos Reales'!K101)</f>
        <v>0</v>
      </c>
      <c r="L229" s="194">
        <f>SUM('Egresos Reales'!L101)</f>
        <v>18910760.4</v>
      </c>
      <c r="M229" s="194">
        <f>SUM('Egresos Reales'!M101)</f>
        <v>0</v>
      </c>
      <c r="N229" s="194">
        <f>SUM('Egresos Reales'!N101)</f>
        <v>18910760.4</v>
      </c>
      <c r="O229" s="33"/>
    </row>
    <row r="230" spans="1:15" ht="12.75">
      <c r="A230" s="198" t="s">
        <v>368</v>
      </c>
      <c r="B230" s="194">
        <f>SUM('Egresos Reales'!B102)</f>
        <v>1499357.98</v>
      </c>
      <c r="C230" s="194">
        <f>SUM('Egresos Reales'!C102)</f>
        <v>2292724.01</v>
      </c>
      <c r="D230" s="194">
        <f>SUM('Egresos Reales'!D102)</f>
        <v>637048.4</v>
      </c>
      <c r="E230" s="194">
        <f>SUM('Egresos Reales'!E102)</f>
        <v>508269.52</v>
      </c>
      <c r="F230" s="194">
        <f>SUM('Egresos Reales'!F102)</f>
        <v>0</v>
      </c>
      <c r="G230" s="194">
        <f>SUM('Egresos Reales'!G102)</f>
        <v>0</v>
      </c>
      <c r="H230" s="194">
        <f>SUM('Egresos Reales'!H102)</f>
        <v>368036.61</v>
      </c>
      <c r="I230" s="194">
        <f>SUM('Egresos Reales'!I102)</f>
        <v>0</v>
      </c>
      <c r="J230" s="194">
        <f>SUM('Egresos Reales'!J102)</f>
        <v>321970.18</v>
      </c>
      <c r="K230" s="194">
        <f>SUM('Egresos Reales'!K102)</f>
        <v>0</v>
      </c>
      <c r="L230" s="194">
        <f>SUM('Egresos Reales'!L102)</f>
        <v>0</v>
      </c>
      <c r="M230" s="194">
        <f>SUM('Egresos Reales'!M102)</f>
        <v>0</v>
      </c>
      <c r="N230" s="194">
        <f>SUM('Egresos Reales'!N102)</f>
        <v>5627406.7</v>
      </c>
      <c r="O230" s="33"/>
    </row>
    <row r="231" spans="1:15" ht="12.75">
      <c r="A231" s="198" t="s">
        <v>425</v>
      </c>
      <c r="B231" s="194">
        <f>SUM('Egresos Reales'!B103)</f>
        <v>0</v>
      </c>
      <c r="C231" s="194">
        <f>SUM('Egresos Reales'!C103)</f>
        <v>0</v>
      </c>
      <c r="D231" s="194">
        <f>SUM('Egresos Reales'!D103)</f>
        <v>0</v>
      </c>
      <c r="E231" s="194">
        <f>SUM('Egresos Reales'!E103)</f>
        <v>0</v>
      </c>
      <c r="F231" s="194">
        <f>SUM('Egresos Reales'!F103)</f>
        <v>0</v>
      </c>
      <c r="G231" s="194">
        <f>SUM('Egresos Reales'!G103)</f>
        <v>42244</v>
      </c>
      <c r="H231" s="194">
        <f>SUM('Egresos Reales'!H103)</f>
        <v>0</v>
      </c>
      <c r="I231" s="194">
        <f>SUM('Egresos Reales'!I103)</f>
        <v>0</v>
      </c>
      <c r="J231" s="194">
        <f>SUM('Egresos Reales'!J103)</f>
        <v>3823469.18</v>
      </c>
      <c r="K231" s="194">
        <f>SUM('Egresos Reales'!K103)</f>
        <v>1628092.04</v>
      </c>
      <c r="L231" s="194">
        <f>SUM('Egresos Reales'!L103)</f>
        <v>3442678.73</v>
      </c>
      <c r="M231" s="194">
        <f>SUM('Egresos Reales'!M103)</f>
        <v>1471024.7</v>
      </c>
      <c r="N231" s="194">
        <f>SUM('Egresos Reales'!N103)</f>
        <v>10407508.65</v>
      </c>
      <c r="O231" s="33"/>
    </row>
    <row r="232" spans="1:15" ht="12.75">
      <c r="A232" s="158" t="s">
        <v>386</v>
      </c>
      <c r="B232" s="194">
        <f>SUM('Egresos Reales'!B104)</f>
        <v>0</v>
      </c>
      <c r="C232" s="194">
        <f>SUM('Egresos Reales'!C104)</f>
        <v>0</v>
      </c>
      <c r="D232" s="194">
        <f>SUM('Egresos Reales'!D104)</f>
        <v>0</v>
      </c>
      <c r="E232" s="194">
        <f>SUM('Egresos Reales'!E104)</f>
        <v>0</v>
      </c>
      <c r="F232" s="194">
        <f>SUM('Egresos Reales'!F104)</f>
        <v>450000</v>
      </c>
      <c r="G232" s="194">
        <f>SUM('Egresos Reales'!G104)</f>
        <v>787300.16</v>
      </c>
      <c r="H232" s="194">
        <f>SUM('Egresos Reales'!H104)</f>
        <v>0</v>
      </c>
      <c r="I232" s="194">
        <f>SUM('Egresos Reales'!I104)</f>
        <v>425600</v>
      </c>
      <c r="J232" s="194">
        <f>SUM('Egresos Reales'!J104)</f>
        <v>425600</v>
      </c>
      <c r="K232" s="194">
        <f>SUM('Egresos Reales'!K104)</f>
        <v>0</v>
      </c>
      <c r="L232" s="194">
        <f>SUM('Egresos Reales'!L104)</f>
        <v>1158140</v>
      </c>
      <c r="M232" s="194">
        <f>SUM('Egresos Reales'!M104)</f>
        <v>0</v>
      </c>
      <c r="N232" s="194">
        <f>SUM('Egresos Reales'!N104)</f>
        <v>3246640.16</v>
      </c>
      <c r="O232" s="33"/>
    </row>
    <row r="233" spans="1:15" ht="12.75">
      <c r="A233" s="242" t="s">
        <v>305</v>
      </c>
      <c r="B233" s="194">
        <f>SUM('Egresos Reales'!B105)</f>
        <v>0</v>
      </c>
      <c r="C233" s="194">
        <f>SUM('Egresos Reales'!C105)</f>
        <v>0</v>
      </c>
      <c r="D233" s="194">
        <f>SUM('Egresos Reales'!D105)</f>
        <v>0</v>
      </c>
      <c r="E233" s="194">
        <f>SUM('Egresos Reales'!E105)</f>
        <v>0</v>
      </c>
      <c r="F233" s="194">
        <f>SUM('Egresos Reales'!F105)</f>
        <v>0</v>
      </c>
      <c r="G233" s="194">
        <f>SUM('Egresos Reales'!G105)</f>
        <v>0</v>
      </c>
      <c r="H233" s="194">
        <f>SUM('Egresos Reales'!H105)</f>
        <v>0</v>
      </c>
      <c r="I233" s="194">
        <f>SUM('Egresos Reales'!I105)</f>
        <v>0</v>
      </c>
      <c r="J233" s="194">
        <f>SUM('Egresos Reales'!J105)</f>
        <v>0</v>
      </c>
      <c r="K233" s="194">
        <f>SUM('Egresos Reales'!K105)</f>
        <v>0</v>
      </c>
      <c r="L233" s="194">
        <f>SUM('Egresos Reales'!L105)</f>
        <v>0</v>
      </c>
      <c r="M233" s="194">
        <f>SUM('Egresos Reales'!M105)</f>
        <v>0</v>
      </c>
      <c r="N233" s="194">
        <f>SUM('Egresos Reales'!N105)</f>
        <v>0</v>
      </c>
      <c r="O233" s="33"/>
    </row>
    <row r="234" spans="1:15" ht="12.75">
      <c r="A234" s="8" t="s">
        <v>333</v>
      </c>
      <c r="B234" s="194">
        <f>SUM('Egresos Reales'!B106)</f>
        <v>0</v>
      </c>
      <c r="C234" s="194">
        <f>SUM('Egresos Reales'!C106)</f>
        <v>0</v>
      </c>
      <c r="D234" s="194">
        <f>SUM('Egresos Reales'!D106)</f>
        <v>0</v>
      </c>
      <c r="E234" s="194">
        <f>SUM('Egresos Reales'!E106)</f>
        <v>0</v>
      </c>
      <c r="F234" s="194">
        <f>SUM('Egresos Reales'!F106)</f>
        <v>0</v>
      </c>
      <c r="G234" s="194">
        <f>SUM('Egresos Reales'!G106)</f>
        <v>0</v>
      </c>
      <c r="H234" s="194">
        <f>SUM('Egresos Reales'!H106)</f>
        <v>0</v>
      </c>
      <c r="I234" s="194">
        <f>SUM('Egresos Reales'!I106)</f>
        <v>0</v>
      </c>
      <c r="J234" s="194">
        <f>SUM('Egresos Reales'!J106)</f>
        <v>0</v>
      </c>
      <c r="K234" s="194">
        <f>SUM('Egresos Reales'!K106)</f>
        <v>0</v>
      </c>
      <c r="L234" s="194">
        <f>SUM('Egresos Reales'!L106)</f>
        <v>0</v>
      </c>
      <c r="M234" s="194">
        <f>SUM('Egresos Reales'!M106)</f>
        <v>0</v>
      </c>
      <c r="N234" s="194">
        <f>SUM('Egresos Reales'!N106)</f>
        <v>0</v>
      </c>
      <c r="O234" s="33"/>
    </row>
    <row r="235" spans="1:15" ht="12.75">
      <c r="A235" s="243" t="s">
        <v>375</v>
      </c>
      <c r="B235" s="194">
        <f>SUM('Egresos Reales'!B107)</f>
        <v>496126.76</v>
      </c>
      <c r="C235" s="194">
        <f>SUM('Egresos Reales'!C107)</f>
        <v>0</v>
      </c>
      <c r="D235" s="194">
        <f>SUM('Egresos Reales'!D107)</f>
        <v>0</v>
      </c>
      <c r="E235" s="194">
        <f>SUM('Egresos Reales'!E107)</f>
        <v>425069.91</v>
      </c>
      <c r="F235" s="194">
        <f>SUM('Egresos Reales'!F107)</f>
        <v>1018072.15</v>
      </c>
      <c r="G235" s="194">
        <f>SUM('Egresos Reales'!G107)</f>
        <v>63481.34</v>
      </c>
      <c r="H235" s="194">
        <f>SUM('Egresos Reales'!H107)</f>
        <v>37501.2</v>
      </c>
      <c r="I235" s="194">
        <f>SUM('Egresos Reales'!I107)</f>
        <v>76208.68</v>
      </c>
      <c r="J235" s="194">
        <f>SUM('Egresos Reales'!J107)</f>
        <v>64.66</v>
      </c>
      <c r="K235" s="194">
        <f>SUM('Egresos Reales'!K107)</f>
        <v>0</v>
      </c>
      <c r="L235" s="194">
        <f>SUM('Egresos Reales'!L107)</f>
        <v>0</v>
      </c>
      <c r="M235" s="194">
        <f>SUM('Egresos Reales'!M107)</f>
        <v>0</v>
      </c>
      <c r="N235" s="194">
        <f>SUM('Egresos Reales'!N107)</f>
        <v>2116524.7</v>
      </c>
      <c r="O235" s="33"/>
    </row>
    <row r="236" spans="1:15" ht="12.75">
      <c r="A236" s="130" t="s">
        <v>431</v>
      </c>
      <c r="B236" s="194">
        <f>SUM('Egresos Reales'!B108)</f>
        <v>0</v>
      </c>
      <c r="C236" s="194">
        <f>SUM('Egresos Reales'!C108)</f>
        <v>0</v>
      </c>
      <c r="D236" s="194">
        <f>SUM('Egresos Reales'!D108)</f>
        <v>0</v>
      </c>
      <c r="E236" s="194">
        <f>SUM('Egresos Reales'!E108)</f>
        <v>0</v>
      </c>
      <c r="F236" s="194">
        <f>SUM('Egresos Reales'!F108)</f>
        <v>0</v>
      </c>
      <c r="G236" s="194">
        <f>SUM('Egresos Reales'!G108)</f>
        <v>0</v>
      </c>
      <c r="H236" s="194">
        <f>SUM('Egresos Reales'!H108)</f>
        <v>0</v>
      </c>
      <c r="I236" s="194">
        <f>SUM('Egresos Reales'!I108)</f>
        <v>0</v>
      </c>
      <c r="J236" s="194">
        <f>SUM('Egresos Reales'!J108)</f>
        <v>0</v>
      </c>
      <c r="K236" s="194">
        <f>SUM('Egresos Reales'!K108)</f>
        <v>0</v>
      </c>
      <c r="L236" s="194">
        <f>SUM('Egresos Reales'!L108)</f>
        <v>0</v>
      </c>
      <c r="M236" s="194">
        <f>SUM('Egresos Reales'!M108)</f>
        <v>0</v>
      </c>
      <c r="N236" s="194">
        <f>SUM('Egresos Reales'!N108)</f>
        <v>0</v>
      </c>
      <c r="O236" s="33"/>
    </row>
    <row r="237" spans="1:15" ht="12.75">
      <c r="A237" s="8" t="s">
        <v>331</v>
      </c>
      <c r="B237" s="194">
        <f>SUM('Egresos Reales'!B109)</f>
        <v>0</v>
      </c>
      <c r="C237" s="194">
        <f>SUM('Egresos Reales'!C109)</f>
        <v>4457998.22</v>
      </c>
      <c r="D237" s="194">
        <f>SUM('Egresos Reales'!D109)</f>
        <v>2709195.29</v>
      </c>
      <c r="E237" s="194">
        <f>SUM('Egresos Reales'!E109)</f>
        <v>0</v>
      </c>
      <c r="F237" s="194">
        <f>SUM('Egresos Reales'!F109)</f>
        <v>793837.88</v>
      </c>
      <c r="G237" s="194">
        <f>SUM('Egresos Reales'!G109)</f>
        <v>0</v>
      </c>
      <c r="H237" s="194">
        <f>SUM('Egresos Reales'!H109)</f>
        <v>2828013.25</v>
      </c>
      <c r="I237" s="194">
        <f>SUM('Egresos Reales'!I109)</f>
        <v>0</v>
      </c>
      <c r="J237" s="194">
        <f>SUM('Egresos Reales'!J109)</f>
        <v>84301.86</v>
      </c>
      <c r="K237" s="194">
        <f>SUM('Egresos Reales'!K109)</f>
        <v>0</v>
      </c>
      <c r="L237" s="194">
        <f>SUM('Egresos Reales'!L109)</f>
        <v>0</v>
      </c>
      <c r="M237" s="194">
        <f>SUM('Egresos Reales'!M109)</f>
        <v>893517.69</v>
      </c>
      <c r="N237" s="194">
        <f>SUM('Egresos Reales'!N109)</f>
        <v>11766864.19</v>
      </c>
      <c r="O237" s="33"/>
    </row>
    <row r="238" spans="1:15" ht="12.75">
      <c r="A238" s="8" t="s">
        <v>378</v>
      </c>
      <c r="B238" s="194">
        <f>SUM('Egresos Reales'!B110)</f>
        <v>0</v>
      </c>
      <c r="C238" s="194">
        <f>SUM('Egresos Reales'!C110)</f>
        <v>0</v>
      </c>
      <c r="D238" s="194">
        <f>SUM('Egresos Reales'!D110)</f>
        <v>0</v>
      </c>
      <c r="E238" s="194">
        <f>SUM('Egresos Reales'!E110)</f>
        <v>0</v>
      </c>
      <c r="F238" s="194">
        <f>SUM('Egresos Reales'!F110)</f>
        <v>15584957.01</v>
      </c>
      <c r="G238" s="194">
        <f>SUM('Egresos Reales'!G110)</f>
        <v>0</v>
      </c>
      <c r="H238" s="194">
        <f>SUM('Egresos Reales'!H110)</f>
        <v>6212894.15</v>
      </c>
      <c r="I238" s="194">
        <f>SUM('Egresos Reales'!I110)</f>
        <v>6681605.77</v>
      </c>
      <c r="J238" s="194">
        <f>SUM('Egresos Reales'!J110)</f>
        <v>10770511.4</v>
      </c>
      <c r="K238" s="194">
        <f>SUM('Egresos Reales'!K110)</f>
        <v>0</v>
      </c>
      <c r="L238" s="194">
        <f>SUM('Egresos Reales'!L110)</f>
        <v>0</v>
      </c>
      <c r="M238" s="194">
        <f>SUM('Egresos Reales'!M110)</f>
        <v>12920095.66</v>
      </c>
      <c r="N238" s="194">
        <f>SUM('Egresos Reales'!N110)</f>
        <v>52170063.989999995</v>
      </c>
      <c r="O238" s="33"/>
    </row>
    <row r="239" spans="1:15" ht="12.75">
      <c r="A239" s="8" t="s">
        <v>426</v>
      </c>
      <c r="B239" s="194">
        <f>SUM('Egresos Reales'!B111)</f>
        <v>0</v>
      </c>
      <c r="C239" s="194">
        <f>SUM('Egresos Reales'!C111)</f>
        <v>0</v>
      </c>
      <c r="D239" s="194">
        <f>SUM('Egresos Reales'!D111)</f>
        <v>0</v>
      </c>
      <c r="E239" s="194">
        <f>SUM('Egresos Reales'!E111)</f>
        <v>0</v>
      </c>
      <c r="F239" s="194">
        <f>SUM('Egresos Reales'!F111)</f>
        <v>0</v>
      </c>
      <c r="G239" s="194">
        <f>SUM('Egresos Reales'!G111)</f>
        <v>0</v>
      </c>
      <c r="H239" s="194">
        <f>SUM('Egresos Reales'!H111)</f>
        <v>0</v>
      </c>
      <c r="I239" s="194">
        <f>SUM('Egresos Reales'!I111)</f>
        <v>0</v>
      </c>
      <c r="J239" s="194">
        <f>SUM('Egresos Reales'!J111)</f>
        <v>0</v>
      </c>
      <c r="K239" s="194">
        <f>SUM('Egresos Reales'!K111)</f>
        <v>0</v>
      </c>
      <c r="L239" s="194">
        <f>SUM('Egresos Reales'!L111)</f>
        <v>0</v>
      </c>
      <c r="M239" s="194">
        <f>SUM('Egresos Reales'!M111)</f>
        <v>0</v>
      </c>
      <c r="N239" s="194">
        <f>SUM('Egresos Reales'!N111)</f>
        <v>0</v>
      </c>
      <c r="O239" s="33"/>
    </row>
    <row r="240" spans="1:15" ht="12.75">
      <c r="A240" s="130" t="s">
        <v>427</v>
      </c>
      <c r="B240" s="194">
        <f>SUM('Egresos Reales'!B112)</f>
        <v>2207755.21</v>
      </c>
      <c r="C240" s="194">
        <f>SUM('Egresos Reales'!C112)</f>
        <v>0</v>
      </c>
      <c r="D240" s="194">
        <f>SUM('Egresos Reales'!D112)</f>
        <v>0</v>
      </c>
      <c r="E240" s="194">
        <f>SUM('Egresos Reales'!E112)</f>
        <v>0</v>
      </c>
      <c r="F240" s="194">
        <f>SUM('Egresos Reales'!F112)</f>
        <v>0</v>
      </c>
      <c r="G240" s="194">
        <f>SUM('Egresos Reales'!G112)</f>
        <v>0</v>
      </c>
      <c r="H240" s="194">
        <f>SUM('Egresos Reales'!H112)</f>
        <v>0</v>
      </c>
      <c r="I240" s="194">
        <f>SUM('Egresos Reales'!I112)</f>
        <v>0</v>
      </c>
      <c r="J240" s="194">
        <f>SUM('Egresos Reales'!J112)</f>
        <v>0</v>
      </c>
      <c r="K240" s="194">
        <f>SUM('Egresos Reales'!K112)</f>
        <v>0</v>
      </c>
      <c r="L240" s="194">
        <f>SUM('Egresos Reales'!L112)</f>
        <v>0</v>
      </c>
      <c r="M240" s="194">
        <f>SUM('Egresos Reales'!M112)</f>
        <v>0</v>
      </c>
      <c r="N240" s="194">
        <f>SUM('Egresos Reales'!N112)</f>
        <v>2207755.21</v>
      </c>
      <c r="O240" s="33"/>
    </row>
    <row r="241" spans="1:15" ht="12.75">
      <c r="A241" s="130" t="s">
        <v>428</v>
      </c>
      <c r="B241" s="194">
        <f>SUM('Egresos Reales'!B113)</f>
        <v>1377695.91</v>
      </c>
      <c r="C241" s="194">
        <f>SUM('Egresos Reales'!C113)</f>
        <v>7289123.92</v>
      </c>
      <c r="D241" s="194">
        <f>SUM('Egresos Reales'!D113)</f>
        <v>0</v>
      </c>
      <c r="E241" s="194">
        <f>SUM('Egresos Reales'!E113)</f>
        <v>1912863.41</v>
      </c>
      <c r="F241" s="194">
        <f>SUM('Egresos Reales'!F113)</f>
        <v>0</v>
      </c>
      <c r="G241" s="194">
        <f>SUM('Egresos Reales'!G113)</f>
        <v>2190168.03</v>
      </c>
      <c r="H241" s="194">
        <f>SUM('Egresos Reales'!H113)</f>
        <v>0</v>
      </c>
      <c r="I241" s="194">
        <f>SUM('Egresos Reales'!I113)</f>
        <v>0</v>
      </c>
      <c r="J241" s="194">
        <f>SUM('Egresos Reales'!J113)</f>
        <v>2911250.22</v>
      </c>
      <c r="K241" s="194">
        <f>SUM('Egresos Reales'!K113)</f>
        <v>0</v>
      </c>
      <c r="L241" s="194">
        <f>SUM('Egresos Reales'!L113)</f>
        <v>0</v>
      </c>
      <c r="M241" s="194">
        <f>SUM('Egresos Reales'!M113)</f>
        <v>3455747.29</v>
      </c>
      <c r="N241" s="194">
        <f>SUM('Egresos Reales'!N113)</f>
        <v>19136848.78</v>
      </c>
      <c r="O241" s="33"/>
    </row>
    <row r="242" spans="1:15" ht="12.75">
      <c r="A242" s="130" t="s">
        <v>444</v>
      </c>
      <c r="B242" s="194">
        <f>SUM('Egresos Reales'!B114)</f>
        <v>0</v>
      </c>
      <c r="C242" s="194">
        <f>SUM('Egresos Reales'!C114)</f>
        <v>0</v>
      </c>
      <c r="D242" s="194">
        <f>SUM('Egresos Reales'!D114)</f>
        <v>0</v>
      </c>
      <c r="E242" s="194">
        <f>SUM('Egresos Reales'!E114)</f>
        <v>0</v>
      </c>
      <c r="F242" s="194">
        <f>SUM('Egresos Reales'!F114)</f>
        <v>0</v>
      </c>
      <c r="G242" s="194">
        <f>SUM('Egresos Reales'!G114)</f>
        <v>0</v>
      </c>
      <c r="H242" s="194">
        <f>SUM('Egresos Reales'!H114)</f>
        <v>0</v>
      </c>
      <c r="I242" s="194">
        <f>SUM('Egresos Reales'!I114)</f>
        <v>0</v>
      </c>
      <c r="J242" s="194">
        <f>SUM('Egresos Reales'!J114)</f>
        <v>0</v>
      </c>
      <c r="K242" s="194">
        <f>SUM('Egresos Reales'!K114)</f>
        <v>26794946.57</v>
      </c>
      <c r="L242" s="194">
        <f>SUM('Egresos Reales'!L114)</f>
        <v>0</v>
      </c>
      <c r="M242" s="194">
        <f>SUM('Egresos Reales'!M114)</f>
        <v>23056333</v>
      </c>
      <c r="N242" s="194">
        <f>SUM('Egresos Reales'!N114)</f>
        <v>49851279.57</v>
      </c>
      <c r="O242" s="33"/>
    </row>
    <row r="243" spans="1:15" ht="12.75">
      <c r="A243" s="130" t="s">
        <v>429</v>
      </c>
      <c r="B243" s="194">
        <f>SUM('Egresos Reales'!B115)</f>
        <v>0</v>
      </c>
      <c r="C243" s="194">
        <f>SUM('Egresos Reales'!C115)</f>
        <v>1488282.04</v>
      </c>
      <c r="D243" s="194">
        <f>SUM('Egresos Reales'!D115)</f>
        <v>1692254.33</v>
      </c>
      <c r="E243" s="194">
        <f>SUM('Egresos Reales'!E115)</f>
        <v>1257894.54</v>
      </c>
      <c r="F243" s="194">
        <f>SUM('Egresos Reales'!F115)</f>
        <v>1531327.8</v>
      </c>
      <c r="G243" s="194">
        <f>SUM('Egresos Reales'!G115)</f>
        <v>384524.41</v>
      </c>
      <c r="H243" s="194">
        <f>SUM('Egresos Reales'!H115)</f>
        <v>1889789.09</v>
      </c>
      <c r="I243" s="194">
        <f>SUM('Egresos Reales'!I115)</f>
        <v>2658413.26</v>
      </c>
      <c r="J243" s="194">
        <f>SUM('Egresos Reales'!J115)</f>
        <v>876052.79</v>
      </c>
      <c r="K243" s="194">
        <f>SUM('Egresos Reales'!K115)</f>
        <v>0</v>
      </c>
      <c r="L243" s="194">
        <f>SUM('Egresos Reales'!L115)</f>
        <v>1746974.15</v>
      </c>
      <c r="M243" s="194">
        <f>SUM('Egresos Reales'!M115)</f>
        <v>297033.81</v>
      </c>
      <c r="N243" s="194">
        <f>SUM('Egresos Reales'!N115)</f>
        <v>13822546.219999999</v>
      </c>
      <c r="O243" s="33"/>
    </row>
    <row r="244" spans="1:15" ht="12.75">
      <c r="A244" s="130" t="s">
        <v>446</v>
      </c>
      <c r="B244" s="194">
        <f>SUM('Egresos Reales'!B116)</f>
        <v>0</v>
      </c>
      <c r="C244" s="194">
        <f>SUM('Egresos Reales'!C116)</f>
        <v>0</v>
      </c>
      <c r="D244" s="194">
        <f>SUM('Egresos Reales'!D116)</f>
        <v>0</v>
      </c>
      <c r="E244" s="194">
        <f>SUM('Egresos Reales'!E116)</f>
        <v>0</v>
      </c>
      <c r="F244" s="194">
        <f>SUM('Egresos Reales'!F116)</f>
        <v>0</v>
      </c>
      <c r="G244" s="194">
        <f>SUM('Egresos Reales'!G116)</f>
        <v>0</v>
      </c>
      <c r="H244" s="194">
        <f>SUM('Egresos Reales'!H116)</f>
        <v>0</v>
      </c>
      <c r="I244" s="194">
        <f>SUM('Egresos Reales'!I116)</f>
        <v>0</v>
      </c>
      <c r="J244" s="194">
        <f>SUM('Egresos Reales'!J116)</f>
        <v>0</v>
      </c>
      <c r="K244" s="194">
        <f>SUM('Egresos Reales'!K116)</f>
        <v>0</v>
      </c>
      <c r="L244" s="194">
        <f>SUM('Egresos Reales'!L116)</f>
        <v>2046555.06</v>
      </c>
      <c r="M244" s="194">
        <f>SUM('Egresos Reales'!M116)</f>
        <v>0</v>
      </c>
      <c r="N244" s="194">
        <f>SUM('Egresos Reales'!N116)</f>
        <v>2046555.06</v>
      </c>
      <c r="O244" s="33"/>
    </row>
    <row r="245" spans="1:15" ht="12.75">
      <c r="A245" s="130" t="s">
        <v>430</v>
      </c>
      <c r="B245" s="194">
        <f>SUM('Egresos Reales'!B117)</f>
        <v>0</v>
      </c>
      <c r="C245" s="194">
        <f>SUM('Egresos Reales'!C117)</f>
        <v>0</v>
      </c>
      <c r="D245" s="194">
        <f>SUM('Egresos Reales'!D117)</f>
        <v>0</v>
      </c>
      <c r="E245" s="194">
        <f>SUM('Egresos Reales'!E117)</f>
        <v>0</v>
      </c>
      <c r="F245" s="194">
        <f>SUM('Egresos Reales'!F117)</f>
        <v>0</v>
      </c>
      <c r="G245" s="194">
        <f>SUM('Egresos Reales'!G117)</f>
        <v>0</v>
      </c>
      <c r="H245" s="194">
        <f>SUM('Egresos Reales'!H117)</f>
        <v>0</v>
      </c>
      <c r="I245" s="194">
        <f>SUM('Egresos Reales'!I117)</f>
        <v>0</v>
      </c>
      <c r="J245" s="194">
        <f>SUM('Egresos Reales'!J117)</f>
        <v>0</v>
      </c>
      <c r="K245" s="194">
        <f>SUM('Egresos Reales'!K117)</f>
        <v>0</v>
      </c>
      <c r="L245" s="194">
        <f>SUM('Egresos Reales'!L117)</f>
        <v>0</v>
      </c>
      <c r="M245" s="194">
        <f>SUM('Egresos Reales'!M117)</f>
        <v>0</v>
      </c>
      <c r="N245" s="194">
        <f>SUM('Egresos Reales'!N117)</f>
        <v>0</v>
      </c>
      <c r="O245" s="33"/>
    </row>
    <row r="246" spans="1:15" ht="12.75">
      <c r="A246" s="198" t="s">
        <v>453</v>
      </c>
      <c r="B246" s="194">
        <f>SUM('Egresos Reales'!B118)</f>
        <v>0</v>
      </c>
      <c r="C246" s="194">
        <f>SUM('Egresos Reales'!C118)</f>
        <v>2475056.42</v>
      </c>
      <c r="D246" s="194">
        <f>SUM('Egresos Reales'!D118)</f>
        <v>2350425.38</v>
      </c>
      <c r="E246" s="194">
        <f>SUM('Egresos Reales'!E118)</f>
        <v>0</v>
      </c>
      <c r="F246" s="194">
        <f>SUM('Egresos Reales'!F118)</f>
        <v>0</v>
      </c>
      <c r="G246" s="194">
        <f>SUM('Egresos Reales'!G118)</f>
        <v>0</v>
      </c>
      <c r="H246" s="194">
        <f>SUM('Egresos Reales'!H118)</f>
        <v>0</v>
      </c>
      <c r="I246" s="194">
        <f>SUM('Egresos Reales'!I118)</f>
        <v>0</v>
      </c>
      <c r="J246" s="194">
        <f>SUM('Egresos Reales'!J118)</f>
        <v>0</v>
      </c>
      <c r="K246" s="194">
        <f>SUM('Egresos Reales'!K118)</f>
        <v>0</v>
      </c>
      <c r="L246" s="194">
        <f>SUM('Egresos Reales'!L118)</f>
        <v>0</v>
      </c>
      <c r="M246" s="194">
        <f>SUM('Egresos Reales'!M118)</f>
        <v>0</v>
      </c>
      <c r="N246" s="194">
        <f>SUM('Egresos Reales'!N118)</f>
        <v>4825481.8</v>
      </c>
      <c r="O246" s="33"/>
    </row>
    <row r="247" spans="1:15" ht="12.75">
      <c r="A247" s="243" t="s">
        <v>438</v>
      </c>
      <c r="B247" s="194">
        <f>SUM('Egresos Reales'!B119)</f>
        <v>0</v>
      </c>
      <c r="C247" s="194">
        <f>SUM('Egresos Reales'!C119)</f>
        <v>0</v>
      </c>
      <c r="D247" s="194">
        <f>SUM('Egresos Reales'!D119)</f>
        <v>0</v>
      </c>
      <c r="E247" s="194">
        <f>SUM('Egresos Reales'!E119)</f>
        <v>0</v>
      </c>
      <c r="F247" s="194">
        <f>SUM('Egresos Reales'!F119)</f>
        <v>0</v>
      </c>
      <c r="G247" s="194">
        <f>SUM('Egresos Reales'!G119)</f>
        <v>0</v>
      </c>
      <c r="H247" s="194">
        <f>SUM('Egresos Reales'!H119)</f>
        <v>0</v>
      </c>
      <c r="I247" s="194">
        <f>SUM('Egresos Reales'!I119)</f>
        <v>0</v>
      </c>
      <c r="J247" s="194">
        <f>SUM('Egresos Reales'!J119)</f>
        <v>300000</v>
      </c>
      <c r="K247" s="194">
        <f>SUM('Egresos Reales'!K119)</f>
        <v>0</v>
      </c>
      <c r="L247" s="194">
        <f>SUM('Egresos Reales'!L119)</f>
        <v>242586.21</v>
      </c>
      <c r="M247" s="194">
        <f>SUM('Egresos Reales'!M119)</f>
        <v>242586.21</v>
      </c>
      <c r="N247" s="194">
        <f>SUM('Egresos Reales'!N119)</f>
        <v>785172.4199999999</v>
      </c>
      <c r="O247" s="33"/>
    </row>
    <row r="248" spans="1:15" ht="12.75">
      <c r="A248" s="243" t="s">
        <v>439</v>
      </c>
      <c r="B248" s="194">
        <f>SUM('Egresos Reales'!B120)</f>
        <v>0</v>
      </c>
      <c r="C248" s="194">
        <f>SUM('Egresos Reales'!C120)</f>
        <v>0</v>
      </c>
      <c r="D248" s="194">
        <f>SUM('Egresos Reales'!D120)</f>
        <v>0</v>
      </c>
      <c r="E248" s="194">
        <f>SUM('Egresos Reales'!E120)</f>
        <v>0</v>
      </c>
      <c r="F248" s="194">
        <f>SUM('Egresos Reales'!F120)</f>
        <v>0</v>
      </c>
      <c r="G248" s="194">
        <f>SUM('Egresos Reales'!G120)</f>
        <v>0</v>
      </c>
      <c r="H248" s="194">
        <f>SUM('Egresos Reales'!H120)</f>
        <v>0</v>
      </c>
      <c r="I248" s="194">
        <f>SUM('Egresos Reales'!I120)</f>
        <v>0</v>
      </c>
      <c r="J248" s="194">
        <f>SUM('Egresos Reales'!J120)</f>
        <v>1758093.45</v>
      </c>
      <c r="K248" s="194">
        <f>SUM('Egresos Reales'!K120)</f>
        <v>5880304.64</v>
      </c>
      <c r="L248" s="194">
        <f>SUM('Egresos Reales'!L120)</f>
        <v>8101101.22</v>
      </c>
      <c r="M248" s="194">
        <f>SUM('Egresos Reales'!M120)</f>
        <v>36181865.09</v>
      </c>
      <c r="N248" s="194">
        <f>SUM('Egresos Reales'!N120)</f>
        <v>51921364.400000006</v>
      </c>
      <c r="O248" s="33"/>
    </row>
    <row r="249" spans="1:15" ht="12.75">
      <c r="A249" s="8" t="s">
        <v>323</v>
      </c>
      <c r="B249" s="194">
        <f>SUM('Egresos Reales'!B121)</f>
        <v>0</v>
      </c>
      <c r="C249" s="194">
        <f>SUM('Egresos Reales'!C121)</f>
        <v>0</v>
      </c>
      <c r="D249" s="194">
        <f>SUM('Egresos Reales'!D121)</f>
        <v>0</v>
      </c>
      <c r="E249" s="194">
        <f>SUM('Egresos Reales'!E121)</f>
        <v>0</v>
      </c>
      <c r="F249" s="194">
        <f>SUM('Egresos Reales'!F121)</f>
        <v>0</v>
      </c>
      <c r="G249" s="194">
        <f>SUM('Egresos Reales'!G121)</f>
        <v>0</v>
      </c>
      <c r="H249" s="194">
        <f>SUM('Egresos Reales'!H121)</f>
        <v>0</v>
      </c>
      <c r="I249" s="194">
        <f>SUM('Egresos Reales'!I121)</f>
        <v>0</v>
      </c>
      <c r="J249" s="194">
        <f>SUM('Egresos Reales'!J121)</f>
        <v>0</v>
      </c>
      <c r="K249" s="194">
        <f>SUM('Egresos Reales'!K121)</f>
        <v>0</v>
      </c>
      <c r="L249" s="194">
        <f>SUM('Egresos Reales'!L121)</f>
        <v>0</v>
      </c>
      <c r="M249" s="194">
        <f>SUM('Egresos Reales'!M121)</f>
        <v>0</v>
      </c>
      <c r="N249" s="194">
        <f>SUM('Egresos Reales'!N121)</f>
        <v>0</v>
      </c>
      <c r="O249" s="33"/>
    </row>
    <row r="250" spans="1:15" ht="12.75">
      <c r="A250" s="55" t="s">
        <v>183</v>
      </c>
      <c r="B250" s="196">
        <f>SUM(B216:B249)</f>
        <v>17243990.02</v>
      </c>
      <c r="C250" s="196">
        <f aca="true" t="shared" si="34" ref="C250:N250">SUM(C216:C249)</f>
        <v>19545660.53</v>
      </c>
      <c r="D250" s="196">
        <f t="shared" si="34"/>
        <v>13043871.8</v>
      </c>
      <c r="E250" s="196">
        <f t="shared" si="34"/>
        <v>7359180.510000001</v>
      </c>
      <c r="F250" s="196">
        <f t="shared" si="34"/>
        <v>25829285.13</v>
      </c>
      <c r="G250" s="196">
        <f t="shared" si="34"/>
        <v>6859461.85</v>
      </c>
      <c r="H250" s="196">
        <f t="shared" si="34"/>
        <v>12933561.73</v>
      </c>
      <c r="I250" s="196">
        <f t="shared" si="34"/>
        <v>13854719.969999999</v>
      </c>
      <c r="J250" s="196">
        <f t="shared" si="34"/>
        <v>24903918.849999998</v>
      </c>
      <c r="K250" s="196">
        <f t="shared" si="34"/>
        <v>39358811.3</v>
      </c>
      <c r="L250" s="196">
        <f t="shared" si="34"/>
        <v>41166127.29</v>
      </c>
      <c r="M250" s="196">
        <f t="shared" si="34"/>
        <v>96595799.27000001</v>
      </c>
      <c r="N250" s="196">
        <f t="shared" si="34"/>
        <v>318694388.25</v>
      </c>
      <c r="O250" s="33"/>
    </row>
    <row r="251" spans="1:14" ht="12.75">
      <c r="A251" s="46"/>
      <c r="B251" s="194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</row>
    <row r="252" spans="1:16" ht="12.75">
      <c r="A252" s="57" t="s">
        <v>123</v>
      </c>
      <c r="B252" s="196">
        <f aca="true" t="shared" si="35" ref="B252:N252">SUM(B250+B214+B209+B179+B167+B163+B159+B150+B143+B135)</f>
        <v>133355831.24000001</v>
      </c>
      <c r="C252" s="54">
        <f t="shared" si="35"/>
        <v>125400178.19</v>
      </c>
      <c r="D252" s="54">
        <f t="shared" si="35"/>
        <v>123304041.87</v>
      </c>
      <c r="E252" s="54">
        <f t="shared" si="35"/>
        <v>113825339.18</v>
      </c>
      <c r="F252" s="54">
        <f t="shared" si="35"/>
        <v>124052992.45</v>
      </c>
      <c r="G252" s="54">
        <f t="shared" si="35"/>
        <v>116266004.75999999</v>
      </c>
      <c r="H252" s="54">
        <f t="shared" si="35"/>
        <v>116580442.79000002</v>
      </c>
      <c r="I252" s="54">
        <f t="shared" si="35"/>
        <v>114397696.99000001</v>
      </c>
      <c r="J252" s="54">
        <f t="shared" si="35"/>
        <v>145480377.16000003</v>
      </c>
      <c r="K252" s="54">
        <f t="shared" si="35"/>
        <v>126732774.11999999</v>
      </c>
      <c r="L252" s="54">
        <f>SUM(L250+L214+L209+L179+L167+L163+L159+L150+L143+L135)</f>
        <v>136546995.77</v>
      </c>
      <c r="M252" s="54">
        <f t="shared" si="35"/>
        <v>315658384.55</v>
      </c>
      <c r="N252" s="54">
        <f t="shared" si="35"/>
        <v>1691601059.07</v>
      </c>
      <c r="O252" s="33"/>
      <c r="P252" s="33"/>
    </row>
    <row r="253" spans="1:14" ht="12.75">
      <c r="A253" s="8"/>
      <c r="B253" s="17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</row>
    <row r="254" spans="1:14" ht="12.75">
      <c r="A254" s="42" t="s">
        <v>170</v>
      </c>
      <c r="B254" s="197">
        <f aca="true" t="shared" si="36" ref="B254:K254">SUM(B7+B126-B252)</f>
        <v>388308713.09</v>
      </c>
      <c r="C254" s="43">
        <f t="shared" si="36"/>
        <v>362075575.78</v>
      </c>
      <c r="D254" s="43">
        <f t="shared" si="36"/>
        <v>330193491.17999995</v>
      </c>
      <c r="E254" s="43">
        <f t="shared" si="36"/>
        <v>316486986.53999996</v>
      </c>
      <c r="F254" s="43">
        <f t="shared" si="36"/>
        <v>300121062.27</v>
      </c>
      <c r="G254" s="43">
        <f t="shared" si="36"/>
        <v>323117191.9</v>
      </c>
      <c r="H254" s="43">
        <f t="shared" si="36"/>
        <v>316611527.96999997</v>
      </c>
      <c r="I254" s="43">
        <f t="shared" si="36"/>
        <v>341361850.78999996</v>
      </c>
      <c r="J254" s="43">
        <f t="shared" si="36"/>
        <v>325566526.6499999</v>
      </c>
      <c r="K254" s="43">
        <f t="shared" si="36"/>
        <v>317224659.4099999</v>
      </c>
      <c r="L254" s="43">
        <f>SUM(L7+L126-L252)</f>
        <v>313645921.3499999</v>
      </c>
      <c r="M254" s="43">
        <f>SUM(M7+M126-M252)</f>
        <v>226066761.13999993</v>
      </c>
      <c r="N254" s="43">
        <f>SUM(N7+N126-N252)</f>
        <v>226066761.14000034</v>
      </c>
    </row>
    <row r="256" ht="12.75">
      <c r="N256" s="33"/>
    </row>
    <row r="257" ht="15.75">
      <c r="A257" s="94"/>
    </row>
  </sheetData>
  <sheetProtection/>
  <mergeCells count="3">
    <mergeCell ref="A2:N2"/>
    <mergeCell ref="A3:N3"/>
    <mergeCell ref="A1:N1"/>
  </mergeCells>
  <printOptions horizontalCentered="1"/>
  <pageMargins left="0" right="0" top="0.2362204724409449" bottom="0.1968503937007874" header="0" footer="0"/>
  <pageSetup firstPageNumber="40" useFirstPageNumber="1" fitToHeight="3" horizontalDpi="600" verticalDpi="600" orientation="landscape" paperSize="5" scale="54" r:id="rId1"/>
  <rowBreaks count="3" manualBreakCount="3">
    <brk id="60" max="255" man="1"/>
    <brk id="129" max="255" man="1"/>
    <brk id="180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selection activeCell="E27" sqref="E27"/>
    </sheetView>
  </sheetViews>
  <sheetFormatPr defaultColWidth="11.421875" defaultRowHeight="12.75"/>
  <cols>
    <col min="1" max="1" width="37.00390625" style="0" bestFit="1" customWidth="1"/>
    <col min="2" max="5" width="16.00390625" style="0" customWidth="1"/>
    <col min="6" max="6" width="15.00390625" style="0" bestFit="1" customWidth="1"/>
    <col min="7" max="7" width="14.00390625" style="0" bestFit="1" customWidth="1"/>
    <col min="8" max="8" width="14.8515625" style="0" bestFit="1" customWidth="1"/>
    <col min="9" max="9" width="14.00390625" style="0" bestFit="1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42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175</v>
      </c>
      <c r="C6" s="278"/>
      <c r="D6" s="3" t="s">
        <v>40</v>
      </c>
      <c r="E6" s="3" t="s">
        <v>41</v>
      </c>
      <c r="F6" s="277" t="s">
        <v>175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7"/>
      <c r="B9" s="13"/>
      <c r="C9" s="7"/>
      <c r="D9" s="14"/>
      <c r="E9" s="7"/>
      <c r="F9" s="107"/>
      <c r="G9" s="25"/>
      <c r="H9" s="25"/>
      <c r="I9" s="25"/>
    </row>
    <row r="10" spans="1:9" ht="12.75">
      <c r="A10" s="8" t="s">
        <v>27</v>
      </c>
      <c r="B10" s="274">
        <v>8296951</v>
      </c>
      <c r="C10" s="11">
        <v>12967611</v>
      </c>
      <c r="D10" s="36">
        <v>7867150</v>
      </c>
      <c r="E10" s="11">
        <v>5100461</v>
      </c>
      <c r="F10" s="118">
        <v>121244523.69999999</v>
      </c>
      <c r="G10" s="91">
        <f>SUM('Ingresos Reales'!N8)</f>
        <v>135275815</v>
      </c>
      <c r="H10" s="26">
        <f>SUM('Presupuesto Ingresos'!N8)</f>
        <v>121217150</v>
      </c>
      <c r="I10" s="91">
        <f>SUM(G10-H10)</f>
        <v>14058665</v>
      </c>
    </row>
    <row r="11" spans="1:9" ht="12.75">
      <c r="A11" s="8"/>
      <c r="B11" s="274"/>
      <c r="C11" s="11"/>
      <c r="D11" s="36"/>
      <c r="E11" s="11"/>
      <c r="F11" s="118"/>
      <c r="G11" s="26"/>
      <c r="H11" s="26"/>
      <c r="I11" s="26"/>
    </row>
    <row r="12" spans="1:9" ht="12.75">
      <c r="A12" s="8" t="s">
        <v>140</v>
      </c>
      <c r="B12" s="274">
        <v>49965911.71</v>
      </c>
      <c r="C12" s="11">
        <v>28230056.909999996</v>
      </c>
      <c r="D12" s="36">
        <v>25480000</v>
      </c>
      <c r="E12" s="11">
        <v>2750056.9099999964</v>
      </c>
      <c r="F12" s="118">
        <v>157898901.58</v>
      </c>
      <c r="G12" s="91">
        <f>SUM('Ingresos Reales'!N9)</f>
        <v>185144979.50000003</v>
      </c>
      <c r="H12" s="26">
        <f>SUM('Presupuesto Ingresos'!N9)</f>
        <v>107380000</v>
      </c>
      <c r="I12" s="91">
        <f>SUM(G12-H12)</f>
        <v>77764979.50000003</v>
      </c>
    </row>
    <row r="13" spans="1:9" ht="12.75">
      <c r="A13" s="8"/>
      <c r="B13" s="274"/>
      <c r="C13" s="11"/>
      <c r="D13" s="36"/>
      <c r="E13" s="11"/>
      <c r="F13" s="118"/>
      <c r="G13" s="26"/>
      <c r="H13" s="26"/>
      <c r="I13" s="26"/>
    </row>
    <row r="14" spans="1:9" ht="12.75">
      <c r="A14" s="8" t="s">
        <v>141</v>
      </c>
      <c r="B14" s="274">
        <v>9723.5</v>
      </c>
      <c r="C14" s="11">
        <v>9170</v>
      </c>
      <c r="D14" s="36">
        <v>17105.120000000003</v>
      </c>
      <c r="E14" s="11">
        <v>-7935.120000000003</v>
      </c>
      <c r="F14" s="118">
        <v>68056.45</v>
      </c>
      <c r="G14" s="91">
        <f>SUM('Ingresos Reales'!N10)</f>
        <v>55817.35</v>
      </c>
      <c r="H14" s="26">
        <f>SUM('Presupuesto Ingresos'!N10)</f>
        <v>82909.04</v>
      </c>
      <c r="I14" s="91">
        <f>SUM(G14-H14)</f>
        <v>-27091.689999999995</v>
      </c>
    </row>
    <row r="15" spans="1:9" ht="12.75">
      <c r="A15" s="8"/>
      <c r="B15" s="274"/>
      <c r="C15" s="11"/>
      <c r="D15" s="36"/>
      <c r="E15" s="11"/>
      <c r="F15" s="118"/>
      <c r="G15" s="91"/>
      <c r="H15" s="26"/>
      <c r="I15" s="91"/>
    </row>
    <row r="16" spans="1:9" ht="12.75">
      <c r="A16" s="8" t="s">
        <v>142</v>
      </c>
      <c r="B16" s="274">
        <v>0</v>
      </c>
      <c r="C16" s="11">
        <v>0</v>
      </c>
      <c r="D16" s="36">
        <v>0</v>
      </c>
      <c r="E16" s="11">
        <v>0</v>
      </c>
      <c r="F16" s="118">
        <v>0</v>
      </c>
      <c r="G16" s="91">
        <f>SUM('Ingresos Reales'!N11)</f>
        <v>0</v>
      </c>
      <c r="H16" s="26">
        <f>SUM('Presupuesto Ingresos'!N11)</f>
        <v>0</v>
      </c>
      <c r="I16" s="91">
        <f>SUM(G16-H16)</f>
        <v>0</v>
      </c>
    </row>
    <row r="17" spans="1:9" ht="12.75">
      <c r="A17" s="8"/>
      <c r="B17" s="36"/>
      <c r="C17" s="11"/>
      <c r="D17" s="36"/>
      <c r="E17" s="11"/>
      <c r="G17" s="26"/>
      <c r="H17" s="26"/>
      <c r="I17" s="26"/>
    </row>
    <row r="18" spans="1:9" ht="12.75">
      <c r="A18" s="8" t="s">
        <v>143</v>
      </c>
      <c r="B18" s="274">
        <v>0</v>
      </c>
      <c r="C18" s="11">
        <v>0</v>
      </c>
      <c r="D18" s="36">
        <v>0</v>
      </c>
      <c r="E18" s="11">
        <v>0</v>
      </c>
      <c r="F18" s="118">
        <v>0</v>
      </c>
      <c r="G18" s="91">
        <f>SUM('Ingresos Reales'!N12)</f>
        <v>0</v>
      </c>
      <c r="H18" s="26">
        <f>SUM('Presupuesto Ingresos'!N12)</f>
        <v>0</v>
      </c>
      <c r="I18" s="91">
        <f>SUM(G18-H18)</f>
        <v>0</v>
      </c>
    </row>
    <row r="19" spans="1:9" ht="12.75">
      <c r="A19" s="8"/>
      <c r="B19" s="274"/>
      <c r="C19" s="11"/>
      <c r="D19" s="36"/>
      <c r="E19" s="11"/>
      <c r="F19" s="118"/>
      <c r="G19" s="91"/>
      <c r="H19" s="26"/>
      <c r="I19" s="91"/>
    </row>
    <row r="20" spans="1:9" ht="12.75">
      <c r="A20" s="8" t="s">
        <v>125</v>
      </c>
      <c r="B20" s="274">
        <v>0</v>
      </c>
      <c r="C20" s="11">
        <v>0</v>
      </c>
      <c r="D20" s="36">
        <v>0</v>
      </c>
      <c r="E20" s="11">
        <v>0</v>
      </c>
      <c r="F20" s="118">
        <v>0</v>
      </c>
      <c r="G20" s="91">
        <f>SUM('Ingresos Reales'!N13)</f>
        <v>0</v>
      </c>
      <c r="H20" s="26">
        <f>SUM('Presupuesto Ingresos'!N13)</f>
        <v>0</v>
      </c>
      <c r="I20" s="91">
        <f>SUM(G20-H20)</f>
        <v>0</v>
      </c>
    </row>
    <row r="21" spans="1:9" ht="12.75">
      <c r="A21" s="9"/>
      <c r="B21" s="18"/>
      <c r="C21" s="9"/>
      <c r="D21" s="19"/>
      <c r="E21" s="9"/>
      <c r="F21" s="115"/>
      <c r="G21" s="27"/>
      <c r="H21" s="27"/>
      <c r="I21" s="27"/>
    </row>
    <row r="23" spans="1:9" ht="12.75">
      <c r="A23" s="5" t="s">
        <v>4</v>
      </c>
      <c r="B23" s="6">
        <f aca="true" t="shared" si="0" ref="B23:I23">SUM(B10:B21)</f>
        <v>58272586.21</v>
      </c>
      <c r="C23" s="6">
        <f t="shared" si="0"/>
        <v>41206837.91</v>
      </c>
      <c r="D23" s="6">
        <f t="shared" si="0"/>
        <v>33364255.12</v>
      </c>
      <c r="E23" s="6">
        <f t="shared" si="0"/>
        <v>7842582.789999996</v>
      </c>
      <c r="F23" s="6">
        <f t="shared" si="0"/>
        <v>279211481.72999996</v>
      </c>
      <c r="G23" s="6">
        <f t="shared" si="0"/>
        <v>320476611.85</v>
      </c>
      <c r="H23" s="6">
        <f t="shared" si="0"/>
        <v>228680059.04</v>
      </c>
      <c r="I23" s="6">
        <f t="shared" si="0"/>
        <v>91796552.81000003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968503937007874" right="0.1968503937007874" top="0.31496062992125984" bottom="0.15748031496062992" header="0" footer="0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K33" sqref="K33"/>
    </sheetView>
  </sheetViews>
  <sheetFormatPr defaultColWidth="11.421875" defaultRowHeight="12.75"/>
  <cols>
    <col min="1" max="1" width="37.00390625" style="0" bestFit="1" customWidth="1"/>
    <col min="2" max="5" width="15.8515625" style="0" customWidth="1"/>
    <col min="6" max="6" width="16.140625" style="0" customWidth="1"/>
    <col min="7" max="7" width="15.00390625" style="0" customWidth="1"/>
    <col min="8" max="8" width="14.8515625" style="0" bestFit="1" customWidth="1"/>
    <col min="9" max="9" width="16.00390625" style="0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260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175</v>
      </c>
      <c r="C6" s="278"/>
      <c r="D6" s="3" t="s">
        <v>40</v>
      </c>
      <c r="E6" s="3" t="s">
        <v>41</v>
      </c>
      <c r="F6" s="277" t="s">
        <v>175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7"/>
      <c r="B9" s="7"/>
      <c r="C9" s="7"/>
      <c r="D9" s="7"/>
      <c r="E9" s="7"/>
      <c r="F9" s="25"/>
      <c r="G9" s="25"/>
      <c r="H9" s="25"/>
      <c r="I9" s="25"/>
    </row>
    <row r="10" spans="1:9" ht="12.75">
      <c r="A10" s="8" t="s">
        <v>144</v>
      </c>
      <c r="B10" s="11">
        <v>0</v>
      </c>
      <c r="C10" s="11">
        <v>0</v>
      </c>
      <c r="D10" s="11">
        <v>0</v>
      </c>
      <c r="E10" s="11">
        <v>0</v>
      </c>
      <c r="F10" s="26">
        <v>0</v>
      </c>
      <c r="G10" s="91">
        <f>SUM('Ingresos Reales'!N16)</f>
        <v>0</v>
      </c>
      <c r="H10" s="26">
        <f>SUM('Presupuesto Ingresos'!N16)</f>
        <v>0</v>
      </c>
      <c r="I10" s="91">
        <f>SUM(G10-H10)</f>
        <v>0</v>
      </c>
    </row>
    <row r="11" spans="1:9" ht="12.75">
      <c r="A11" s="8"/>
      <c r="B11" s="11"/>
      <c r="C11" s="11"/>
      <c r="D11" s="11"/>
      <c r="E11" s="11"/>
      <c r="F11" s="26"/>
      <c r="G11" s="91"/>
      <c r="H11" s="26"/>
      <c r="I11" s="91"/>
    </row>
    <row r="12" spans="1:9" ht="12.75">
      <c r="A12" s="8" t="s">
        <v>145</v>
      </c>
      <c r="B12" s="11">
        <v>123476.78</v>
      </c>
      <c r="C12" s="11">
        <v>200554.26</v>
      </c>
      <c r="D12" s="11">
        <v>99341.24</v>
      </c>
      <c r="E12" s="11">
        <v>101213.02</v>
      </c>
      <c r="F12" s="26">
        <v>1317466.2699999998</v>
      </c>
      <c r="G12" s="91">
        <f>SUM('Ingresos Reales'!N17)</f>
        <v>1160966.2599999998</v>
      </c>
      <c r="H12" s="26">
        <f>SUM('Presupuesto Ingresos'!N17)</f>
        <v>1341090.3100000003</v>
      </c>
      <c r="I12" s="91">
        <f>SUM(G12-H12)</f>
        <v>-180124.0500000005</v>
      </c>
    </row>
    <row r="13" spans="1:9" ht="12.75">
      <c r="A13" s="8"/>
      <c r="B13" s="11"/>
      <c r="C13" s="11"/>
      <c r="D13" s="11"/>
      <c r="E13" s="11"/>
      <c r="F13" s="26"/>
      <c r="G13" s="91"/>
      <c r="H13" s="26"/>
      <c r="I13" s="91"/>
    </row>
    <row r="14" spans="1:9" ht="12.75">
      <c r="A14" s="8" t="s">
        <v>146</v>
      </c>
      <c r="B14" s="11">
        <v>8413320.360000001</v>
      </c>
      <c r="C14" s="11">
        <v>11664114.11</v>
      </c>
      <c r="D14" s="11">
        <v>8762000</v>
      </c>
      <c r="E14" s="11">
        <v>2902114.1099999994</v>
      </c>
      <c r="F14" s="26">
        <v>34116116.84</v>
      </c>
      <c r="G14" s="91">
        <f>SUM('Ingresos Reales'!N18)</f>
        <v>47171287.87</v>
      </c>
      <c r="H14" s="26">
        <f>SUM('Presupuesto Ingresos'!N18)</f>
        <v>36662000</v>
      </c>
      <c r="I14" s="91">
        <f>SUM(G14-H14)</f>
        <v>10509287.869999997</v>
      </c>
    </row>
    <row r="15" spans="1:9" ht="12.75">
      <c r="A15" s="8"/>
      <c r="B15" s="11"/>
      <c r="C15" s="11"/>
      <c r="D15" s="11"/>
      <c r="E15" s="11"/>
      <c r="F15" s="26"/>
      <c r="G15" s="91"/>
      <c r="H15" s="26"/>
      <c r="I15" s="91"/>
    </row>
    <row r="16" spans="1:9" ht="12.75">
      <c r="A16" s="8" t="s">
        <v>147</v>
      </c>
      <c r="B16" s="11">
        <v>299121</v>
      </c>
      <c r="C16" s="11">
        <v>194929</v>
      </c>
      <c r="D16" s="11">
        <v>195843.43999999997</v>
      </c>
      <c r="E16" s="11">
        <v>-914.4399999999732</v>
      </c>
      <c r="F16" s="26">
        <v>1194719</v>
      </c>
      <c r="G16" s="91">
        <f>SUM('Ingresos Reales'!N19)</f>
        <v>1041114</v>
      </c>
      <c r="H16" s="26">
        <f>SUM('Presupuesto Ingresos'!N19)</f>
        <v>1127265.3599999999</v>
      </c>
      <c r="I16" s="91">
        <f>SUM(G16-H16)</f>
        <v>-86151.35999999987</v>
      </c>
    </row>
    <row r="17" spans="1:9" ht="12.75">
      <c r="A17" s="8"/>
      <c r="B17" s="11"/>
      <c r="C17" s="11"/>
      <c r="D17" s="11"/>
      <c r="E17" s="11"/>
      <c r="F17" s="26"/>
      <c r="G17" s="91"/>
      <c r="H17" s="26"/>
      <c r="I17" s="91"/>
    </row>
    <row r="18" spans="1:9" ht="12.75">
      <c r="A18" s="8" t="s">
        <v>148</v>
      </c>
      <c r="B18" s="11">
        <v>357343.29</v>
      </c>
      <c r="C18" s="11">
        <v>643966.3200000001</v>
      </c>
      <c r="D18" s="11">
        <v>323513.46</v>
      </c>
      <c r="E18" s="11">
        <v>320452.86000000004</v>
      </c>
      <c r="F18" s="26">
        <v>4333677.78</v>
      </c>
      <c r="G18" s="91">
        <f>SUM('Ingresos Reales'!N20)</f>
        <v>4257903.29</v>
      </c>
      <c r="H18" s="26">
        <f>SUM('Presupuesto Ingresos'!N20)</f>
        <v>4458901.32</v>
      </c>
      <c r="I18" s="91">
        <f>SUM(G18-H18)</f>
        <v>-200998.03000000026</v>
      </c>
    </row>
    <row r="19" spans="1:9" ht="12.75">
      <c r="A19" s="8"/>
      <c r="B19" s="11"/>
      <c r="C19" s="11"/>
      <c r="D19" s="11"/>
      <c r="E19" s="11"/>
      <c r="F19" s="26"/>
      <c r="G19" s="91"/>
      <c r="H19" s="26"/>
      <c r="I19" s="91"/>
    </row>
    <row r="20" spans="1:9" ht="12.75">
      <c r="A20" s="8" t="s">
        <v>149</v>
      </c>
      <c r="B20" s="11">
        <v>0</v>
      </c>
      <c r="C20" s="11">
        <v>0</v>
      </c>
      <c r="D20" s="11">
        <v>0</v>
      </c>
      <c r="E20" s="11">
        <v>0</v>
      </c>
      <c r="F20" s="26">
        <v>0</v>
      </c>
      <c r="G20" s="91">
        <f>SUM('Ingresos Reales'!N21)</f>
        <v>0</v>
      </c>
      <c r="H20" s="26">
        <f>SUM('Presupuesto Ingresos'!N21)</f>
        <v>0</v>
      </c>
      <c r="I20" s="91">
        <f>SUM(G20-H20)</f>
        <v>0</v>
      </c>
    </row>
    <row r="21" spans="1:9" ht="12.75">
      <c r="A21" s="8"/>
      <c r="B21" s="11"/>
      <c r="C21" s="11"/>
      <c r="D21" s="11"/>
      <c r="E21" s="11"/>
      <c r="F21" s="26"/>
      <c r="G21" s="91"/>
      <c r="H21" s="26"/>
      <c r="I21" s="91"/>
    </row>
    <row r="22" spans="1:9" ht="12.75">
      <c r="A22" s="8" t="s">
        <v>208</v>
      </c>
      <c r="B22" s="11">
        <v>1007463</v>
      </c>
      <c r="C22" s="11">
        <v>1172193.45</v>
      </c>
      <c r="D22" s="11">
        <v>914391.9199999998</v>
      </c>
      <c r="E22" s="11">
        <v>257801.53000000014</v>
      </c>
      <c r="F22" s="26">
        <v>3714838.6</v>
      </c>
      <c r="G22" s="91">
        <f>SUM('Ingresos Reales'!N22)</f>
        <v>4349471.54</v>
      </c>
      <c r="H22" s="26">
        <f>SUM('Presupuesto Ingresos'!N22)</f>
        <v>3730062.5499999993</v>
      </c>
      <c r="I22" s="91">
        <f>SUM(G22-H22)</f>
        <v>619408.9900000007</v>
      </c>
    </row>
    <row r="23" spans="1:9" ht="12.75">
      <c r="A23" s="8"/>
      <c r="B23" s="11"/>
      <c r="C23" s="11"/>
      <c r="D23" s="11"/>
      <c r="E23" s="11"/>
      <c r="F23" s="26"/>
      <c r="G23" s="91"/>
      <c r="H23" s="26"/>
      <c r="I23" s="91"/>
    </row>
    <row r="24" spans="1:9" ht="12.75">
      <c r="A24" s="8" t="s">
        <v>150</v>
      </c>
      <c r="B24" s="11">
        <v>0</v>
      </c>
      <c r="C24" s="11">
        <v>0</v>
      </c>
      <c r="D24" s="11">
        <v>0</v>
      </c>
      <c r="E24" s="11">
        <v>0</v>
      </c>
      <c r="F24" s="26">
        <v>0</v>
      </c>
      <c r="G24" s="91">
        <f>SUM('Ingresos Reales'!N23)</f>
        <v>0</v>
      </c>
      <c r="H24" s="26">
        <f>SUM('Presupuesto Ingresos'!N23)</f>
        <v>0</v>
      </c>
      <c r="I24" s="91">
        <f>SUM(G24-H24)</f>
        <v>0</v>
      </c>
    </row>
    <row r="25" spans="1:9" ht="12.75">
      <c r="A25" s="8"/>
      <c r="B25" s="11"/>
      <c r="C25" s="11"/>
      <c r="D25" s="11"/>
      <c r="E25" s="11"/>
      <c r="F25" s="26"/>
      <c r="G25" s="91"/>
      <c r="H25" s="26"/>
      <c r="I25" s="91"/>
    </row>
    <row r="26" spans="1:9" ht="12.75">
      <c r="A26" s="8" t="s">
        <v>151</v>
      </c>
      <c r="B26" s="11">
        <v>0</v>
      </c>
      <c r="C26" s="11">
        <v>0</v>
      </c>
      <c r="D26" s="11">
        <v>0</v>
      </c>
      <c r="E26" s="11">
        <v>0</v>
      </c>
      <c r="F26" s="26">
        <v>0</v>
      </c>
      <c r="G26" s="91">
        <f>SUM('Ingresos Reales'!N24)</f>
        <v>0</v>
      </c>
      <c r="H26" s="26">
        <f>SUM('Presupuesto Ingresos'!N24)</f>
        <v>0</v>
      </c>
      <c r="I26" s="91">
        <f>SUM(G26-H26)</f>
        <v>0</v>
      </c>
    </row>
    <row r="27" spans="1:9" ht="12.75">
      <c r="A27" s="8"/>
      <c r="B27" s="11"/>
      <c r="C27" s="11"/>
      <c r="D27" s="11"/>
      <c r="E27" s="11"/>
      <c r="F27" s="26"/>
      <c r="G27" s="91"/>
      <c r="H27" s="26"/>
      <c r="I27" s="91"/>
    </row>
    <row r="28" spans="1:9" ht="12.75">
      <c r="A28" s="8" t="s">
        <v>152</v>
      </c>
      <c r="B28" s="11">
        <v>297911.80000000005</v>
      </c>
      <c r="C28" s="11">
        <v>172832.57</v>
      </c>
      <c r="D28" s="11">
        <v>232204.14999999997</v>
      </c>
      <c r="E28" s="11">
        <v>-59371.57999999996</v>
      </c>
      <c r="F28" s="26">
        <v>2637824.43</v>
      </c>
      <c r="G28" s="91">
        <f>SUM('Ingresos Reales'!N25)</f>
        <v>1089228.17</v>
      </c>
      <c r="H28" s="26">
        <f>SUM('Presupuesto Ingresos'!N25)</f>
        <v>2665713.3000000003</v>
      </c>
      <c r="I28" s="91">
        <f>SUM(G28-H28)</f>
        <v>-1576485.1300000004</v>
      </c>
    </row>
    <row r="29" spans="1:9" ht="12.75">
      <c r="A29" s="8"/>
      <c r="B29" s="11"/>
      <c r="C29" s="11"/>
      <c r="D29" s="11"/>
      <c r="E29" s="11"/>
      <c r="F29" s="26"/>
      <c r="G29" s="91"/>
      <c r="H29" s="26"/>
      <c r="I29" s="91"/>
    </row>
    <row r="30" spans="1:9" ht="12.75">
      <c r="A30" s="8" t="s">
        <v>28</v>
      </c>
      <c r="B30" s="11">
        <v>2008957.97</v>
      </c>
      <c r="C30" s="11">
        <v>1680068.6</v>
      </c>
      <c r="D30" s="11">
        <v>1962043.05</v>
      </c>
      <c r="E30" s="11">
        <v>-281974.44999999995</v>
      </c>
      <c r="F30" s="26">
        <v>8087395.27</v>
      </c>
      <c r="G30" s="91">
        <f>SUM('Ingresos Reales'!N26)</f>
        <v>8295942.94</v>
      </c>
      <c r="H30" s="26">
        <f>SUM('Presupuesto Ingresos'!N26)</f>
        <v>8283617.829999999</v>
      </c>
      <c r="I30" s="91">
        <f>SUM(G30-H30)</f>
        <v>12325.110000001267</v>
      </c>
    </row>
    <row r="31" spans="1:9" ht="12.75">
      <c r="A31" s="8"/>
      <c r="B31" s="11"/>
      <c r="C31" s="11"/>
      <c r="D31" s="11"/>
      <c r="E31" s="11"/>
      <c r="F31" s="26"/>
      <c r="G31" s="91"/>
      <c r="H31" s="26"/>
      <c r="I31" s="91"/>
    </row>
    <row r="32" spans="1:9" ht="12.75">
      <c r="A32" s="8" t="s">
        <v>125</v>
      </c>
      <c r="B32" s="11">
        <v>0</v>
      </c>
      <c r="C32" s="11">
        <v>0</v>
      </c>
      <c r="D32" s="11">
        <v>0</v>
      </c>
      <c r="E32" s="11">
        <v>0</v>
      </c>
      <c r="F32" s="26">
        <v>0</v>
      </c>
      <c r="G32" s="91">
        <f>SUM('Ingresos Reales'!N27)</f>
        <v>0</v>
      </c>
      <c r="H32" s="26">
        <f>SUM('Presupuesto Ingresos'!N27)</f>
        <v>0</v>
      </c>
      <c r="I32" s="91">
        <f>SUM(G32-H32)</f>
        <v>0</v>
      </c>
    </row>
    <row r="33" spans="1:9" ht="12.75">
      <c r="A33" s="9"/>
      <c r="B33" s="9"/>
      <c r="C33" s="9"/>
      <c r="D33" s="9"/>
      <c r="E33" s="9"/>
      <c r="F33" s="27"/>
      <c r="G33" s="27"/>
      <c r="H33" s="27"/>
      <c r="I33" s="27"/>
    </row>
    <row r="35" spans="1:9" ht="12.75">
      <c r="A35" s="5" t="s">
        <v>4</v>
      </c>
      <c r="B35" s="6">
        <f aca="true" t="shared" si="0" ref="B35:I35">SUM(B9:B33)</f>
        <v>12507594.200000001</v>
      </c>
      <c r="C35" s="6">
        <f t="shared" si="0"/>
        <v>15728658.309999999</v>
      </c>
      <c r="D35" s="6">
        <f t="shared" si="0"/>
        <v>12489337.260000002</v>
      </c>
      <c r="E35" s="6">
        <f t="shared" si="0"/>
        <v>3239321.05</v>
      </c>
      <c r="F35" s="6">
        <f t="shared" si="0"/>
        <v>55402038.19000001</v>
      </c>
      <c r="G35" s="6">
        <f t="shared" si="0"/>
        <v>67365914.07</v>
      </c>
      <c r="H35" s="6">
        <f t="shared" si="0"/>
        <v>58268650.669999994</v>
      </c>
      <c r="I35" s="6">
        <f t="shared" si="0"/>
        <v>9097263.399999997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2362204724409449" right="0.1968503937007874" top="0.2362204724409449" bottom="0.3937007874015748" header="0" footer="0.2755905511811024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E23" sqref="E23"/>
    </sheetView>
  </sheetViews>
  <sheetFormatPr defaultColWidth="11.421875" defaultRowHeight="12.75"/>
  <cols>
    <col min="1" max="1" width="37.00390625" style="0" customWidth="1"/>
    <col min="2" max="5" width="14.57421875" style="0" customWidth="1"/>
    <col min="6" max="6" width="16.57421875" style="0" customWidth="1"/>
    <col min="7" max="7" width="15.28125" style="0" customWidth="1"/>
    <col min="8" max="8" width="15.421875" style="0" customWidth="1"/>
    <col min="9" max="9" width="15.28125" style="0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222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175</v>
      </c>
      <c r="C6" s="278"/>
      <c r="D6" s="3" t="s">
        <v>40</v>
      </c>
      <c r="E6" s="3" t="s">
        <v>41</v>
      </c>
      <c r="F6" s="277" t="s">
        <v>175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7"/>
      <c r="B9" s="7"/>
      <c r="C9" s="7"/>
      <c r="D9" s="7"/>
      <c r="E9" s="7"/>
      <c r="F9" s="25"/>
      <c r="G9" s="25"/>
      <c r="H9" s="25"/>
      <c r="I9" s="25"/>
    </row>
    <row r="10" spans="1:9" ht="12.75">
      <c r="A10" s="64" t="s">
        <v>224</v>
      </c>
      <c r="B10" s="273">
        <v>0</v>
      </c>
      <c r="C10" s="273">
        <v>0</v>
      </c>
      <c r="D10" s="273">
        <v>0</v>
      </c>
      <c r="E10" s="273">
        <v>0</v>
      </c>
      <c r="F10" s="65">
        <v>0</v>
      </c>
      <c r="G10" s="92">
        <f>SUM('Ingresos Reales'!N30)</f>
        <v>0</v>
      </c>
      <c r="H10" s="65">
        <f>SUM('Presupuesto Ingresos'!N30)</f>
        <v>0</v>
      </c>
      <c r="I10" s="92">
        <f>SUM(G10-H10)</f>
        <v>0</v>
      </c>
    </row>
    <row r="11" spans="1:9" ht="12.75">
      <c r="A11" s="64"/>
      <c r="B11" s="273"/>
      <c r="C11" s="273"/>
      <c r="D11" s="273"/>
      <c r="E11" s="273"/>
      <c r="F11" s="65"/>
      <c r="G11" s="92"/>
      <c r="H11" s="65"/>
      <c r="I11" s="92"/>
    </row>
    <row r="12" spans="1:9" ht="25.5">
      <c r="A12" s="64" t="s">
        <v>249</v>
      </c>
      <c r="B12" s="273">
        <v>0</v>
      </c>
      <c r="C12" s="273">
        <v>0</v>
      </c>
      <c r="D12" s="273">
        <v>0</v>
      </c>
      <c r="E12" s="273">
        <v>0</v>
      </c>
      <c r="F12" s="65">
        <v>0</v>
      </c>
      <c r="G12" s="92">
        <f>SUM('Ingresos Reales'!N31)</f>
        <v>0</v>
      </c>
      <c r="H12" s="65">
        <f>SUM('Presupuesto Ingresos'!N31)</f>
        <v>0</v>
      </c>
      <c r="I12" s="92">
        <f>SUM(G12-H12)</f>
        <v>0</v>
      </c>
    </row>
    <row r="13" spans="1:9" ht="12.75">
      <c r="A13" s="64"/>
      <c r="B13" s="273"/>
      <c r="C13" s="273"/>
      <c r="D13" s="273"/>
      <c r="E13" s="273"/>
      <c r="F13" s="65"/>
      <c r="G13" s="92"/>
      <c r="H13" s="65"/>
      <c r="I13" s="92"/>
    </row>
    <row r="14" spans="1:9" ht="12.75">
      <c r="A14" s="64" t="s">
        <v>225</v>
      </c>
      <c r="B14" s="273">
        <v>0</v>
      </c>
      <c r="C14" s="273">
        <v>0</v>
      </c>
      <c r="D14" s="273">
        <v>0</v>
      </c>
      <c r="E14" s="273">
        <v>0</v>
      </c>
      <c r="F14" s="65">
        <v>0</v>
      </c>
      <c r="G14" s="92">
        <f>SUM('Ingresos Reales'!N32)</f>
        <v>0</v>
      </c>
      <c r="H14" s="65">
        <f>SUM('Presupuesto Ingresos'!N32)</f>
        <v>0</v>
      </c>
      <c r="I14" s="92">
        <f>SUM(G14-H14)</f>
        <v>0</v>
      </c>
    </row>
    <row r="15" spans="1:9" ht="12.75">
      <c r="A15" s="9"/>
      <c r="B15" s="9"/>
      <c r="C15" s="9"/>
      <c r="D15" s="9"/>
      <c r="E15" s="9"/>
      <c r="F15" s="27"/>
      <c r="G15" s="27"/>
      <c r="H15" s="27"/>
      <c r="I15" s="27"/>
    </row>
    <row r="16" spans="1:9" ht="12.75">
      <c r="A16" s="16"/>
      <c r="B16" s="16"/>
      <c r="C16" s="16"/>
      <c r="D16" s="16"/>
      <c r="E16" s="16"/>
      <c r="F16" s="36"/>
      <c r="G16" s="36"/>
      <c r="H16" s="36"/>
      <c r="I16" s="36"/>
    </row>
    <row r="17" spans="1:9" ht="12.75">
      <c r="A17" s="5" t="s">
        <v>4</v>
      </c>
      <c r="B17" s="6">
        <f aca="true" t="shared" si="0" ref="B17:I17">SUM(B9:B15)</f>
        <v>0</v>
      </c>
      <c r="C17" s="6">
        <f t="shared" si="0"/>
        <v>0</v>
      </c>
      <c r="D17" s="6">
        <f t="shared" si="0"/>
        <v>0</v>
      </c>
      <c r="E17" s="6">
        <f t="shared" si="0"/>
        <v>0</v>
      </c>
      <c r="F17" s="6">
        <f t="shared" si="0"/>
        <v>0</v>
      </c>
      <c r="G17" s="93">
        <f t="shared" si="0"/>
        <v>0</v>
      </c>
      <c r="H17" s="6">
        <f t="shared" si="0"/>
        <v>0</v>
      </c>
      <c r="I17" s="93">
        <f t="shared" si="0"/>
        <v>0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75" right="0.75" top="0.28" bottom="1" header="0" footer="0"/>
  <pageSetup fitToHeight="1" fitToWidth="1" horizontalDpi="600" verticalDpi="600" orientation="landscape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L28" sqref="L28"/>
    </sheetView>
  </sheetViews>
  <sheetFormatPr defaultColWidth="11.421875" defaultRowHeight="12.75"/>
  <cols>
    <col min="1" max="1" width="37.7109375" style="0" bestFit="1" customWidth="1"/>
    <col min="2" max="5" width="14.00390625" style="0" customWidth="1"/>
    <col min="6" max="6" width="16.8515625" style="0" customWidth="1"/>
    <col min="7" max="7" width="15.28125" style="0" customWidth="1"/>
    <col min="8" max="8" width="14.8515625" style="0" bestFit="1" customWidth="1"/>
    <col min="9" max="9" width="15.28125" style="0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43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175</v>
      </c>
      <c r="C6" s="278"/>
      <c r="D6" s="3" t="s">
        <v>40</v>
      </c>
      <c r="E6" s="3" t="s">
        <v>41</v>
      </c>
      <c r="F6" s="277" t="s">
        <v>175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8" spans="1:9" ht="12.75">
      <c r="A8" s="99"/>
      <c r="B8" s="16"/>
      <c r="C8" s="16"/>
      <c r="D8" s="16"/>
      <c r="E8" s="16"/>
      <c r="F8" s="16"/>
      <c r="G8" s="16"/>
      <c r="H8" s="16"/>
      <c r="I8" s="16"/>
    </row>
    <row r="9" spans="1:9" ht="12.75">
      <c r="A9" s="100"/>
      <c r="B9" s="256"/>
      <c r="C9" s="256"/>
      <c r="D9" s="256"/>
      <c r="E9" s="256"/>
      <c r="F9" s="25"/>
      <c r="G9" s="25"/>
      <c r="H9" s="25"/>
      <c r="I9" s="25"/>
    </row>
    <row r="10" spans="1:9" ht="12.75">
      <c r="A10" s="101" t="s">
        <v>44</v>
      </c>
      <c r="B10" s="261">
        <v>32498</v>
      </c>
      <c r="C10" s="261">
        <v>22196</v>
      </c>
      <c r="D10" s="261">
        <v>94046.16</v>
      </c>
      <c r="E10" s="261">
        <v>-71850.16</v>
      </c>
      <c r="F10" s="26">
        <v>1301794</v>
      </c>
      <c r="G10" s="91">
        <f>SUM('Ingresos Reales'!N35)</f>
        <v>7738192</v>
      </c>
      <c r="H10" s="26">
        <f>SUM('Presupuesto Ingresos'!N35)</f>
        <v>1414114</v>
      </c>
      <c r="I10" s="91">
        <f>SUM(G10-H10)</f>
        <v>6324078</v>
      </c>
    </row>
    <row r="11" spans="1:9" ht="12.75">
      <c r="A11" s="101"/>
      <c r="B11" s="261"/>
      <c r="C11" s="261"/>
      <c r="D11" s="261"/>
      <c r="E11" s="261"/>
      <c r="F11" s="26"/>
      <c r="G11" s="91"/>
      <c r="H11" s="26"/>
      <c r="I11" s="91"/>
    </row>
    <row r="12" spans="1:9" ht="12.75">
      <c r="A12" s="101" t="s">
        <v>45</v>
      </c>
      <c r="B12" s="261">
        <v>1692499.74</v>
      </c>
      <c r="C12" s="261">
        <v>726623.64</v>
      </c>
      <c r="D12" s="261">
        <v>771064.28</v>
      </c>
      <c r="E12" s="261">
        <v>-44440.640000000014</v>
      </c>
      <c r="F12" s="26">
        <v>6216181.67</v>
      </c>
      <c r="G12" s="91">
        <f>SUM('Ingresos Reales'!N36)</f>
        <v>5327780.76</v>
      </c>
      <c r="H12" s="26">
        <f>SUM('Presupuesto Ingresos'!N36)</f>
        <v>5475693.44</v>
      </c>
      <c r="I12" s="91">
        <f>SUM(G12-H12)</f>
        <v>-147912.68000000063</v>
      </c>
    </row>
    <row r="13" spans="1:9" ht="12.75">
      <c r="A13" s="101"/>
      <c r="B13" s="261"/>
      <c r="C13" s="261"/>
      <c r="D13" s="261"/>
      <c r="E13" s="261"/>
      <c r="F13" s="26"/>
      <c r="G13" s="91"/>
      <c r="H13" s="26"/>
      <c r="I13" s="91"/>
    </row>
    <row r="14" spans="1:9" ht="12.75">
      <c r="A14" s="101" t="s">
        <v>153</v>
      </c>
      <c r="B14" s="261">
        <v>0</v>
      </c>
      <c r="C14" s="261">
        <v>0</v>
      </c>
      <c r="D14" s="261">
        <v>0</v>
      </c>
      <c r="E14" s="261">
        <v>0</v>
      </c>
      <c r="F14" s="26">
        <v>0</v>
      </c>
      <c r="G14" s="91">
        <f>SUM('Ingresos Reales'!N37)</f>
        <v>0</v>
      </c>
      <c r="H14" s="26">
        <f>SUM('Presupuesto Ingresos'!N37)</f>
        <v>0</v>
      </c>
      <c r="I14" s="91">
        <f>SUM(G14-H14)</f>
        <v>0</v>
      </c>
    </row>
    <row r="15" spans="1:9" ht="12.75">
      <c r="A15" s="101"/>
      <c r="B15" s="261"/>
      <c r="C15" s="261"/>
      <c r="D15" s="261"/>
      <c r="E15" s="261"/>
      <c r="F15" s="26"/>
      <c r="G15" s="91"/>
      <c r="H15" s="26"/>
      <c r="I15" s="91"/>
    </row>
    <row r="16" spans="1:9" ht="12.75">
      <c r="A16" s="101" t="s">
        <v>154</v>
      </c>
      <c r="B16" s="261">
        <v>0</v>
      </c>
      <c r="C16" s="261">
        <v>0</v>
      </c>
      <c r="D16" s="261">
        <v>0</v>
      </c>
      <c r="E16" s="261">
        <v>0</v>
      </c>
      <c r="F16" s="26">
        <v>0</v>
      </c>
      <c r="G16" s="91">
        <f>SUM('Ingresos Reales'!N38)</f>
        <v>0</v>
      </c>
      <c r="H16" s="26">
        <f>SUM('Presupuesto Ingresos'!N38)</f>
        <v>0</v>
      </c>
      <c r="I16" s="91">
        <f>SUM(G16-H16)</f>
        <v>0</v>
      </c>
    </row>
    <row r="17" spans="1:9" ht="12.75">
      <c r="A17" s="101"/>
      <c r="B17" s="261"/>
      <c r="C17" s="261"/>
      <c r="D17" s="261"/>
      <c r="E17" s="261"/>
      <c r="F17" s="26"/>
      <c r="G17" s="91"/>
      <c r="H17" s="26"/>
      <c r="I17" s="91"/>
    </row>
    <row r="18" spans="1:9" ht="12.75">
      <c r="A18" s="101" t="s">
        <v>155</v>
      </c>
      <c r="B18" s="261">
        <v>0</v>
      </c>
      <c r="C18" s="261">
        <v>0</v>
      </c>
      <c r="D18" s="261">
        <v>0</v>
      </c>
      <c r="E18" s="261">
        <v>0</v>
      </c>
      <c r="F18" s="26">
        <v>0</v>
      </c>
      <c r="G18" s="91">
        <f>SUM('Ingresos Reales'!N39)</f>
        <v>0</v>
      </c>
      <c r="H18" s="26">
        <f>SUM('Presupuesto Ingresos'!N39)</f>
        <v>0</v>
      </c>
      <c r="I18" s="91">
        <f>SUM(G18-H18)</f>
        <v>0</v>
      </c>
    </row>
    <row r="19" spans="1:9" ht="12.75">
      <c r="A19" s="101"/>
      <c r="B19" s="261"/>
      <c r="C19" s="261"/>
      <c r="D19" s="261"/>
      <c r="E19" s="261"/>
      <c r="F19" s="26"/>
      <c r="G19" s="91"/>
      <c r="H19" s="26"/>
      <c r="I19" s="91"/>
    </row>
    <row r="20" spans="1:9" ht="12.75">
      <c r="A20" s="101" t="s">
        <v>171</v>
      </c>
      <c r="B20" s="261">
        <v>0</v>
      </c>
      <c r="C20" s="261">
        <v>0</v>
      </c>
      <c r="D20" s="261">
        <v>0</v>
      </c>
      <c r="E20" s="261">
        <v>0</v>
      </c>
      <c r="F20" s="26">
        <v>0</v>
      </c>
      <c r="G20" s="91">
        <f>SUM('Ingresos Reales'!N40)</f>
        <v>0</v>
      </c>
      <c r="H20" s="26">
        <f>SUM('Presupuesto Ingresos'!N40)</f>
        <v>0</v>
      </c>
      <c r="I20" s="91">
        <f>SUM(G20-H20)</f>
        <v>0</v>
      </c>
    </row>
    <row r="21" spans="1:9" ht="12.75">
      <c r="A21" s="101"/>
      <c r="B21" s="261"/>
      <c r="C21" s="261"/>
      <c r="D21" s="261"/>
      <c r="E21" s="261"/>
      <c r="F21" s="26"/>
      <c r="G21" s="91"/>
      <c r="H21" s="26"/>
      <c r="I21" s="91"/>
    </row>
    <row r="22" spans="1:9" ht="12.75">
      <c r="A22" s="101" t="s">
        <v>156</v>
      </c>
      <c r="B22" s="261">
        <v>0</v>
      </c>
      <c r="C22" s="261">
        <v>0</v>
      </c>
      <c r="D22" s="261">
        <v>0</v>
      </c>
      <c r="E22" s="261">
        <v>0</v>
      </c>
      <c r="F22" s="26">
        <v>0</v>
      </c>
      <c r="G22" s="91">
        <f>SUM('Ingresos Reales'!N41)</f>
        <v>0</v>
      </c>
      <c r="H22" s="26">
        <f>SUM('Presupuesto Ingresos'!N41)</f>
        <v>0</v>
      </c>
      <c r="I22" s="91">
        <f>SUM(G22-H22)</f>
        <v>0</v>
      </c>
    </row>
    <row r="23" spans="1:9" ht="12.75">
      <c r="A23" s="101"/>
      <c r="B23" s="261"/>
      <c r="C23" s="261"/>
      <c r="D23" s="261"/>
      <c r="E23" s="261"/>
      <c r="F23" s="26"/>
      <c r="G23" s="91"/>
      <c r="H23" s="26"/>
      <c r="I23" s="91"/>
    </row>
    <row r="24" spans="1:9" ht="12.75">
      <c r="A24" s="101" t="s">
        <v>157</v>
      </c>
      <c r="B24" s="261">
        <v>0</v>
      </c>
      <c r="C24" s="261">
        <v>0</v>
      </c>
      <c r="D24" s="261">
        <v>0</v>
      </c>
      <c r="E24" s="261">
        <v>0</v>
      </c>
      <c r="F24" s="26">
        <v>0</v>
      </c>
      <c r="G24" s="91">
        <f>SUM('Ingresos Reales'!N42)</f>
        <v>0</v>
      </c>
      <c r="H24" s="26">
        <f>SUM('Presupuesto Ingresos'!N42)</f>
        <v>0</v>
      </c>
      <c r="I24" s="91">
        <f>SUM(G24-H24)</f>
        <v>0</v>
      </c>
    </row>
    <row r="25" spans="1:9" ht="12.75">
      <c r="A25" s="101"/>
      <c r="B25" s="261"/>
      <c r="C25" s="261"/>
      <c r="D25" s="261"/>
      <c r="E25" s="261"/>
      <c r="F25" s="26"/>
      <c r="G25" s="91"/>
      <c r="H25" s="26"/>
      <c r="I25" s="91"/>
    </row>
    <row r="26" spans="1:9" ht="12.75">
      <c r="A26" s="101" t="s">
        <v>29</v>
      </c>
      <c r="B26" s="261">
        <v>1823753.93</v>
      </c>
      <c r="C26" s="261">
        <v>1377262.05</v>
      </c>
      <c r="D26" s="261">
        <v>1392904.8499999999</v>
      </c>
      <c r="E26" s="261">
        <v>-15642.799999999814</v>
      </c>
      <c r="F26" s="26">
        <v>6176338.58</v>
      </c>
      <c r="G26" s="91">
        <f>SUM('Ingresos Reales'!N43)</f>
        <v>6696612.1</v>
      </c>
      <c r="H26" s="26">
        <f>SUM('Presupuesto Ingresos'!N43)</f>
        <v>5919592.879999999</v>
      </c>
      <c r="I26" s="91">
        <f>SUM(G26-H26)</f>
        <v>777019.2200000007</v>
      </c>
    </row>
    <row r="27" spans="1:9" ht="12.75">
      <c r="A27" s="101"/>
      <c r="B27" s="261"/>
      <c r="C27" s="261"/>
      <c r="D27" s="261"/>
      <c r="E27" s="261"/>
      <c r="F27" s="26"/>
      <c r="G27" s="91"/>
      <c r="H27" s="26"/>
      <c r="I27" s="91"/>
    </row>
    <row r="28" spans="1:9" ht="12.75">
      <c r="A28" s="101" t="s">
        <v>158</v>
      </c>
      <c r="B28" s="261">
        <v>0</v>
      </c>
      <c r="C28" s="261">
        <v>0</v>
      </c>
      <c r="D28" s="261">
        <v>0</v>
      </c>
      <c r="E28" s="261">
        <v>0</v>
      </c>
      <c r="F28" s="26">
        <v>0</v>
      </c>
      <c r="G28" s="91">
        <f>SUM('Ingresos Reales'!N44)</f>
        <v>0</v>
      </c>
      <c r="H28" s="26">
        <f>SUM('Presupuesto Ingresos'!N44)</f>
        <v>0</v>
      </c>
      <c r="I28" s="91">
        <f>SUM(G28-H28)</f>
        <v>0</v>
      </c>
    </row>
    <row r="29" spans="1:9" ht="12.75">
      <c r="A29" s="101"/>
      <c r="B29" s="261"/>
      <c r="C29" s="261"/>
      <c r="D29" s="261"/>
      <c r="E29" s="261"/>
      <c r="F29" s="26"/>
      <c r="G29" s="91"/>
      <c r="H29" s="26"/>
      <c r="I29" s="91"/>
    </row>
    <row r="30" spans="1:9" ht="12.75">
      <c r="A30" s="101" t="s">
        <v>28</v>
      </c>
      <c r="B30" s="261">
        <v>44</v>
      </c>
      <c r="C30" s="261">
        <v>0</v>
      </c>
      <c r="D30" s="261">
        <v>0</v>
      </c>
      <c r="E30" s="261">
        <v>0</v>
      </c>
      <c r="F30" s="26">
        <v>2584.16</v>
      </c>
      <c r="G30" s="91">
        <f>SUM('Ingresos Reales'!N45)</f>
        <v>2965.2799999999997</v>
      </c>
      <c r="H30" s="26">
        <f>SUM('Presupuesto Ingresos'!N45)</f>
        <v>0</v>
      </c>
      <c r="I30" s="91">
        <f>SUM(G30-H30)</f>
        <v>2965.2799999999997</v>
      </c>
    </row>
    <row r="31" spans="1:9" ht="12.75">
      <c r="A31" s="102"/>
      <c r="B31" s="20"/>
      <c r="C31" s="20"/>
      <c r="D31" s="20"/>
      <c r="E31" s="20"/>
      <c r="F31" s="27"/>
      <c r="G31" s="27"/>
      <c r="H31" s="27"/>
      <c r="I31" s="27"/>
    </row>
    <row r="32" spans="1:9" ht="12.75">
      <c r="A32" s="99"/>
      <c r="B32" s="16"/>
      <c r="C32" s="16"/>
      <c r="D32" s="16"/>
      <c r="E32" s="16"/>
      <c r="F32" s="36"/>
      <c r="G32" s="36"/>
      <c r="H32" s="36"/>
      <c r="I32" s="36"/>
    </row>
    <row r="33" spans="1:9" ht="12.75">
      <c r="A33" s="103" t="s">
        <v>4</v>
      </c>
      <c r="B33" s="93">
        <f>SUM(B9:B30)</f>
        <v>3548795.67</v>
      </c>
      <c r="C33" s="93">
        <f>SUM(C9:C30)</f>
        <v>2126081.69</v>
      </c>
      <c r="D33" s="93">
        <f>SUM(D9:D30)</f>
        <v>2258015.29</v>
      </c>
      <c r="E33" s="93">
        <f>SUM(E9:E30)</f>
        <v>-131933.59999999983</v>
      </c>
      <c r="F33" s="93">
        <f>SUM(F9:F30)</f>
        <v>13696898.41</v>
      </c>
      <c r="G33" s="93">
        <f>SUM(G10:G30)</f>
        <v>19765550.14</v>
      </c>
      <c r="H33" s="93">
        <f>SUM(H9:H30)</f>
        <v>12809400.32</v>
      </c>
      <c r="I33" s="93">
        <f>SUM(I9:I30)</f>
        <v>6956149.82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2" right="0.3937007874015748" top="0.31496062992125984" bottom="0.15748031496062992" header="0" footer="0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E25" sqref="B25:E25"/>
    </sheetView>
  </sheetViews>
  <sheetFormatPr defaultColWidth="11.421875" defaultRowHeight="12.75"/>
  <cols>
    <col min="1" max="1" width="37.00390625" style="0" bestFit="1" customWidth="1"/>
    <col min="2" max="5" width="13.00390625" style="0" customWidth="1"/>
    <col min="6" max="9" width="14.8515625" style="0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46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175</v>
      </c>
      <c r="C6" s="278"/>
      <c r="D6" s="3" t="s">
        <v>40</v>
      </c>
      <c r="E6" s="3" t="s">
        <v>41</v>
      </c>
      <c r="F6" s="277" t="s">
        <v>175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7"/>
      <c r="B9" s="7"/>
      <c r="C9" s="7"/>
      <c r="D9" s="7"/>
      <c r="E9" s="7"/>
      <c r="F9" s="25"/>
      <c r="G9" s="25"/>
      <c r="H9" s="25"/>
      <c r="I9" s="25"/>
    </row>
    <row r="10" spans="1:9" ht="12.75">
      <c r="A10" s="8" t="s">
        <v>30</v>
      </c>
      <c r="B10" s="11">
        <v>4301540.22</v>
      </c>
      <c r="C10" s="11">
        <v>3225491.6799999997</v>
      </c>
      <c r="D10" s="11">
        <v>4898699.25</v>
      </c>
      <c r="E10" s="11">
        <v>-1673207.5700000003</v>
      </c>
      <c r="F10" s="26">
        <v>17144049.4</v>
      </c>
      <c r="G10" s="91">
        <f>SUM('Ingresos Reales'!N48)</f>
        <v>16612805.560000002</v>
      </c>
      <c r="H10" s="26">
        <f>SUM('Presupuesto Ingresos'!N48)</f>
        <v>46854032.78999999</v>
      </c>
      <c r="I10" s="91">
        <f>SUM(G10-H10)</f>
        <v>-30241227.22999999</v>
      </c>
    </row>
    <row r="11" spans="1:9" ht="12.75">
      <c r="A11" s="8"/>
      <c r="B11" s="11"/>
      <c r="C11" s="11"/>
      <c r="D11" s="11"/>
      <c r="E11" s="11"/>
      <c r="F11" s="26"/>
      <c r="G11" s="26"/>
      <c r="H11" s="26"/>
      <c r="I11" s="26"/>
    </row>
    <row r="12" spans="1:9" ht="12.75">
      <c r="A12" s="8" t="s">
        <v>31</v>
      </c>
      <c r="B12" s="11">
        <v>2904454.75</v>
      </c>
      <c r="C12" s="11">
        <v>2743321.18</v>
      </c>
      <c r="D12" s="11">
        <v>2933050.1799999997</v>
      </c>
      <c r="E12" s="11">
        <v>-189728.99999999953</v>
      </c>
      <c r="F12" s="26">
        <v>15389438.970000003</v>
      </c>
      <c r="G12" s="91">
        <f>SUM('Ingresos Reales'!N49)</f>
        <v>13874292.669999998</v>
      </c>
      <c r="H12" s="26">
        <f>SUM('Presupuesto Ingresos'!N49)</f>
        <v>15917433.760000002</v>
      </c>
      <c r="I12" s="91">
        <f>SUM(G12-H12)</f>
        <v>-2043141.0900000036</v>
      </c>
    </row>
    <row r="13" spans="1:9" ht="12.75">
      <c r="A13" s="8"/>
      <c r="B13" s="11"/>
      <c r="C13" s="11"/>
      <c r="D13" s="11"/>
      <c r="E13" s="11"/>
      <c r="F13" s="26"/>
      <c r="G13" s="26"/>
      <c r="H13" s="26"/>
      <c r="I13" s="26"/>
    </row>
    <row r="14" spans="1:9" ht="12.75">
      <c r="A14" s="8" t="s">
        <v>32</v>
      </c>
      <c r="B14" s="11">
        <v>0</v>
      </c>
      <c r="C14" s="11">
        <v>0</v>
      </c>
      <c r="D14" s="11">
        <v>0</v>
      </c>
      <c r="E14" s="11">
        <v>0</v>
      </c>
      <c r="F14" s="26">
        <v>0</v>
      </c>
      <c r="G14" s="91">
        <f>SUM('Ingresos Reales'!N50)</f>
        <v>0</v>
      </c>
      <c r="H14" s="26">
        <f>SUM('Presupuesto Ingresos'!N50)</f>
        <v>0</v>
      </c>
      <c r="I14" s="91">
        <f>SUM(G14-H14)</f>
        <v>0</v>
      </c>
    </row>
    <row r="15" spans="1:9" ht="12.75">
      <c r="A15" s="8"/>
      <c r="B15" s="11"/>
      <c r="C15" s="11"/>
      <c r="D15" s="11"/>
      <c r="E15" s="11"/>
      <c r="F15" s="26"/>
      <c r="G15" s="26"/>
      <c r="H15" s="26"/>
      <c r="I15" s="26"/>
    </row>
    <row r="16" spans="1:9" ht="12.75">
      <c r="A16" s="8" t="s">
        <v>159</v>
      </c>
      <c r="B16" s="11">
        <v>0</v>
      </c>
      <c r="C16" s="11">
        <v>0</v>
      </c>
      <c r="D16" s="11">
        <v>0</v>
      </c>
      <c r="E16" s="11">
        <v>0</v>
      </c>
      <c r="F16" s="26">
        <v>0</v>
      </c>
      <c r="G16" s="91">
        <f>SUM('Ingresos Reales'!N51)</f>
        <v>0</v>
      </c>
      <c r="H16" s="26">
        <f>SUM('Presupuesto Ingresos'!N51)</f>
        <v>0</v>
      </c>
      <c r="I16" s="91">
        <f>SUM(G16-H16)</f>
        <v>0</v>
      </c>
    </row>
    <row r="17" spans="1:9" ht="12.75">
      <c r="A17" s="8"/>
      <c r="B17" s="11"/>
      <c r="C17" s="11"/>
      <c r="D17" s="11"/>
      <c r="E17" s="11"/>
      <c r="F17" s="26"/>
      <c r="G17" s="26"/>
      <c r="H17" s="26"/>
      <c r="I17" s="26"/>
    </row>
    <row r="18" spans="1:9" ht="12.75">
      <c r="A18" s="8" t="s">
        <v>33</v>
      </c>
      <c r="B18" s="11">
        <v>0</v>
      </c>
      <c r="C18" s="11">
        <v>0</v>
      </c>
      <c r="D18" s="11">
        <v>0</v>
      </c>
      <c r="E18" s="11">
        <v>0</v>
      </c>
      <c r="F18" s="26">
        <v>0</v>
      </c>
      <c r="G18" s="91">
        <f>SUM('Ingresos Reales'!N52)</f>
        <v>0</v>
      </c>
      <c r="H18" s="26">
        <f>SUM('Presupuesto Ingresos'!N52)</f>
        <v>0</v>
      </c>
      <c r="I18" s="91">
        <f>SUM(G18-H18)</f>
        <v>0</v>
      </c>
    </row>
    <row r="19" spans="1:9" ht="12.75">
      <c r="A19" s="8"/>
      <c r="B19" s="11"/>
      <c r="C19" s="11"/>
      <c r="D19" s="11"/>
      <c r="E19" s="11"/>
      <c r="F19" s="26"/>
      <c r="G19" s="26"/>
      <c r="H19" s="33"/>
      <c r="I19" s="26"/>
    </row>
    <row r="20" spans="1:9" ht="12.75">
      <c r="A20" s="8" t="s">
        <v>28</v>
      </c>
      <c r="B20" s="11">
        <v>607625.63</v>
      </c>
      <c r="C20" s="11">
        <v>350705.5</v>
      </c>
      <c r="D20" s="11">
        <v>324610.42</v>
      </c>
      <c r="E20" s="11">
        <v>26095.080000000016</v>
      </c>
      <c r="F20" s="26">
        <v>2018211.2299999997</v>
      </c>
      <c r="G20" s="91">
        <f>SUM('Ingresos Reales'!N53)</f>
        <v>3222721.9</v>
      </c>
      <c r="H20" s="26">
        <f>SUM('Presupuesto Ingresos'!N53)</f>
        <v>1791619.44</v>
      </c>
      <c r="I20" s="91">
        <f>SUM(G20-H20)</f>
        <v>1431102.46</v>
      </c>
    </row>
    <row r="21" spans="1:9" ht="12.75">
      <c r="A21" s="8"/>
      <c r="B21" s="11"/>
      <c r="C21" s="11"/>
      <c r="D21" s="11"/>
      <c r="E21" s="11"/>
      <c r="F21" s="26"/>
      <c r="G21" s="91"/>
      <c r="H21" s="26"/>
      <c r="I21" s="91"/>
    </row>
    <row r="22" spans="1:9" ht="12.75">
      <c r="A22" s="8" t="s">
        <v>125</v>
      </c>
      <c r="B22" s="11">
        <v>1235233.79</v>
      </c>
      <c r="C22" s="11">
        <v>1430765.41</v>
      </c>
      <c r="D22" s="11">
        <v>1331060.56</v>
      </c>
      <c r="E22" s="11">
        <v>99704.84999999986</v>
      </c>
      <c r="F22" s="26">
        <v>5084465.68</v>
      </c>
      <c r="G22" s="91">
        <f>SUM('Ingresos Reales'!N54)</f>
        <v>7669375.1899999995</v>
      </c>
      <c r="H22" s="26">
        <f>SUM('Presupuesto Ingresos'!N54)</f>
        <v>3816357.9200000004</v>
      </c>
      <c r="I22" s="91">
        <f>SUM(G22-H22)</f>
        <v>3853017.269999999</v>
      </c>
    </row>
    <row r="23" spans="1:9" ht="12.75">
      <c r="A23" s="9"/>
      <c r="B23" s="9"/>
      <c r="C23" s="9"/>
      <c r="D23" s="9"/>
      <c r="E23" s="9"/>
      <c r="F23" s="27"/>
      <c r="G23" s="27"/>
      <c r="H23" s="27"/>
      <c r="I23" s="27"/>
    </row>
    <row r="24" spans="7:9" ht="12.75">
      <c r="G24" s="68"/>
      <c r="I24" s="68"/>
    </row>
    <row r="25" spans="1:9" ht="12.75">
      <c r="A25" s="5" t="s">
        <v>4</v>
      </c>
      <c r="B25" s="6">
        <f aca="true" t="shared" si="0" ref="B25:I25">SUM(B9:B23)</f>
        <v>9048854.39</v>
      </c>
      <c r="C25" s="6">
        <f t="shared" si="0"/>
        <v>7750283.77</v>
      </c>
      <c r="D25" s="6">
        <f t="shared" si="0"/>
        <v>9487420.41</v>
      </c>
      <c r="E25" s="6">
        <f t="shared" si="0"/>
        <v>-1737136.64</v>
      </c>
      <c r="F25" s="6">
        <f t="shared" si="0"/>
        <v>39636165.28</v>
      </c>
      <c r="G25" s="6">
        <f t="shared" si="0"/>
        <v>41379195.32</v>
      </c>
      <c r="H25" s="6">
        <f t="shared" si="0"/>
        <v>68379443.91</v>
      </c>
      <c r="I25" s="6">
        <f t="shared" si="0"/>
        <v>-27000248.589999992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968503937007874" right="0.3937007874015748" top="0.2362204724409449" bottom="0.15748031496062992" header="0" footer="0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E21" sqref="E21"/>
    </sheetView>
  </sheetViews>
  <sheetFormatPr defaultColWidth="11.421875" defaultRowHeight="12.75"/>
  <cols>
    <col min="1" max="1" width="37.00390625" style="0" bestFit="1" customWidth="1"/>
    <col min="2" max="5" width="13.421875" style="0" customWidth="1"/>
    <col min="6" max="9" width="14.8515625" style="0" customWidth="1"/>
  </cols>
  <sheetData>
    <row r="1" spans="1:9" ht="15.75">
      <c r="A1" s="276" t="s">
        <v>269</v>
      </c>
      <c r="B1" s="276"/>
      <c r="C1" s="276"/>
      <c r="D1" s="276"/>
      <c r="E1" s="276"/>
      <c r="F1" s="276"/>
      <c r="G1" s="276"/>
      <c r="H1" s="276"/>
      <c r="I1" s="276"/>
    </row>
    <row r="2" spans="1:9" ht="12.75">
      <c r="A2" s="275" t="s">
        <v>455</v>
      </c>
      <c r="B2" s="275"/>
      <c r="C2" s="275"/>
      <c r="D2" s="275"/>
      <c r="E2" s="275"/>
      <c r="F2" s="275"/>
      <c r="G2" s="275"/>
      <c r="H2" s="275"/>
      <c r="I2" s="275"/>
    </row>
    <row r="3" spans="1:9" ht="12.75">
      <c r="A3" s="275" t="s">
        <v>47</v>
      </c>
      <c r="B3" s="275"/>
      <c r="C3" s="275"/>
      <c r="D3" s="275"/>
      <c r="E3" s="275"/>
      <c r="F3" s="275"/>
      <c r="G3" s="275"/>
      <c r="H3" s="275"/>
      <c r="I3" s="275"/>
    </row>
    <row r="4" spans="1:9" ht="13.5" thickBot="1">
      <c r="A4" s="95"/>
      <c r="B4" s="95"/>
      <c r="C4" s="95"/>
      <c r="D4" s="95"/>
      <c r="E4" s="95"/>
      <c r="F4" s="95"/>
      <c r="G4" s="95"/>
      <c r="H4" s="95"/>
      <c r="I4" s="95"/>
    </row>
    <row r="5" spans="1:9" ht="13.5" thickBot="1">
      <c r="A5" s="258"/>
      <c r="B5" s="279" t="s">
        <v>456</v>
      </c>
      <c r="C5" s="279"/>
      <c r="D5" s="279"/>
      <c r="E5" s="278"/>
      <c r="F5" s="277" t="s">
        <v>457</v>
      </c>
      <c r="G5" s="279"/>
      <c r="H5" s="279"/>
      <c r="I5" s="278"/>
    </row>
    <row r="6" spans="1:9" ht="13.5" thickBot="1">
      <c r="A6" s="259" t="s">
        <v>0</v>
      </c>
      <c r="B6" s="279" t="s">
        <v>175</v>
      </c>
      <c r="C6" s="278"/>
      <c r="D6" s="3" t="s">
        <v>40</v>
      </c>
      <c r="E6" s="3" t="s">
        <v>41</v>
      </c>
      <c r="F6" s="277" t="s">
        <v>175</v>
      </c>
      <c r="G6" s="278"/>
      <c r="H6" s="3" t="s">
        <v>40</v>
      </c>
      <c r="I6" s="3" t="s">
        <v>41</v>
      </c>
    </row>
    <row r="7" spans="1:9" ht="13.5" thickBot="1">
      <c r="A7" s="2"/>
      <c r="B7" s="4">
        <v>2013</v>
      </c>
      <c r="C7" s="4">
        <v>2014</v>
      </c>
      <c r="D7" s="4">
        <v>2014</v>
      </c>
      <c r="E7" s="4"/>
      <c r="F7" s="4">
        <v>2013</v>
      </c>
      <c r="G7" s="4">
        <v>2014</v>
      </c>
      <c r="H7" s="4">
        <v>2014</v>
      </c>
      <c r="I7" s="4"/>
    </row>
    <row r="9" spans="1:9" ht="12.75">
      <c r="A9" s="7"/>
      <c r="B9" s="14"/>
      <c r="C9" s="7"/>
      <c r="D9" s="14"/>
      <c r="E9" s="7"/>
      <c r="F9" s="112"/>
      <c r="G9" s="25"/>
      <c r="H9" s="112"/>
      <c r="I9" s="25"/>
    </row>
    <row r="10" spans="1:9" ht="12.75">
      <c r="A10" s="8" t="s">
        <v>36</v>
      </c>
      <c r="B10" s="36">
        <v>70583237</v>
      </c>
      <c r="C10" s="11">
        <v>69482303</v>
      </c>
      <c r="D10" s="36">
        <v>72273080.3</v>
      </c>
      <c r="E10" s="11">
        <v>-2790777.299999997</v>
      </c>
      <c r="F10" s="114">
        <v>284875850</v>
      </c>
      <c r="G10" s="91">
        <f>SUM('Ingresos Reales'!N57)</f>
        <v>304130175</v>
      </c>
      <c r="H10" s="114">
        <f>SUM('Presupuesto Ingresos'!N57)</f>
        <v>295137397.8</v>
      </c>
      <c r="I10" s="91">
        <f>SUM(G10-H10)</f>
        <v>8992777.199999988</v>
      </c>
    </row>
    <row r="11" spans="1:9" ht="12.75">
      <c r="A11" s="8"/>
      <c r="B11" s="36"/>
      <c r="C11" s="11"/>
      <c r="D11" s="36"/>
      <c r="E11" s="11"/>
      <c r="F11" s="114"/>
      <c r="G11" s="26"/>
      <c r="H11" s="114"/>
      <c r="I11" s="26"/>
    </row>
    <row r="12" spans="1:9" ht="12.75">
      <c r="A12" s="8" t="s">
        <v>37</v>
      </c>
      <c r="B12" s="36">
        <v>8532422</v>
      </c>
      <c r="C12" s="11">
        <v>8463792</v>
      </c>
      <c r="D12" s="36">
        <v>6139950.960000001</v>
      </c>
      <c r="E12" s="11">
        <v>2323841.039999999</v>
      </c>
      <c r="F12" s="114">
        <v>35711623</v>
      </c>
      <c r="G12" s="91">
        <f>SUM('Ingresos Reales'!N58)</f>
        <v>39120393</v>
      </c>
      <c r="H12" s="114">
        <f>SUM('Presupuesto Ingresos'!N58)</f>
        <v>34406320</v>
      </c>
      <c r="I12" s="91">
        <f>SUM(G12-H12)</f>
        <v>4714073</v>
      </c>
    </row>
    <row r="13" spans="1:9" ht="12.75">
      <c r="A13" s="8"/>
      <c r="B13" s="36"/>
      <c r="C13" s="11"/>
      <c r="D13" s="36"/>
      <c r="E13" s="11"/>
      <c r="F13" s="114"/>
      <c r="G13" s="26"/>
      <c r="H13" s="114"/>
      <c r="I13" s="26"/>
    </row>
    <row r="14" spans="1:9" ht="12.75">
      <c r="A14" s="8" t="s">
        <v>34</v>
      </c>
      <c r="B14" s="36">
        <v>2307397</v>
      </c>
      <c r="C14" s="11">
        <v>10483697</v>
      </c>
      <c r="D14" s="36">
        <v>2069749.7599999998</v>
      </c>
      <c r="E14" s="11">
        <v>8413947.24</v>
      </c>
      <c r="F14" s="114">
        <v>30993919</v>
      </c>
      <c r="G14" s="91">
        <f>SUM('Ingresos Reales'!N59)</f>
        <v>31492244.83</v>
      </c>
      <c r="H14" s="114">
        <f>SUM('Presupuesto Ingresos'!N59)</f>
        <v>31903732.64</v>
      </c>
      <c r="I14" s="91">
        <f>SUM(G14-H14)</f>
        <v>-411487.8100000024</v>
      </c>
    </row>
    <row r="15" spans="1:9" ht="12.75">
      <c r="A15" s="8"/>
      <c r="B15" s="36"/>
      <c r="C15" s="11"/>
      <c r="D15" s="36"/>
      <c r="E15" s="11"/>
      <c r="F15" s="114"/>
      <c r="G15" s="26"/>
      <c r="H15" s="114"/>
      <c r="I15" s="26"/>
    </row>
    <row r="16" spans="1:9" ht="12.75">
      <c r="A16" s="8" t="s">
        <v>135</v>
      </c>
      <c r="B16" s="36">
        <v>0</v>
      </c>
      <c r="C16" s="11">
        <v>0</v>
      </c>
      <c r="D16" s="36">
        <v>0</v>
      </c>
      <c r="E16" s="11">
        <v>0</v>
      </c>
      <c r="F16" s="114">
        <v>0</v>
      </c>
      <c r="G16" s="91">
        <f>SUM('Ingresos Reales'!N60)</f>
        <v>0</v>
      </c>
      <c r="H16" s="114">
        <f>SUM('Presupuesto Ingresos'!N60)</f>
        <v>0</v>
      </c>
      <c r="I16" s="91">
        <f>SUM(G16-H16)</f>
        <v>0</v>
      </c>
    </row>
    <row r="17" spans="1:9" ht="12.75">
      <c r="A17" s="8"/>
      <c r="B17" s="36"/>
      <c r="C17" s="11"/>
      <c r="D17" s="36"/>
      <c r="E17" s="11"/>
      <c r="F17" s="114"/>
      <c r="G17" s="26"/>
      <c r="H17" s="114"/>
      <c r="I17" s="26"/>
    </row>
    <row r="18" spans="1:9" ht="12.75">
      <c r="A18" s="8" t="s">
        <v>126</v>
      </c>
      <c r="B18" s="36">
        <v>2215953</v>
      </c>
      <c r="C18" s="11">
        <v>2200366</v>
      </c>
      <c r="D18" s="36">
        <v>1425963.76</v>
      </c>
      <c r="E18" s="11">
        <v>774402.24</v>
      </c>
      <c r="F18" s="114">
        <v>8623429</v>
      </c>
      <c r="G18" s="91">
        <f>SUM('Ingresos Reales'!N61)</f>
        <v>8729811</v>
      </c>
      <c r="H18" s="114">
        <f>SUM('Presupuesto Ingresos'!N61)</f>
        <v>8089738.800000001</v>
      </c>
      <c r="I18" s="91">
        <f>SUM(G18-H18)</f>
        <v>640072.1999999993</v>
      </c>
    </row>
    <row r="19" spans="1:9" ht="12.75">
      <c r="A19" s="8"/>
      <c r="B19" s="36"/>
      <c r="C19" s="11"/>
      <c r="D19" s="36"/>
      <c r="E19" s="11"/>
      <c r="F19" s="114"/>
      <c r="G19" s="91"/>
      <c r="H19" s="114"/>
      <c r="I19" s="91"/>
    </row>
    <row r="20" spans="1:9" ht="12.75">
      <c r="A20" s="8" t="s">
        <v>136</v>
      </c>
      <c r="B20" s="36">
        <v>2844076</v>
      </c>
      <c r="C20" s="11">
        <v>2620692</v>
      </c>
      <c r="D20" s="36">
        <v>2108355.5999999996</v>
      </c>
      <c r="E20" s="11">
        <v>512336.4000000004</v>
      </c>
      <c r="F20" s="114">
        <v>10554059</v>
      </c>
      <c r="G20" s="91">
        <f>SUM('Ingresos Reales'!N62)</f>
        <v>10407752</v>
      </c>
      <c r="H20" s="114">
        <f>SUM('Presupuesto Ingresos'!N62)</f>
        <v>10126737.92</v>
      </c>
      <c r="I20" s="91">
        <f>SUM(G20-H20)</f>
        <v>281014.0800000001</v>
      </c>
    </row>
    <row r="21" spans="1:9" ht="12.75">
      <c r="A21" s="8"/>
      <c r="B21" s="36"/>
      <c r="C21" s="11"/>
      <c r="D21" s="36"/>
      <c r="E21" s="11"/>
      <c r="F21" s="114"/>
      <c r="G21" s="91"/>
      <c r="H21" s="114"/>
      <c r="I21" s="91"/>
    </row>
    <row r="22" spans="1:9" ht="12.75">
      <c r="A22" s="8" t="s">
        <v>272</v>
      </c>
      <c r="B22" s="36">
        <v>3319140</v>
      </c>
      <c r="C22" s="11">
        <v>3239892</v>
      </c>
      <c r="D22" s="36">
        <v>3369647.84</v>
      </c>
      <c r="E22" s="11">
        <v>-129755.83999999985</v>
      </c>
      <c r="F22" s="114">
        <v>12927933</v>
      </c>
      <c r="G22" s="91">
        <f>SUM('Ingresos Reales'!N63)</f>
        <v>14345146</v>
      </c>
      <c r="H22" s="114">
        <f>SUM('Presupuesto Ingresos'!N63)</f>
        <v>13362792.56</v>
      </c>
      <c r="I22" s="91">
        <f>SUM(G22-H22)</f>
        <v>982353.4399999995</v>
      </c>
    </row>
    <row r="23" spans="1:9" ht="12.75">
      <c r="A23" s="8"/>
      <c r="B23" s="36"/>
      <c r="C23" s="11"/>
      <c r="D23" s="36"/>
      <c r="E23" s="11"/>
      <c r="F23" s="114"/>
      <c r="G23" s="91"/>
      <c r="H23" s="114"/>
      <c r="I23" s="91"/>
    </row>
    <row r="24" spans="1:9" ht="12.75">
      <c r="A24" s="8" t="s">
        <v>276</v>
      </c>
      <c r="B24" s="36">
        <v>2986807</v>
      </c>
      <c r="C24" s="11">
        <v>4233817</v>
      </c>
      <c r="D24" s="36">
        <v>2835979.12</v>
      </c>
      <c r="E24" s="11">
        <v>1397837.88</v>
      </c>
      <c r="F24" s="114">
        <v>10956783</v>
      </c>
      <c r="G24" s="91">
        <f>SUM('Ingresos Reales'!N64)</f>
        <v>15743431</v>
      </c>
      <c r="H24" s="114">
        <f>SUM('Presupuesto Ingresos'!N64)</f>
        <v>11124754.16</v>
      </c>
      <c r="I24" s="91">
        <f>SUM(G24-H24)</f>
        <v>4618676.84</v>
      </c>
    </row>
    <row r="25" spans="1:9" ht="12.75">
      <c r="A25" s="9"/>
      <c r="B25" s="16"/>
      <c r="C25" s="9"/>
      <c r="D25" s="16"/>
      <c r="E25" s="9"/>
      <c r="F25" s="33"/>
      <c r="G25" s="12"/>
      <c r="H25" s="33"/>
      <c r="I25" s="12"/>
    </row>
    <row r="26" spans="1:9" ht="12.75">
      <c r="A26" s="5" t="s">
        <v>4</v>
      </c>
      <c r="B26" s="6">
        <f aca="true" t="shared" si="0" ref="B26:I26">SUM(B9:B24)</f>
        <v>92789032</v>
      </c>
      <c r="C26" s="6">
        <f t="shared" si="0"/>
        <v>100724559</v>
      </c>
      <c r="D26" s="6">
        <f t="shared" si="0"/>
        <v>90222727.34</v>
      </c>
      <c r="E26" s="6">
        <f t="shared" si="0"/>
        <v>10501831.660000004</v>
      </c>
      <c r="F26" s="6">
        <f t="shared" si="0"/>
        <v>394643596</v>
      </c>
      <c r="G26" s="6">
        <f t="shared" si="0"/>
        <v>423968952.83</v>
      </c>
      <c r="H26" s="6">
        <f t="shared" si="0"/>
        <v>404151473.88000005</v>
      </c>
      <c r="I26" s="6">
        <f t="shared" si="0"/>
        <v>19817478.949999984</v>
      </c>
    </row>
  </sheetData>
  <sheetProtection/>
  <mergeCells count="7">
    <mergeCell ref="A2:I2"/>
    <mergeCell ref="A3:I3"/>
    <mergeCell ref="F6:G6"/>
    <mergeCell ref="A1:I1"/>
    <mergeCell ref="B5:E5"/>
    <mergeCell ref="F5:I5"/>
    <mergeCell ref="B6:C6"/>
  </mergeCells>
  <printOptions horizontalCentered="1"/>
  <pageMargins left="0.1968503937007874" right="0.3937007874015748" top="0.2755905511811024" bottom="0.1968503937007874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Pública</dc:title>
  <dc:subject>Formatos Sugeridos</dc:subject>
  <dc:creator>Rubén Omar Cantú Menchaca</dc:creator>
  <cp:keywords/>
  <dc:description/>
  <cp:lastModifiedBy>prsitreviño</cp:lastModifiedBy>
  <cp:lastPrinted>2015-01-27T00:42:26Z</cp:lastPrinted>
  <dcterms:created xsi:type="dcterms:W3CDTF">2000-02-14T21:44:41Z</dcterms:created>
  <dcterms:modified xsi:type="dcterms:W3CDTF">2015-11-13T14:44:23Z</dcterms:modified>
  <cp:category/>
  <cp:version/>
  <cp:contentType/>
  <cp:contentStatus/>
</cp:coreProperties>
</file>