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tabRatio="914" activeTab="0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  <sheet name="Hoja1" sheetId="31" r:id="rId31"/>
  </sheets>
  <definedNames>
    <definedName name="_xlnm.Print_Area" localSheetId="18">'Análisis Egresos'!$A$1:$I$30</definedName>
    <definedName name="_xlnm.Print_Area" localSheetId="2">'Analisis Ingr.'!$A$1:$I$36</definedName>
    <definedName name="_xlnm.Print_Titles" localSheetId="17">'Egresos Reales'!$2:$6</definedName>
    <definedName name="_xlnm.Print_Titles" localSheetId="26">'FAFM Egresos '!$2:$9</definedName>
    <definedName name="_xlnm.Print_Titles" localSheetId="29">'Ing y Egr'!$2:$7</definedName>
    <definedName name="_xlnm.Print_Titles" localSheetId="1">'Ingresos Reales'!$2:$6</definedName>
    <definedName name="_xlnm.Print_Titles" localSheetId="28">'Otros Egresos'!$2:$9</definedName>
    <definedName name="_xlnm.Print_Titles" localSheetId="16">'Presupuesto Egresos'!$2:$6</definedName>
    <definedName name="_xlnm.Print_Titles" localSheetId="0">'Presupuesto Ingresos'!$2:$7</definedName>
  </definedNames>
  <calcPr fullCalcOnLoad="1"/>
</workbook>
</file>

<file path=xl/sharedStrings.xml><?xml version="1.0" encoding="utf-8"?>
<sst xmlns="http://schemas.openxmlformats.org/spreadsheetml/2006/main" count="1680" uniqueCount="605">
  <si>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</si>
  <si>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</si>
  <si>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</si>
  <si>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</si>
  <si>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</si>
  <si>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</si>
  <si>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</si>
  <si>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</si>
  <si>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</si>
  <si>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</si>
  <si>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</si>
  <si>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</si>
  <si>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</si>
  <si>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</si>
  <si>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</si>
  <si>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</si>
  <si>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SEPT.</t>
  </si>
  <si>
    <t>NOV.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</si>
  <si>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</si>
  <si>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</si>
  <si>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</si>
  <si>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</si>
  <si>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</si>
  <si>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</si>
  <si>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</si>
  <si>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</si>
  <si>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</si>
  <si>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</si>
  <si>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</si>
  <si>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</si>
  <si>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</si>
  <si>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</si>
  <si>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</si>
  <si>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</si>
  <si>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</si>
  <si>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</si>
  <si>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</si>
  <si>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</si>
  <si>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</si>
  <si>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</si>
  <si>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</si>
  <si>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</si>
  <si>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</si>
  <si>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</si>
  <si>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</si>
  <si>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</si>
  <si>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</si>
  <si>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</si>
  <si>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</si>
  <si>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</si>
  <si>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</si>
  <si>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</si>
  <si>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</si>
  <si>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</si>
  <si>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</si>
  <si>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</si>
  <si>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</si>
  <si>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</si>
  <si>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</si>
  <si>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</si>
  <si>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</si>
  <si>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</si>
  <si>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</si>
  <si>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</si>
  <si>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</si>
  <si>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</si>
  <si>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</si>
  <si>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</si>
  <si>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</si>
  <si>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</si>
  <si>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</si>
  <si>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</si>
  <si>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</si>
  <si>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SALDO INICIAL</t>
  </si>
  <si>
    <t>SEPTIEMBRE</t>
  </si>
  <si>
    <t>NOVIEMBRE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</si>
  <si>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</si>
  <si>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</si>
  <si>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</si>
  <si>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</si>
  <si>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</si>
  <si>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</si>
  <si>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</si>
  <si>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</si>
  <si>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</si>
  <si>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</si>
  <si>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</si>
  <si>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</si>
  <si>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</si>
  <si>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</si>
  <si>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</si>
  <si>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</si>
  <si>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</si>
  <si>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</si>
  <si>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</si>
  <si>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</si>
  <si>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</si>
  <si>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</si>
  <si>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</si>
  <si>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</si>
  <si>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</si>
  <si>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</si>
  <si>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</si>
  <si>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</si>
  <si>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</si>
  <si>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</si>
  <si>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</si>
  <si>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</si>
  <si>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</si>
  <si>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</si>
  <si>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</si>
  <si>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</si>
  <si>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</si>
  <si>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</si>
  <si>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</si>
  <si>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</si>
  <si>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</si>
  <si>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</si>
  <si>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</si>
  <si>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</si>
  <si>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</si>
  <si>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</si>
  <si>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</si>
  <si>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</si>
  <si>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</si>
  <si>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</si>
  <si>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</si>
  <si>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</si>
  <si>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</si>
  <si>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</si>
  <si>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</si>
  <si>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</si>
  <si>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</si>
  <si>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</si>
  <si>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</si>
  <si>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</si>
  <si>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</si>
  <si>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</si>
  <si>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</si>
  <si>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</si>
  <si>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</si>
  <si>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</si>
  <si>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</si>
  <si>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</si>
  <si>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</si>
  <si>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</si>
  <si>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</si>
  <si>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</si>
  <si>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</si>
  <si>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</si>
  <si>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</si>
  <si>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</si>
  <si>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</si>
  <si>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</si>
  <si>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</si>
  <si>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</si>
  <si>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</si>
  <si>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</si>
  <si>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</si>
  <si>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</si>
  <si>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</si>
  <si>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</si>
  <si>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</si>
  <si>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</si>
  <si>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</si>
  <si>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</si>
  <si>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</si>
  <si>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</si>
  <si>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</si>
  <si>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</si>
  <si>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</si>
  <si>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</si>
  <si>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</si>
  <si>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</si>
  <si>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</si>
  <si>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</si>
  <si>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</si>
  <si>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</si>
  <si>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</si>
  <si>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</si>
  <si>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</si>
  <si>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</si>
  <si>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</si>
  <si>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</si>
  <si>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</si>
  <si>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</si>
  <si>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</si>
  <si>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</si>
  <si>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</si>
  <si>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</si>
  <si>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</si>
  <si>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</si>
  <si>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</si>
  <si>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</si>
  <si>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</si>
  <si>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</si>
  <si>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</si>
  <si>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</si>
  <si>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</si>
  <si>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</si>
  <si>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</si>
  <si>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</si>
  <si>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</si>
  <si>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</si>
  <si>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</si>
  <si>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</si>
  <si>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</si>
  <si>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</si>
  <si>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</si>
  <si>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</si>
  <si>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</si>
  <si>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</si>
  <si>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</si>
  <si>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</si>
  <si>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</si>
  <si>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</si>
  <si>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</si>
  <si>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</si>
  <si>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</si>
  <si>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</si>
  <si>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</si>
  <si>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</si>
  <si>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</si>
  <si>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</si>
  <si>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</si>
  <si>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</si>
  <si>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</si>
  <si>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</si>
  <si>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</si>
  <si>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</si>
  <si>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</si>
  <si>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</si>
  <si>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</si>
  <si>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</si>
  <si>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</si>
  <si>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</si>
  <si>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</si>
  <si>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</si>
  <si>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</si>
  <si>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</si>
  <si>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</si>
  <si>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</si>
  <si>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</si>
  <si>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</si>
  <si>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</si>
  <si>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</si>
  <si>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</si>
  <si>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</si>
  <si>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</si>
  <si>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</si>
  <si>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</si>
  <si>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</si>
  <si>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</si>
  <si>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</si>
  <si>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</si>
  <si>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</si>
  <si>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</si>
  <si>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</si>
  <si>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</si>
  <si>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</si>
  <si>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</si>
  <si>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</si>
  <si>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</si>
  <si>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</si>
  <si>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</si>
  <si>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</si>
  <si>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</si>
  <si>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</si>
  <si>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</si>
  <si>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</si>
  <si>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</si>
  <si>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</si>
  <si>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</si>
  <si>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</si>
  <si>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</si>
  <si>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</si>
  <si>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</si>
  <si>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</si>
  <si>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</si>
  <si>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</si>
  <si>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</si>
  <si>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</si>
  <si>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</si>
  <si>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</si>
  <si>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</si>
  <si>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</si>
  <si>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</si>
  <si>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</si>
  <si>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</si>
  <si>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</si>
  <si>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</si>
  <si>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</si>
  <si>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</si>
  <si>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</si>
  <si>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</si>
  <si>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</si>
  <si>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</si>
  <si>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</si>
  <si>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</si>
  <si>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</si>
  <si>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</si>
  <si>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</si>
  <si>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</si>
  <si>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</si>
  <si>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MUNICIPIO DE APODACA, N.L.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</si>
  <si>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</si>
  <si>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</si>
  <si>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</si>
  <si>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</si>
  <si>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</si>
  <si>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</si>
  <si>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</si>
  <si>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</si>
  <si>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</si>
  <si>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</si>
  <si>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</si>
  <si>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</si>
  <si>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</si>
  <si>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</si>
  <si>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</si>
  <si>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</si>
  <si>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</si>
  <si>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</si>
  <si>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</si>
  <si>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</si>
  <si>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</si>
  <si>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</si>
  <si>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</si>
  <si>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</si>
  <si>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</si>
  <si>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</si>
  <si>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</si>
  <si>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</si>
  <si>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</si>
  <si>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</si>
  <si>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</si>
  <si>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</si>
  <si>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</si>
  <si>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</si>
  <si>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 xml:space="preserve">SEPTIEMBRE 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</si>
  <si>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</si>
  <si>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</si>
  <si>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</si>
  <si>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</si>
  <si>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</si>
  <si>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</si>
  <si>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</si>
  <si>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</si>
  <si>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</si>
  <si>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</si>
  <si>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</si>
  <si>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</si>
  <si>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</si>
  <si>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</si>
  <si>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</si>
  <si>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</si>
  <si>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</si>
  <si>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</si>
  <si>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</si>
  <si>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</si>
  <si>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</si>
  <si>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</si>
  <si>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</si>
  <si>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</si>
  <si>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</si>
  <si>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</si>
  <si>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</si>
  <si>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</si>
  <si>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</si>
  <si>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</si>
  <si>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</si>
  <si>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</si>
  <si>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</si>
  <si>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</si>
  <si>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</si>
  <si>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</si>
  <si>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</si>
  <si>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</si>
  <si>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</si>
  <si>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</si>
  <si>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</si>
  <si>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</si>
  <si>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</si>
  <si>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</si>
  <si>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</si>
  <si>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</si>
  <si>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</si>
  <si>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</si>
  <si>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</si>
  <si>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</si>
  <si>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</si>
  <si>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</si>
  <si>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</si>
  <si>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</si>
  <si>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</si>
  <si>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</si>
  <si>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</si>
  <si>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</si>
  <si>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</si>
  <si>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</si>
  <si>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</si>
  <si>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</si>
  <si>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</si>
  <si>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</si>
  <si>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</si>
  <si>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</si>
  <si>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</si>
  <si>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</si>
  <si>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</si>
  <si>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</si>
  <si>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</si>
  <si>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</si>
  <si>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</si>
  <si>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</si>
  <si>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</si>
  <si>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</si>
  <si>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</si>
  <si>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</si>
  <si>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</si>
  <si>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</si>
  <si>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</si>
  <si>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</si>
  <si>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</si>
  <si>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</si>
  <si>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</si>
  <si>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</si>
  <si>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</si>
  <si>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</si>
  <si>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</si>
  <si>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>DICIEMBRE MODIF</t>
  </si>
  <si>
    <t xml:space="preserve">Fondo PYME 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</si>
  <si>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</si>
  <si>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</si>
  <si>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</si>
  <si>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</si>
  <si>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</si>
  <si>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</si>
  <si>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</si>
  <si>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</si>
  <si>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</si>
  <si>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</si>
  <si>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</si>
  <si>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</si>
  <si>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</si>
  <si>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intereses infra 2010</t>
  </si>
  <si>
    <t>intereses forta 2010</t>
  </si>
  <si>
    <t>INTERESES INFRA 2010</t>
  </si>
  <si>
    <t>INTERESES FORTA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</si>
  <si>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</si>
  <si>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</si>
  <si>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</si>
  <si>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</si>
  <si>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</si>
  <si>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</si>
  <si>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</si>
  <si>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</si>
  <si>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</si>
  <si>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</si>
  <si>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</si>
  <si>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</si>
  <si>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</si>
  <si>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</si>
  <si>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</si>
  <si>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</si>
  <si>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D.S. Espacios Publicos 2010</t>
  </si>
  <si>
    <t>D.S. Espacios Públicos 2010</t>
  </si>
  <si>
    <t>Programa Hábitat</t>
  </si>
  <si>
    <t>FONDEN</t>
  </si>
  <si>
    <t>FOPAM</t>
  </si>
  <si>
    <t>CONAGUA</t>
  </si>
  <si>
    <t>Programa Apazu</t>
  </si>
  <si>
    <t>PROGRAMA APAZU</t>
  </si>
  <si>
    <t>Intereses infra 2011</t>
  </si>
  <si>
    <t>Intereses forta 2011</t>
  </si>
  <si>
    <t>Gastos Financieros 2011</t>
  </si>
  <si>
    <t>Obras 2011</t>
  </si>
  <si>
    <t>Uniformes y Gastos de Función 2011</t>
  </si>
  <si>
    <t>Bomberos 2011</t>
  </si>
  <si>
    <t>Adquisiciones 2011</t>
  </si>
  <si>
    <t>Fondo Metropolitano 2010</t>
  </si>
  <si>
    <t>intereses infra 2011</t>
  </si>
  <si>
    <t>INTERESES INFRA 2011</t>
  </si>
  <si>
    <t>GASTOS FINANCIEROS 2011</t>
  </si>
  <si>
    <t>OBRAS 2011</t>
  </si>
  <si>
    <t>Mantenimiento de Vehiculos 2011</t>
  </si>
  <si>
    <t>Mantenimiento de Vehículos 2011</t>
  </si>
  <si>
    <t>UNIFORMES Y GASTOS DE FUNCION 2011</t>
  </si>
  <si>
    <t>BOMBEROS 2011</t>
  </si>
  <si>
    <t>ADQUISICIONES 2011</t>
  </si>
  <si>
    <t>intereses forta 2011</t>
  </si>
  <si>
    <t>INTERESES FORTA 2011</t>
  </si>
  <si>
    <t>Subsemun 2011</t>
  </si>
  <si>
    <t xml:space="preserve">CNA 2011                                          </t>
  </si>
  <si>
    <t xml:space="preserve">FOPAM 2011                                        </t>
  </si>
  <si>
    <t>Fondo Metropolitano 2011</t>
  </si>
  <si>
    <t>D.S. Espacios Publicos 2011</t>
  </si>
  <si>
    <t>D.S. Espacios Públicos 2011</t>
  </si>
  <si>
    <t>CONADE 2011</t>
  </si>
  <si>
    <t xml:space="preserve">Fondo Metropolitano </t>
  </si>
  <si>
    <t>FONDO METROPOLITANO 2011</t>
  </si>
  <si>
    <t>Programa Hábitat 2011</t>
  </si>
  <si>
    <t>Inst. Nac de la Juventud</t>
  </si>
  <si>
    <t>INST NACIONAL DE LA JUVENTUD</t>
  </si>
  <si>
    <t>Intereses infra 2012</t>
  </si>
  <si>
    <t>Intereses forta 2012</t>
  </si>
  <si>
    <t>intereses infra 2012</t>
  </si>
  <si>
    <t>intereses forta 2012</t>
  </si>
  <si>
    <t>INTERESES INFRA 2012</t>
  </si>
  <si>
    <t>INTERESES FORTA 2012</t>
  </si>
  <si>
    <t>Fondo Metropolitano 2012</t>
  </si>
  <si>
    <t>Gastos Financieros 2012</t>
  </si>
  <si>
    <t>Obras 2012</t>
  </si>
  <si>
    <t>FOPAM- FOPEDEP</t>
  </si>
  <si>
    <t>FOPAM-FOPEDEP</t>
  </si>
  <si>
    <t>FIDEM</t>
  </si>
  <si>
    <t>Piso y Techo firme del Adulto Mayor</t>
  </si>
  <si>
    <t>Premio al Mejor Policia</t>
  </si>
  <si>
    <t xml:space="preserve">Gobierno del Estado </t>
  </si>
  <si>
    <t xml:space="preserve">GOBIERNO DEL ESTADO </t>
  </si>
  <si>
    <t>Fondo PYME</t>
  </si>
  <si>
    <t>FONDO METROPOLITANO 2012</t>
  </si>
  <si>
    <t>Uniformes y Gastos de Función 2012</t>
  </si>
  <si>
    <t>Bomberos 2012</t>
  </si>
  <si>
    <t>Mantenimiento de Vehiculos 2012</t>
  </si>
  <si>
    <t>Adquisiciones 2012</t>
  </si>
  <si>
    <t>Pago de Financiamiento 2012</t>
  </si>
  <si>
    <t>Electricidad 2012</t>
  </si>
  <si>
    <t>Mantenimiento de Vehículos 2012</t>
  </si>
  <si>
    <t xml:space="preserve">CNA 2012                                     </t>
  </si>
  <si>
    <t>FOPAM 2012</t>
  </si>
  <si>
    <t xml:space="preserve">FOPAM 2012                                        </t>
  </si>
  <si>
    <t>Programa Hábitat 2012</t>
  </si>
  <si>
    <t>D.S. Espacios Publicos 2012</t>
  </si>
  <si>
    <t>Subsemun 2012</t>
  </si>
  <si>
    <t>D.S. Espacios Públicos 2012</t>
  </si>
  <si>
    <t xml:space="preserve">FOPAM 2011 </t>
  </si>
  <si>
    <t>CNA 2012</t>
  </si>
  <si>
    <t>GASTOS FINANCIEROS 2012</t>
  </si>
  <si>
    <t>OBRAS 2012</t>
  </si>
  <si>
    <t>UNIFORMES Y GASTOS DE FUNCION 2012</t>
  </si>
  <si>
    <t>BOMBEROS 2012</t>
  </si>
  <si>
    <t>MANTENIMIENTO DE VEHICULOS 2011</t>
  </si>
  <si>
    <t>MANTENIMIENTO DE VEHICULOS 2012</t>
  </si>
  <si>
    <t>ADQUISICIONES 2012</t>
  </si>
  <si>
    <t>PAGO DE FINANCIAMIENTO 2012</t>
  </si>
  <si>
    <t>ELECTRICIDAD 2012</t>
  </si>
  <si>
    <t>DEL 1 DE ENERO AL 31 DE DICIEMBRE DE 2013</t>
  </si>
  <si>
    <t>Intereses infra 2013</t>
  </si>
  <si>
    <t>Intereses forta 2013</t>
  </si>
  <si>
    <t>intereses infra 2013</t>
  </si>
  <si>
    <t>intereses forta 2013</t>
  </si>
  <si>
    <t>INTERESES INFRA 2013</t>
  </si>
  <si>
    <t>INTERESES FORTA 2013</t>
  </si>
  <si>
    <t>Obras 2013</t>
  </si>
  <si>
    <t>OBRAS 2013</t>
  </si>
  <si>
    <t>Uniformes y Gastos de Función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</si>
  <si>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</si>
  <si>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</si>
  <si>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</si>
  <si>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</si>
  <si>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</si>
  <si>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</si>
  <si>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Mantenimiento de Vehículos 2013</t>
  </si>
  <si>
    <t>UNIFORMES Y GASTOS DE FUNCION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</si>
  <si>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</si>
  <si>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</si>
  <si>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</si>
  <si>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</si>
  <si>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</si>
  <si>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</si>
  <si>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Subsemun 2013</t>
  </si>
  <si>
    <t xml:space="preserve">FID 2145 FDO TRANSI ENERG Y AP                    </t>
  </si>
  <si>
    <t>Gastos Indirectos 2013</t>
  </si>
  <si>
    <t>GASTOS INDIRECTOS 2013</t>
  </si>
  <si>
    <t xml:space="preserve">PROY. DE DESARROLLO REGIONAL                      </t>
  </si>
  <si>
    <t xml:space="preserve">PROGRAMA REGIONAL (FM)                            </t>
  </si>
  <si>
    <t>Programa Hábitat 2013</t>
  </si>
  <si>
    <t>Espacios Públicos</t>
  </si>
  <si>
    <t xml:space="preserve">OTRAS APORTACIONES -LIMPIA                        </t>
  </si>
  <si>
    <t>Vivienda Digna 2013</t>
  </si>
  <si>
    <t>Programas de Desarrollo 2013</t>
  </si>
  <si>
    <t>Inscripciones y Refrendo "Anuencias"</t>
  </si>
  <si>
    <t>Espacios Publicos 2013</t>
  </si>
  <si>
    <t>FOPEDEP 2013</t>
  </si>
  <si>
    <t>Espacios Públicos 2013</t>
  </si>
  <si>
    <t>CONADE 2013</t>
  </si>
  <si>
    <t>CNA 2013</t>
  </si>
  <si>
    <t>TRANSICION ENERGETICA 2013</t>
  </si>
  <si>
    <t>PROGRAMA REGIONAL 2013</t>
  </si>
  <si>
    <t>DESARROLLO REGIONAL 2013</t>
  </si>
  <si>
    <t>REC. EXTRAORD. DES. REGIONAL</t>
  </si>
  <si>
    <t>VIVIENDA DIGNA 2013</t>
  </si>
  <si>
    <t>FONDOS DESCENTRALIZADOS Y FOND DESC P/SEG PUBLICA</t>
  </si>
  <si>
    <t>PROGRAMA COMUNIDAD SALUDABLE</t>
  </si>
  <si>
    <t>CONTRIBUCION DE VECINOS VIVIENDA DIGNA 2013</t>
  </si>
  <si>
    <t>Contribución de Vecinos Vivienda Digna 2013</t>
  </si>
  <si>
    <t>Fondos Descentralizados para Adq. De Equipo de Seg. Pública</t>
  </si>
  <si>
    <t>Fondos Descentralizados Y Fond Desc p/Seg Pública</t>
  </si>
  <si>
    <t>INFORME CUARTO TRIMESTRE</t>
  </si>
  <si>
    <t>ACUMULADO DEL EJERCICIO</t>
  </si>
  <si>
    <t>INFORME CUARTO TRIMESTRE 2013</t>
  </si>
  <si>
    <t>EROGACIONES COMO OTRO DEPARTAMENTO</t>
  </si>
  <si>
    <t>Instituto de la Mujer   *</t>
  </si>
  <si>
    <t>* EN EL EJERCICIO 2013 SE REGISTRARON SUS</t>
  </si>
  <si>
    <t>PRESIDENCIA MUNICIPAL DE APODACA, NUEVO LEON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</si>
</sst>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2" applyNumberFormat="1" applyFont="1" applyBorder="1" applyAlignment="1">
      <alignment/>
    </xf>
    <xf numFmtId="4" fontId="0" fillId="0" borderId="14" xfId="52" applyNumberFormat="1" applyFont="1" applyBorder="1" applyAlignment="1">
      <alignment vertical="top"/>
    </xf>
    <xf numFmtId="4" fontId="2" fillId="0" borderId="12" xfId="52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Fill="1" applyBorder="1" applyAlignment="1">
      <alignment/>
    </xf>
    <xf numFmtId="4" fontId="2" fillId="0" borderId="0" xfId="0" applyNumberFormat="1" applyFont="1" applyAlignment="1">
      <alignment/>
    </xf>
    <xf numFmtId="17" fontId="2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4" fontId="0" fillId="0" borderId="28" xfId="52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>
      <alignment/>
    </xf>
    <xf numFmtId="4" fontId="0" fillId="0" borderId="0" xfId="52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0" fillId="0" borderId="19" xfId="52" applyNumberFormat="1" applyFont="1" applyBorder="1" applyAlignment="1">
      <alignment/>
    </xf>
    <xf numFmtId="4" fontId="0" fillId="0" borderId="21" xfId="52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" fontId="6" fillId="0" borderId="14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4" fontId="0" fillId="0" borderId="0" xfId="5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9" fontId="2" fillId="0" borderId="0" xfId="0" applyNumberFormat="1" applyFont="1" applyFill="1" applyAlignment="1">
      <alignment horizontal="center"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22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7" xfId="0" applyNumberFormat="1" applyFont="1" applyFill="1" applyBorder="1" applyAlignment="1">
      <alignment/>
    </xf>
    <xf numFmtId="39" fontId="2" fillId="0" borderId="29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8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19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8" xfId="0" applyNumberFormat="1" applyFill="1" applyBorder="1" applyAlignment="1">
      <alignment/>
    </xf>
    <xf numFmtId="39" fontId="0" fillId="0" borderId="30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7" xfId="0" applyNumberFormat="1" applyFill="1" applyBorder="1" applyAlignment="1">
      <alignment/>
    </xf>
    <xf numFmtId="39" fontId="0" fillId="0" borderId="29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9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2" fillId="0" borderId="31" xfId="0" applyFont="1" applyBorder="1" applyAlignment="1">
      <alignment horizontal="center"/>
    </xf>
    <xf numFmtId="4" fontId="0" fillId="0" borderId="14" xfId="52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4" fontId="0" fillId="0" borderId="15" xfId="52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1" fontId="0" fillId="0" borderId="30" xfId="0" applyNumberFormat="1" applyFont="1" applyFill="1" applyBorder="1" applyAlignment="1" applyProtection="1">
      <alignment/>
      <protection locked="0"/>
    </xf>
    <xf numFmtId="4" fontId="0" fillId="0" borderId="30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 applyProtection="1" quotePrefix="1">
      <alignment horizontal="left"/>
      <protection locked="0"/>
    </xf>
    <xf numFmtId="1" fontId="0" fillId="0" borderId="0" xfId="0" applyNumberFormat="1" applyFont="1" applyFill="1" applyAlignment="1" applyProtection="1">
      <alignment horizontal="justify" vertic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 quotePrefix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32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0" xfId="52" applyNumberFormat="1" applyFont="1" applyBorder="1" applyAlignment="1">
      <alignment/>
    </xf>
    <xf numFmtId="4" fontId="0" fillId="0" borderId="19" xfId="52" applyNumberFormat="1" applyFont="1" applyBorder="1" applyAlignment="1">
      <alignment/>
    </xf>
    <xf numFmtId="4" fontId="0" fillId="0" borderId="21" xfId="52" applyNumberFormat="1" applyFont="1" applyBorder="1" applyAlignment="1">
      <alignment/>
    </xf>
    <xf numFmtId="4" fontId="0" fillId="0" borderId="28" xfId="52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4" fontId="0" fillId="0" borderId="14" xfId="52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114300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0</xdr:row>
      <xdr:rowOff>38100</xdr:rowOff>
    </xdr:from>
    <xdr:to>
      <xdr:col>13</xdr:col>
      <xdr:colOff>962025</xdr:colOff>
      <xdr:row>3</xdr:row>
      <xdr:rowOff>133350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38100"/>
          <a:ext cx="2019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876300</xdr:colOff>
      <xdr:row>9</xdr:row>
      <xdr:rowOff>9525</xdr:rowOff>
    </xdr:from>
    <xdr:to>
      <xdr:col>9</xdr:col>
      <xdr:colOff>0</xdr:colOff>
      <xdr:row>27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601200" y="1504950"/>
          <a:ext cx="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523875</xdr:colOff>
      <xdr:row>0</xdr:row>
      <xdr:rowOff>28575</xdr:rowOff>
    </xdr:from>
    <xdr:to>
      <xdr:col>8</xdr:col>
      <xdr:colOff>809625</xdr:colOff>
      <xdr:row>3</xdr:row>
      <xdr:rowOff>47625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</xdr:row>
      <xdr:rowOff>0</xdr:rowOff>
    </xdr:from>
    <xdr:to>
      <xdr:col>8</xdr:col>
      <xdr:colOff>695325</xdr:colOff>
      <xdr:row>4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6192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0</xdr:rowOff>
    </xdr:from>
    <xdr:to>
      <xdr:col>8</xdr:col>
      <xdr:colOff>800100</xdr:colOff>
      <xdr:row>3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0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0</xdr:rowOff>
    </xdr:from>
    <xdr:to>
      <xdr:col>8</xdr:col>
      <xdr:colOff>933450</xdr:colOff>
      <xdr:row>3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9525</xdr:rowOff>
    </xdr:from>
    <xdr:to>
      <xdr:col>8</xdr:col>
      <xdr:colOff>981075</xdr:colOff>
      <xdr:row>3</xdr:row>
      <xdr:rowOff>28575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952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533400</xdr:colOff>
      <xdr:row>4</xdr:row>
      <xdr:rowOff>161925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914400</xdr:colOff>
      <xdr:row>3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0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8</xdr:col>
      <xdr:colOff>942975</xdr:colOff>
      <xdr:row>3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1</xdr:row>
      <xdr:rowOff>19050</xdr:rowOff>
    </xdr:from>
    <xdr:to>
      <xdr:col>13</xdr:col>
      <xdr:colOff>1266825</xdr:colOff>
      <xdr:row>4</xdr:row>
      <xdr:rowOff>123825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80975"/>
          <a:ext cx="201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657225</xdr:colOff>
      <xdr:row>4</xdr:row>
      <xdr:rowOff>219075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0</xdr:row>
      <xdr:rowOff>47625</xdr:rowOff>
    </xdr:from>
    <xdr:to>
      <xdr:col>13</xdr:col>
      <xdr:colOff>1266825</xdr:colOff>
      <xdr:row>3</xdr:row>
      <xdr:rowOff>142875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02125" y="47625"/>
          <a:ext cx="2019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542925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66675</xdr:rowOff>
    </xdr:from>
    <xdr:to>
      <xdr:col>8</xdr:col>
      <xdr:colOff>1104900</xdr:colOff>
      <xdr:row>4</xdr:row>
      <xdr:rowOff>28575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66675"/>
          <a:ext cx="2019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47625</xdr:rowOff>
    </xdr:from>
    <xdr:to>
      <xdr:col>13</xdr:col>
      <xdr:colOff>1219200</xdr:colOff>
      <xdr:row>3</xdr:row>
      <xdr:rowOff>142875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25950" y="47625"/>
          <a:ext cx="2028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942975</xdr:colOff>
      <xdr:row>0</xdr:row>
      <xdr:rowOff>0</xdr:rowOff>
    </xdr:from>
    <xdr:to>
      <xdr:col>8</xdr:col>
      <xdr:colOff>895350</xdr:colOff>
      <xdr:row>3</xdr:row>
      <xdr:rowOff>133350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0"/>
          <a:ext cx="200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0</xdr:row>
      <xdr:rowOff>19050</xdr:rowOff>
    </xdr:from>
    <xdr:to>
      <xdr:col>9</xdr:col>
      <xdr:colOff>28575</xdr:colOff>
      <xdr:row>3</xdr:row>
      <xdr:rowOff>152400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9050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581025</xdr:colOff>
      <xdr:row>4</xdr:row>
      <xdr:rowOff>142875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533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123825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8</xdr:col>
      <xdr:colOff>942975</xdr:colOff>
      <xdr:row>3</xdr:row>
      <xdr:rowOff>152400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0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942975</xdr:colOff>
      <xdr:row>0</xdr:row>
      <xdr:rowOff>0</xdr:rowOff>
    </xdr:from>
    <xdr:to>
      <xdr:col>8</xdr:col>
      <xdr:colOff>981075</xdr:colOff>
      <xdr:row>3</xdr:row>
      <xdr:rowOff>152400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2019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9525</xdr:rowOff>
    </xdr:from>
    <xdr:to>
      <xdr:col>9</xdr:col>
      <xdr:colOff>47625</xdr:colOff>
      <xdr:row>4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9525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161925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0</xdr:row>
      <xdr:rowOff>0</xdr:rowOff>
    </xdr:from>
    <xdr:to>
      <xdr:col>8</xdr:col>
      <xdr:colOff>904875</xdr:colOff>
      <xdr:row>4</xdr:row>
      <xdr:rowOff>9525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9</xdr:col>
      <xdr:colOff>9525</xdr:colOff>
      <xdr:row>4</xdr:row>
      <xdr:rowOff>0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609600</xdr:colOff>
      <xdr:row>4</xdr:row>
      <xdr:rowOff>161925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33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111</xdr:row>
      <xdr:rowOff>0</xdr:rowOff>
    </xdr:from>
    <xdr:to>
      <xdr:col>9</xdr:col>
      <xdr:colOff>0</xdr:colOff>
      <xdr:row>111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048375" y="10887075"/>
          <a:ext cx="390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47625</xdr:rowOff>
    </xdr:from>
    <xdr:to>
      <xdr:col>0</xdr:col>
      <xdr:colOff>523875</xdr:colOff>
      <xdr:row>5</xdr:row>
      <xdr:rowOff>0</xdr:rowOff>
    </xdr:to>
    <xdr:pic>
      <xdr:nvPicPr>
        <xdr:cNvPr id="2" name="2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114300</xdr:rowOff>
    </xdr:from>
    <xdr:to>
      <xdr:col>8</xdr:col>
      <xdr:colOff>962025</xdr:colOff>
      <xdr:row>4</xdr:row>
      <xdr:rowOff>114300</xdr:rowOff>
    </xdr:to>
    <xdr:pic>
      <xdr:nvPicPr>
        <xdr:cNvPr id="3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1430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495300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0</xdr:row>
      <xdr:rowOff>9525</xdr:rowOff>
    </xdr:from>
    <xdr:to>
      <xdr:col>8</xdr:col>
      <xdr:colOff>742950</xdr:colOff>
      <xdr:row>4</xdr:row>
      <xdr:rowOff>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9525"/>
          <a:ext cx="1933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8</xdr:col>
      <xdr:colOff>971550</xdr:colOff>
      <xdr:row>4</xdr:row>
      <xdr:rowOff>9525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66675</xdr:rowOff>
    </xdr:from>
    <xdr:to>
      <xdr:col>8</xdr:col>
      <xdr:colOff>942975</xdr:colOff>
      <xdr:row>4</xdr:row>
      <xdr:rowOff>19050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66675"/>
          <a:ext cx="2028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4</xdr:row>
      <xdr:rowOff>85725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695325</xdr:colOff>
      <xdr:row>0</xdr:row>
      <xdr:rowOff>0</xdr:rowOff>
    </xdr:from>
    <xdr:to>
      <xdr:col>14</xdr:col>
      <xdr:colOff>28575</xdr:colOff>
      <xdr:row>3</xdr:row>
      <xdr:rowOff>133350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0" y="0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133350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38100</xdr:rowOff>
    </xdr:from>
    <xdr:to>
      <xdr:col>8</xdr:col>
      <xdr:colOff>809625</xdr:colOff>
      <xdr:row>3</xdr:row>
      <xdr:rowOff>142875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38100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0</xdr:rowOff>
    </xdr:from>
    <xdr:to>
      <xdr:col>8</xdr:col>
      <xdr:colOff>809625</xdr:colOff>
      <xdr:row>3</xdr:row>
      <xdr:rowOff>104775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152400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152400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8</xdr:col>
      <xdr:colOff>981075</xdr:colOff>
      <xdr:row>3</xdr:row>
      <xdr:rowOff>104775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942975</xdr:colOff>
      <xdr:row>0</xdr:row>
      <xdr:rowOff>0</xdr:rowOff>
    </xdr:from>
    <xdr:to>
      <xdr:col>8</xdr:col>
      <xdr:colOff>866775</xdr:colOff>
      <xdr:row>3</xdr:row>
      <xdr:rowOff>104775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0"/>
          <a:ext cx="201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8</xdr:col>
      <xdr:colOff>952500</xdr:colOff>
      <xdr:row>3</xdr:row>
      <xdr:rowOff>104775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0"/>
          <a:ext cx="201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142875</xdr:rowOff>
    </xdr:to>
    <xdr:pic>
      <xdr:nvPicPr>
        <xdr:cNvPr id="1" name="1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0</xdr:row>
      <xdr:rowOff>38100</xdr:rowOff>
    </xdr:from>
    <xdr:to>
      <xdr:col>8</xdr:col>
      <xdr:colOff>828675</xdr:colOff>
      <xdr:row>3</xdr:row>
      <xdr:rowOff>142875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38100"/>
          <a:ext cx="201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3"/>
  <sheetViews>
    <sheetView showGridLines="0" tabSelected="1" zoomScaleSheetLayoutView="50" zoomScalePageLayoutView="0" workbookViewId="0" topLeftCell="A1">
      <selection activeCell="A3" sqref="A3:N3"/>
    </sheetView>
  </sheetViews>
  <sheetFormatPr defaultColWidth="16.00390625" defaultRowHeight="12.75"/>
  <cols>
    <col min="1" max="1" width="57.57421875" style="120" customWidth="1"/>
    <col min="2" max="2" width="14.57421875" style="0" bestFit="1" customWidth="1"/>
    <col min="3" max="4" width="13.57421875" style="0" bestFit="1" customWidth="1"/>
    <col min="5" max="6" width="13.57421875" style="32" bestFit="1" customWidth="1"/>
    <col min="7" max="10" width="14.57421875" style="32" bestFit="1" customWidth="1"/>
    <col min="11" max="12" width="13.57421875" style="32" bestFit="1" customWidth="1"/>
    <col min="13" max="13" width="14.57421875" style="32" bestFit="1" customWidth="1"/>
    <col min="14" max="14" width="16.28125" style="0" bestFit="1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2.75">
      <c r="A4" s="286" t="s">
        <v>186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3.5" thickBot="1">
      <c r="A5" s="281"/>
      <c r="B5" s="280"/>
      <c r="C5" s="280"/>
      <c r="D5" s="280"/>
      <c r="E5" s="96"/>
      <c r="F5" s="96"/>
      <c r="G5" s="96"/>
      <c r="H5" s="96"/>
      <c r="I5" s="96"/>
      <c r="J5" s="96"/>
      <c r="K5" s="96"/>
      <c r="L5" s="96"/>
      <c r="M5" s="96"/>
      <c r="N5" s="280"/>
    </row>
    <row r="6" spans="1:69" ht="13.5" thickBot="1">
      <c r="A6" s="130" t="s">
        <v>0</v>
      </c>
      <c r="B6" s="21" t="s">
        <v>6</v>
      </c>
      <c r="C6" s="21" t="s">
        <v>7</v>
      </c>
      <c r="D6" s="21" t="s">
        <v>8</v>
      </c>
      <c r="E6" s="97" t="s">
        <v>9</v>
      </c>
      <c r="F6" s="97" t="s">
        <v>10</v>
      </c>
      <c r="G6" s="97" t="s">
        <v>11</v>
      </c>
      <c r="H6" s="97" t="s">
        <v>12</v>
      </c>
      <c r="I6" s="97" t="s">
        <v>13</v>
      </c>
      <c r="J6" s="97" t="s">
        <v>74</v>
      </c>
      <c r="K6" s="97" t="s">
        <v>14</v>
      </c>
      <c r="L6" s="97" t="s">
        <v>75</v>
      </c>
      <c r="M6" s="97" t="s">
        <v>15</v>
      </c>
      <c r="N6" s="21" t="s">
        <v>76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2:69" ht="12.75">
      <c r="B7" s="1"/>
      <c r="C7" s="1"/>
      <c r="D7" s="1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2.75">
      <c r="A8" s="131" t="s">
        <v>18</v>
      </c>
      <c r="B8" s="22">
        <f>SUM(B9:B12)</f>
        <v>67376865</v>
      </c>
      <c r="C8" s="77">
        <f aca="true" t="shared" si="0" ref="C8:N8">SUM(C9:C12)</f>
        <v>21619533</v>
      </c>
      <c r="D8" s="22">
        <f t="shared" si="0"/>
        <v>16212096</v>
      </c>
      <c r="E8" s="77">
        <f t="shared" si="0"/>
        <v>11157561</v>
      </c>
      <c r="F8" s="22">
        <f t="shared" si="0"/>
        <v>11150862</v>
      </c>
      <c r="G8" s="77">
        <f t="shared" si="0"/>
        <v>11146275</v>
      </c>
      <c r="H8" s="22">
        <f t="shared" si="0"/>
        <v>11142560</v>
      </c>
      <c r="I8" s="77">
        <f t="shared" si="0"/>
        <v>11149007</v>
      </c>
      <c r="J8" s="22">
        <f t="shared" si="0"/>
        <v>11167154</v>
      </c>
      <c r="K8" s="77">
        <f t="shared" si="0"/>
        <v>11144719</v>
      </c>
      <c r="L8" s="22">
        <f t="shared" si="0"/>
        <v>11150102</v>
      </c>
      <c r="M8" s="107">
        <f t="shared" si="0"/>
        <v>10842506.23</v>
      </c>
      <c r="N8" s="22">
        <f t="shared" si="0"/>
        <v>205259240.23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2.75">
      <c r="A9" s="127" t="s">
        <v>27</v>
      </c>
      <c r="B9" s="25">
        <v>59280000</v>
      </c>
      <c r="C9" s="115">
        <v>13520000</v>
      </c>
      <c r="D9" s="25">
        <v>8112000</v>
      </c>
      <c r="E9" s="115">
        <v>3047200</v>
      </c>
      <c r="F9" s="25">
        <v>3047200</v>
      </c>
      <c r="G9" s="112">
        <v>3047200</v>
      </c>
      <c r="H9" s="25">
        <v>3047200</v>
      </c>
      <c r="I9" s="112">
        <v>3047200</v>
      </c>
      <c r="J9" s="25">
        <v>3047200</v>
      </c>
      <c r="K9" s="112">
        <v>3047200</v>
      </c>
      <c r="L9" s="25">
        <v>3047200</v>
      </c>
      <c r="M9" s="115">
        <v>2740400</v>
      </c>
      <c r="N9" s="25">
        <f aca="true" t="shared" si="1" ref="N9:N14">SUM(B9:M9)</f>
        <v>108030000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2.75">
      <c r="A10" s="127" t="s">
        <v>150</v>
      </c>
      <c r="B10" s="25">
        <v>8096400</v>
      </c>
      <c r="C10" s="128">
        <v>8096400</v>
      </c>
      <c r="D10" s="25">
        <v>8096400</v>
      </c>
      <c r="E10" s="112">
        <v>8096400</v>
      </c>
      <c r="F10" s="25">
        <v>8096400</v>
      </c>
      <c r="G10" s="112">
        <v>8095360</v>
      </c>
      <c r="H10" s="25">
        <v>8095360</v>
      </c>
      <c r="I10" s="112">
        <v>8095360</v>
      </c>
      <c r="J10" s="25">
        <v>8095360</v>
      </c>
      <c r="K10" s="112">
        <v>8095360</v>
      </c>
      <c r="L10" s="25">
        <v>8095360</v>
      </c>
      <c r="M10" s="116">
        <v>8095360</v>
      </c>
      <c r="N10" s="25">
        <f t="shared" si="1"/>
        <v>97149520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2.75">
      <c r="A11" s="127" t="s">
        <v>151</v>
      </c>
      <c r="B11" s="25">
        <v>465</v>
      </c>
      <c r="C11" s="128">
        <v>3133</v>
      </c>
      <c r="D11" s="25">
        <v>3696</v>
      </c>
      <c r="E11" s="112">
        <v>13961</v>
      </c>
      <c r="F11" s="25">
        <v>7262</v>
      </c>
      <c r="G11" s="112">
        <v>3715</v>
      </c>
      <c r="H11" s="25">
        <v>0</v>
      </c>
      <c r="I11" s="112">
        <v>6447</v>
      </c>
      <c r="J11" s="25">
        <v>24594</v>
      </c>
      <c r="K11" s="112">
        <v>2159</v>
      </c>
      <c r="L11" s="25">
        <v>7542</v>
      </c>
      <c r="M11" s="116">
        <v>6746.23</v>
      </c>
      <c r="N11" s="25">
        <f t="shared" si="1"/>
        <v>79720.23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2.75">
      <c r="A12" s="127" t="s">
        <v>152</v>
      </c>
      <c r="B12" s="25"/>
      <c r="C12" s="115"/>
      <c r="D12" s="25"/>
      <c r="E12" s="115"/>
      <c r="F12" s="25"/>
      <c r="G12" s="115"/>
      <c r="H12" s="25"/>
      <c r="I12" s="115"/>
      <c r="J12" s="25"/>
      <c r="K12" s="112"/>
      <c r="L12" s="25"/>
      <c r="M12" s="115"/>
      <c r="N12" s="25">
        <f t="shared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2.75">
      <c r="A13" s="127" t="s">
        <v>129</v>
      </c>
      <c r="B13" s="25"/>
      <c r="C13" s="112"/>
      <c r="D13" s="25"/>
      <c r="E13" s="112"/>
      <c r="F13" s="25"/>
      <c r="G13" s="112"/>
      <c r="H13" s="25"/>
      <c r="I13" s="112"/>
      <c r="J13" s="25"/>
      <c r="K13" s="112"/>
      <c r="L13" s="25"/>
      <c r="M13" s="116"/>
      <c r="N13" s="25">
        <f t="shared" si="1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2.75">
      <c r="A14" s="127" t="s">
        <v>130</v>
      </c>
      <c r="B14" s="25"/>
      <c r="C14" s="112"/>
      <c r="D14" s="25"/>
      <c r="E14" s="112"/>
      <c r="F14" s="25"/>
      <c r="G14" s="112"/>
      <c r="H14" s="25"/>
      <c r="I14" s="112"/>
      <c r="J14" s="25"/>
      <c r="K14" s="112"/>
      <c r="L14" s="25"/>
      <c r="M14" s="116"/>
      <c r="N14" s="25">
        <f t="shared" si="1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2.75">
      <c r="A15" s="127"/>
      <c r="B15" s="25"/>
      <c r="C15" s="112"/>
      <c r="D15" s="25"/>
      <c r="E15" s="112"/>
      <c r="F15" s="25"/>
      <c r="G15" s="112"/>
      <c r="H15" s="25"/>
      <c r="I15" s="112"/>
      <c r="J15" s="25"/>
      <c r="K15" s="112"/>
      <c r="L15" s="25"/>
      <c r="M15" s="116"/>
      <c r="N15" s="2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2.75">
      <c r="A16" s="139" t="s">
        <v>19</v>
      </c>
      <c r="B16" s="23">
        <f aca="true" t="shared" si="2" ref="B16:M16">SUM(B18:B28)</f>
        <v>4292571</v>
      </c>
      <c r="C16" s="80">
        <f t="shared" si="2"/>
        <v>3808901</v>
      </c>
      <c r="D16" s="23">
        <f t="shared" si="2"/>
        <v>6913864</v>
      </c>
      <c r="E16" s="80">
        <f t="shared" si="2"/>
        <v>4460596</v>
      </c>
      <c r="F16" s="23">
        <f t="shared" si="2"/>
        <v>4663870</v>
      </c>
      <c r="G16" s="80">
        <f t="shared" si="2"/>
        <v>4419178</v>
      </c>
      <c r="H16" s="23">
        <f t="shared" si="2"/>
        <v>4375592</v>
      </c>
      <c r="I16" s="80">
        <f t="shared" si="2"/>
        <v>4298279</v>
      </c>
      <c r="J16" s="23">
        <f t="shared" si="2"/>
        <v>3990457</v>
      </c>
      <c r="K16" s="80">
        <f t="shared" si="2"/>
        <v>3873065</v>
      </c>
      <c r="L16" s="23">
        <f t="shared" si="2"/>
        <v>4074321</v>
      </c>
      <c r="M16" s="117">
        <f t="shared" si="2"/>
        <v>3908297.23</v>
      </c>
      <c r="N16" s="23">
        <f>SUM(N17:N28)</f>
        <v>53078991.23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2.75">
      <c r="A17" s="127" t="s">
        <v>154</v>
      </c>
      <c r="B17" s="25"/>
      <c r="C17" s="128"/>
      <c r="D17" s="25"/>
      <c r="E17" s="112"/>
      <c r="F17" s="25"/>
      <c r="G17" s="112"/>
      <c r="H17" s="25"/>
      <c r="I17" s="112"/>
      <c r="J17" s="25"/>
      <c r="K17" s="112"/>
      <c r="L17" s="25"/>
      <c r="M17" s="116"/>
      <c r="N17" s="25">
        <f aca="true" t="shared" si="3" ref="N17:N28">SUM(B17:M17)</f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2.75">
      <c r="A18" s="127" t="s">
        <v>155</v>
      </c>
      <c r="B18" s="25">
        <v>15255</v>
      </c>
      <c r="C18" s="115">
        <v>3384</v>
      </c>
      <c r="D18" s="25">
        <v>310174</v>
      </c>
      <c r="E18" s="115">
        <v>284857</v>
      </c>
      <c r="F18" s="25">
        <v>186046</v>
      </c>
      <c r="G18" s="115">
        <v>182015</v>
      </c>
      <c r="H18" s="25">
        <v>86212</v>
      </c>
      <c r="I18" s="115">
        <v>54380</v>
      </c>
      <c r="J18" s="25">
        <v>47465</v>
      </c>
      <c r="K18" s="112">
        <v>24463</v>
      </c>
      <c r="L18" s="25">
        <v>28013</v>
      </c>
      <c r="M18" s="115">
        <v>27765.230000000003</v>
      </c>
      <c r="N18" s="25">
        <f>SUM(B18:M18)</f>
        <v>1250029.23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2.75">
      <c r="A19" s="127" t="s">
        <v>156</v>
      </c>
      <c r="B19" s="25">
        <v>2948400</v>
      </c>
      <c r="C19" s="128">
        <v>2948400</v>
      </c>
      <c r="D19" s="25">
        <v>2948400</v>
      </c>
      <c r="E19" s="112">
        <v>2948400</v>
      </c>
      <c r="F19" s="25">
        <v>2948400</v>
      </c>
      <c r="G19" s="112">
        <v>2948400</v>
      </c>
      <c r="H19" s="25">
        <v>2948400</v>
      </c>
      <c r="I19" s="112">
        <v>2948400</v>
      </c>
      <c r="J19" s="25">
        <v>2948400</v>
      </c>
      <c r="K19" s="112">
        <v>2948400</v>
      </c>
      <c r="L19" s="25">
        <v>2948400</v>
      </c>
      <c r="M19" s="116">
        <v>2944237</v>
      </c>
      <c r="N19" s="25">
        <f>SUM(B19:M19)</f>
        <v>35376637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2.75">
      <c r="A20" s="127" t="s">
        <v>225</v>
      </c>
      <c r="B20" s="25">
        <v>48213</v>
      </c>
      <c r="C20" s="115">
        <v>37445</v>
      </c>
      <c r="D20" s="25">
        <v>150204</v>
      </c>
      <c r="E20" s="115">
        <v>81793</v>
      </c>
      <c r="F20" s="25">
        <v>260699</v>
      </c>
      <c r="G20" s="115">
        <v>96294</v>
      </c>
      <c r="H20" s="25">
        <v>95919</v>
      </c>
      <c r="I20" s="115">
        <v>66467</v>
      </c>
      <c r="J20" s="25">
        <v>53360</v>
      </c>
      <c r="K20" s="112">
        <v>34478</v>
      </c>
      <c r="L20" s="25">
        <v>28013</v>
      </c>
      <c r="M20" s="115">
        <v>28013</v>
      </c>
      <c r="N20" s="25">
        <f>SUM(B20:M20)</f>
        <v>980898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2.75">
      <c r="A21" s="8" t="s">
        <v>581</v>
      </c>
      <c r="B21" s="25">
        <v>27652</v>
      </c>
      <c r="C21" s="115">
        <v>8563</v>
      </c>
      <c r="D21" s="25">
        <v>1527612</v>
      </c>
      <c r="E21" s="115">
        <v>698773</v>
      </c>
      <c r="F21" s="25">
        <v>317115</v>
      </c>
      <c r="G21" s="115">
        <v>485169</v>
      </c>
      <c r="H21" s="25">
        <v>182171</v>
      </c>
      <c r="I21" s="115">
        <v>159339</v>
      </c>
      <c r="J21" s="25">
        <v>122598</v>
      </c>
      <c r="K21" s="112">
        <v>61293</v>
      </c>
      <c r="L21" s="25">
        <v>67879</v>
      </c>
      <c r="M21" s="115">
        <v>157307</v>
      </c>
      <c r="N21" s="25">
        <f>SUM(B21:M21)</f>
        <v>3815471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2.75">
      <c r="A22" s="127" t="s">
        <v>159</v>
      </c>
      <c r="B22" s="25">
        <v>0</v>
      </c>
      <c r="C22" s="115">
        <v>0</v>
      </c>
      <c r="D22" s="25">
        <v>0</v>
      </c>
      <c r="E22" s="115">
        <v>0</v>
      </c>
      <c r="F22" s="25">
        <v>0</v>
      </c>
      <c r="G22" s="115">
        <v>0</v>
      </c>
      <c r="H22" s="25">
        <v>0</v>
      </c>
      <c r="I22" s="115">
        <v>0</v>
      </c>
      <c r="J22" s="25">
        <v>0</v>
      </c>
      <c r="K22" s="112">
        <v>0</v>
      </c>
      <c r="L22" s="25">
        <v>0</v>
      </c>
      <c r="M22" s="115">
        <v>0</v>
      </c>
      <c r="N22" s="25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2.75">
      <c r="A23" s="127" t="s">
        <v>224</v>
      </c>
      <c r="B23" s="25">
        <v>281230</v>
      </c>
      <c r="C23" s="115">
        <v>262998</v>
      </c>
      <c r="D23" s="25">
        <v>352484</v>
      </c>
      <c r="E23" s="112">
        <v>278579</v>
      </c>
      <c r="F23" s="25">
        <v>260788</v>
      </c>
      <c r="G23" s="112">
        <v>253940</v>
      </c>
      <c r="H23" s="25">
        <v>351620</v>
      </c>
      <c r="I23" s="115">
        <v>356853</v>
      </c>
      <c r="J23" s="25">
        <v>237475</v>
      </c>
      <c r="K23" s="112">
        <v>340433</v>
      </c>
      <c r="L23" s="25">
        <v>359864</v>
      </c>
      <c r="M23" s="116">
        <v>225185</v>
      </c>
      <c r="N23" s="25">
        <f t="shared" si="3"/>
        <v>3561449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2.75">
      <c r="A24" s="127" t="s">
        <v>160</v>
      </c>
      <c r="B24" s="25"/>
      <c r="C24" s="112"/>
      <c r="D24" s="25"/>
      <c r="E24" s="112"/>
      <c r="F24" s="25"/>
      <c r="G24" s="112"/>
      <c r="H24" s="25"/>
      <c r="I24" s="112"/>
      <c r="J24" s="25"/>
      <c r="K24" s="112"/>
      <c r="L24" s="25"/>
      <c r="M24" s="116"/>
      <c r="N24" s="25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2.75">
      <c r="A25" s="127" t="s">
        <v>223</v>
      </c>
      <c r="B25" s="25"/>
      <c r="C25" s="112"/>
      <c r="D25" s="25"/>
      <c r="E25" s="112"/>
      <c r="F25" s="25"/>
      <c r="G25" s="112"/>
      <c r="H25" s="25"/>
      <c r="I25" s="112"/>
      <c r="J25" s="25"/>
      <c r="K25" s="112"/>
      <c r="L25" s="25"/>
      <c r="M25" s="116"/>
      <c r="N25" s="25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2.75">
      <c r="A26" s="127" t="s">
        <v>162</v>
      </c>
      <c r="B26" s="25">
        <v>138367</v>
      </c>
      <c r="C26" s="115">
        <v>39109</v>
      </c>
      <c r="D26" s="25">
        <v>541946</v>
      </c>
      <c r="E26" s="115">
        <v>5480</v>
      </c>
      <c r="F26" s="25">
        <v>26864</v>
      </c>
      <c r="G26" s="115">
        <v>64166</v>
      </c>
      <c r="H26" s="25">
        <v>241131</v>
      </c>
      <c r="I26" s="115">
        <v>28471</v>
      </c>
      <c r="J26" s="25">
        <v>178368</v>
      </c>
      <c r="K26" s="112">
        <v>1612</v>
      </c>
      <c r="L26" s="25">
        <v>45252</v>
      </c>
      <c r="M26" s="115">
        <v>19395</v>
      </c>
      <c r="N26" s="25">
        <f t="shared" si="3"/>
        <v>1330161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2.75">
      <c r="A27" s="127" t="s">
        <v>28</v>
      </c>
      <c r="B27" s="25">
        <v>833454</v>
      </c>
      <c r="C27" s="115">
        <v>509002</v>
      </c>
      <c r="D27" s="25">
        <v>1083044</v>
      </c>
      <c r="E27" s="115">
        <v>162714</v>
      </c>
      <c r="F27" s="25">
        <v>663958</v>
      </c>
      <c r="G27" s="115">
        <v>389194</v>
      </c>
      <c r="H27" s="25">
        <v>470139</v>
      </c>
      <c r="I27" s="115">
        <v>684369</v>
      </c>
      <c r="J27" s="25">
        <v>402791</v>
      </c>
      <c r="K27" s="112">
        <v>462386</v>
      </c>
      <c r="L27" s="121">
        <v>596900</v>
      </c>
      <c r="M27" s="124">
        <v>506395</v>
      </c>
      <c r="N27" s="25">
        <f t="shared" si="3"/>
        <v>6764346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2.75">
      <c r="A28" s="127" t="s">
        <v>130</v>
      </c>
      <c r="B28" s="25"/>
      <c r="C28" s="112"/>
      <c r="D28" s="25"/>
      <c r="E28" s="112"/>
      <c r="F28" s="25"/>
      <c r="G28" s="112"/>
      <c r="H28" s="25"/>
      <c r="I28" s="112"/>
      <c r="J28" s="25"/>
      <c r="K28" s="112"/>
      <c r="L28" s="25"/>
      <c r="M28" s="116"/>
      <c r="N28" s="25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2.75">
      <c r="A29" s="127"/>
      <c r="B29" s="25"/>
      <c r="C29" s="112"/>
      <c r="D29" s="25"/>
      <c r="E29" s="112"/>
      <c r="F29" s="25"/>
      <c r="G29" s="112"/>
      <c r="H29" s="25"/>
      <c r="I29" s="112"/>
      <c r="J29" s="25"/>
      <c r="K29" s="112"/>
      <c r="L29" s="25"/>
      <c r="M29" s="116"/>
      <c r="N29" s="2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38.25">
      <c r="A30" s="150" t="s">
        <v>239</v>
      </c>
      <c r="B30" s="23">
        <f>SUM(B31:B33)</f>
        <v>0</v>
      </c>
      <c r="C30" s="80">
        <f aca="true" t="shared" si="4" ref="C30:M30">SUM(C31:C33)</f>
        <v>0</v>
      </c>
      <c r="D30" s="23">
        <f t="shared" si="4"/>
        <v>0</v>
      </c>
      <c r="E30" s="80">
        <f t="shared" si="4"/>
        <v>0</v>
      </c>
      <c r="F30" s="23">
        <f t="shared" si="4"/>
        <v>0</v>
      </c>
      <c r="G30" s="80">
        <f t="shared" si="4"/>
        <v>0</v>
      </c>
      <c r="H30" s="23">
        <f t="shared" si="4"/>
        <v>0</v>
      </c>
      <c r="I30" s="80">
        <f t="shared" si="4"/>
        <v>0</v>
      </c>
      <c r="J30" s="23">
        <f t="shared" si="4"/>
        <v>0</v>
      </c>
      <c r="K30" s="80">
        <f t="shared" si="4"/>
        <v>0</v>
      </c>
      <c r="L30" s="23">
        <f t="shared" si="4"/>
        <v>0</v>
      </c>
      <c r="M30" s="117">
        <f t="shared" si="4"/>
        <v>0</v>
      </c>
      <c r="N30" s="23">
        <f>SUM(N31:N33)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2.75">
      <c r="A31" s="151" t="s">
        <v>240</v>
      </c>
      <c r="B31" s="25"/>
      <c r="C31" s="112"/>
      <c r="D31" s="25"/>
      <c r="E31" s="112"/>
      <c r="F31" s="25"/>
      <c r="G31" s="112"/>
      <c r="H31" s="25"/>
      <c r="I31" s="112"/>
      <c r="J31" s="25"/>
      <c r="K31" s="112"/>
      <c r="L31" s="25"/>
      <c r="M31" s="116"/>
      <c r="N31" s="25">
        <f>SUM(B31:M31)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2.75">
      <c r="A32" s="151" t="s">
        <v>278</v>
      </c>
      <c r="B32" s="25"/>
      <c r="C32" s="112"/>
      <c r="D32" s="25"/>
      <c r="E32" s="112"/>
      <c r="F32" s="25"/>
      <c r="G32" s="112"/>
      <c r="H32" s="25"/>
      <c r="I32" s="112"/>
      <c r="J32" s="25"/>
      <c r="K32" s="112"/>
      <c r="L32" s="25"/>
      <c r="M32" s="116"/>
      <c r="N32" s="25">
        <f>SUM(B32:M32)</f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2.75">
      <c r="A33" s="151" t="s">
        <v>241</v>
      </c>
      <c r="B33" s="25"/>
      <c r="C33" s="112"/>
      <c r="D33" s="25"/>
      <c r="E33" s="112"/>
      <c r="F33" s="25"/>
      <c r="G33" s="112"/>
      <c r="H33" s="25"/>
      <c r="I33" s="112"/>
      <c r="J33" s="25"/>
      <c r="K33" s="112"/>
      <c r="L33" s="25"/>
      <c r="M33" s="116"/>
      <c r="N33" s="25">
        <f>SUM(B33:M33)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2.75">
      <c r="A34" s="127"/>
      <c r="B34" s="25"/>
      <c r="C34" s="112"/>
      <c r="D34" s="25"/>
      <c r="E34" s="112"/>
      <c r="F34" s="25"/>
      <c r="G34" s="112"/>
      <c r="H34" s="25"/>
      <c r="I34" s="112"/>
      <c r="J34" s="25"/>
      <c r="K34" s="112"/>
      <c r="L34" s="25"/>
      <c r="M34" s="116"/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2.75">
      <c r="A35" s="136" t="s">
        <v>20</v>
      </c>
      <c r="B35" s="23">
        <f>SUM(B36:B46)</f>
        <v>152064</v>
      </c>
      <c r="C35" s="80">
        <f aca="true" t="shared" si="5" ref="C35:M35">SUM(C36:C46)</f>
        <v>232209</v>
      </c>
      <c r="D35" s="23">
        <f t="shared" si="5"/>
        <v>679832.64</v>
      </c>
      <c r="E35" s="80">
        <f t="shared" si="5"/>
        <v>625983</v>
      </c>
      <c r="F35" s="23">
        <f t="shared" si="5"/>
        <v>1392789</v>
      </c>
      <c r="G35" s="80">
        <f t="shared" si="5"/>
        <v>653651</v>
      </c>
      <c r="H35" s="23">
        <f t="shared" si="5"/>
        <v>660207</v>
      </c>
      <c r="I35" s="80">
        <f t="shared" si="5"/>
        <v>1107779</v>
      </c>
      <c r="J35" s="23">
        <f t="shared" si="5"/>
        <v>1053482</v>
      </c>
      <c r="K35" s="80">
        <f t="shared" si="5"/>
        <v>435373</v>
      </c>
      <c r="L35" s="23">
        <f t="shared" si="5"/>
        <v>652921</v>
      </c>
      <c r="M35" s="117">
        <f t="shared" si="5"/>
        <v>566726</v>
      </c>
      <c r="N35" s="23">
        <f>SUM(N36:N46)</f>
        <v>8213016.640000001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2.75">
      <c r="A36" s="127" t="s">
        <v>35</v>
      </c>
      <c r="B36" s="25">
        <v>11997</v>
      </c>
      <c r="C36" s="115">
        <v>10983</v>
      </c>
      <c r="D36" s="25">
        <v>11884</v>
      </c>
      <c r="E36" s="115">
        <v>5287</v>
      </c>
      <c r="F36" s="25">
        <v>13524</v>
      </c>
      <c r="G36" s="115">
        <v>20091</v>
      </c>
      <c r="H36" s="25">
        <v>9268</v>
      </c>
      <c r="I36" s="115">
        <v>5310</v>
      </c>
      <c r="J36" s="25">
        <v>546247</v>
      </c>
      <c r="K36" s="112">
        <v>19700</v>
      </c>
      <c r="L36" s="25">
        <v>47407</v>
      </c>
      <c r="M36" s="115">
        <v>33400</v>
      </c>
      <c r="N36" s="25">
        <f aca="true" t="shared" si="6" ref="N36:N46">SUM(B36:M36)</f>
        <v>735098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2.75">
      <c r="A37" s="127" t="s">
        <v>192</v>
      </c>
      <c r="B37" s="25">
        <v>51638</v>
      </c>
      <c r="C37" s="115">
        <v>64422</v>
      </c>
      <c r="D37" s="25">
        <v>428424</v>
      </c>
      <c r="E37" s="115">
        <v>451763</v>
      </c>
      <c r="F37" s="25">
        <v>1206189</v>
      </c>
      <c r="G37" s="115">
        <v>502320</v>
      </c>
      <c r="H37" s="25">
        <v>530587</v>
      </c>
      <c r="I37" s="115">
        <v>941877</v>
      </c>
      <c r="J37" s="25">
        <v>358897</v>
      </c>
      <c r="K37" s="112">
        <v>415561</v>
      </c>
      <c r="L37" s="25">
        <v>214408</v>
      </c>
      <c r="M37" s="115">
        <v>191783</v>
      </c>
      <c r="N37" s="25">
        <f t="shared" si="6"/>
        <v>5357869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2.75">
      <c r="A38" s="127" t="s">
        <v>163</v>
      </c>
      <c r="B38" s="25"/>
      <c r="C38" s="112"/>
      <c r="D38" s="25"/>
      <c r="E38" s="112"/>
      <c r="F38" s="25"/>
      <c r="G38" s="112"/>
      <c r="H38" s="25"/>
      <c r="I38" s="112"/>
      <c r="J38" s="25"/>
      <c r="K38" s="112"/>
      <c r="L38" s="25"/>
      <c r="M38" s="116"/>
      <c r="N38" s="25">
        <f t="shared" si="6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2.75">
      <c r="A39" s="127" t="s">
        <v>172</v>
      </c>
      <c r="B39" s="25"/>
      <c r="C39" s="112"/>
      <c r="D39" s="25"/>
      <c r="E39" s="112"/>
      <c r="F39" s="25"/>
      <c r="G39" s="112"/>
      <c r="H39" s="25"/>
      <c r="I39" s="112"/>
      <c r="J39" s="25"/>
      <c r="K39" s="112"/>
      <c r="L39" s="25"/>
      <c r="M39" s="116"/>
      <c r="N39" s="25">
        <f t="shared" si="6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2.75">
      <c r="A40" s="127" t="s">
        <v>165</v>
      </c>
      <c r="B40" s="25"/>
      <c r="C40" s="112"/>
      <c r="D40" s="25"/>
      <c r="E40" s="112"/>
      <c r="F40" s="25"/>
      <c r="G40" s="112"/>
      <c r="H40" s="25"/>
      <c r="I40" s="112"/>
      <c r="J40" s="25"/>
      <c r="K40" s="112"/>
      <c r="L40" s="25"/>
      <c r="M40" s="116"/>
      <c r="N40" s="25">
        <f t="shared" si="6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2.75">
      <c r="A41" s="127" t="s">
        <v>173</v>
      </c>
      <c r="B41" s="25"/>
      <c r="C41" s="112"/>
      <c r="D41" s="25"/>
      <c r="E41" s="112"/>
      <c r="F41" s="25"/>
      <c r="G41" s="112"/>
      <c r="H41" s="25"/>
      <c r="I41" s="112"/>
      <c r="J41" s="25"/>
      <c r="K41" s="112"/>
      <c r="L41" s="25"/>
      <c r="M41" s="116"/>
      <c r="N41" s="25">
        <f t="shared" si="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2.75">
      <c r="A42" s="127" t="s">
        <v>174</v>
      </c>
      <c r="B42" s="25"/>
      <c r="C42" s="112"/>
      <c r="D42" s="25"/>
      <c r="E42" s="112"/>
      <c r="F42" s="25"/>
      <c r="G42" s="112"/>
      <c r="H42" s="25"/>
      <c r="I42" s="112"/>
      <c r="J42" s="25"/>
      <c r="K42" s="112"/>
      <c r="L42" s="25"/>
      <c r="M42" s="116"/>
      <c r="N42" s="25">
        <f t="shared" si="6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2.75">
      <c r="A43" s="127" t="s">
        <v>175</v>
      </c>
      <c r="B43" s="25"/>
      <c r="C43" s="112"/>
      <c r="D43" s="25"/>
      <c r="E43" s="112"/>
      <c r="F43" s="25"/>
      <c r="G43" s="112"/>
      <c r="H43" s="25"/>
      <c r="I43" s="112"/>
      <c r="J43" s="25"/>
      <c r="K43" s="112"/>
      <c r="L43" s="25"/>
      <c r="M43" s="116"/>
      <c r="N43" s="25">
        <f t="shared" si="6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2.75">
      <c r="A44" s="127" t="s">
        <v>29</v>
      </c>
      <c r="B44" s="25">
        <v>88417</v>
      </c>
      <c r="C44" s="115">
        <v>156698</v>
      </c>
      <c r="D44" s="25">
        <v>239434.64</v>
      </c>
      <c r="E44" s="115">
        <v>168933</v>
      </c>
      <c r="F44" s="25">
        <v>173052</v>
      </c>
      <c r="G44" s="115">
        <v>131151</v>
      </c>
      <c r="H44" s="25">
        <v>120352</v>
      </c>
      <c r="I44" s="115">
        <v>160556</v>
      </c>
      <c r="J44" s="25">
        <v>148338</v>
      </c>
      <c r="K44" s="112">
        <v>0</v>
      </c>
      <c r="L44" s="25">
        <v>382487</v>
      </c>
      <c r="M44" s="116">
        <v>338311</v>
      </c>
      <c r="N44" s="25">
        <f t="shared" si="6"/>
        <v>2107729.64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2.75">
      <c r="A45" s="127" t="s">
        <v>168</v>
      </c>
      <c r="B45" s="25"/>
      <c r="C45" s="112"/>
      <c r="D45" s="25"/>
      <c r="E45" s="112"/>
      <c r="F45" s="25"/>
      <c r="G45" s="112"/>
      <c r="H45" s="25"/>
      <c r="I45" s="112"/>
      <c r="J45" s="25"/>
      <c r="K45" s="112"/>
      <c r="L45" s="25"/>
      <c r="M45" s="116"/>
      <c r="N45" s="25">
        <f t="shared" si="6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2.75">
      <c r="A46" s="127" t="s">
        <v>28</v>
      </c>
      <c r="B46" s="25">
        <v>12</v>
      </c>
      <c r="C46" s="128">
        <v>106</v>
      </c>
      <c r="D46" s="25">
        <v>90</v>
      </c>
      <c r="E46" s="112">
        <v>0</v>
      </c>
      <c r="F46" s="25">
        <v>24</v>
      </c>
      <c r="G46" s="112">
        <v>89</v>
      </c>
      <c r="H46" s="25">
        <v>0</v>
      </c>
      <c r="I46" s="112">
        <v>36</v>
      </c>
      <c r="J46" s="25">
        <v>0</v>
      </c>
      <c r="K46" s="112">
        <v>112</v>
      </c>
      <c r="L46" s="25">
        <v>8619</v>
      </c>
      <c r="M46" s="116">
        <v>3232</v>
      </c>
      <c r="N46" s="25">
        <f t="shared" si="6"/>
        <v>12320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2.75">
      <c r="A47" s="127"/>
      <c r="B47" s="25"/>
      <c r="C47" s="112"/>
      <c r="D47" s="25"/>
      <c r="E47" s="112"/>
      <c r="F47" s="25"/>
      <c r="G47" s="112"/>
      <c r="H47" s="25"/>
      <c r="I47" s="112"/>
      <c r="J47" s="25"/>
      <c r="K47" s="112"/>
      <c r="L47" s="25"/>
      <c r="M47" s="116"/>
      <c r="N47" s="2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2.75">
      <c r="A48" s="136" t="s">
        <v>21</v>
      </c>
      <c r="B48" s="23">
        <f>SUM(B49:B55)</f>
        <v>2987744</v>
      </c>
      <c r="C48" s="80">
        <f aca="true" t="shared" si="7" ref="C48:M48">SUM(C49:C55)</f>
        <v>6593696</v>
      </c>
      <c r="D48" s="23">
        <f t="shared" si="7"/>
        <v>7455587</v>
      </c>
      <c r="E48" s="80">
        <f t="shared" si="7"/>
        <v>8814356</v>
      </c>
      <c r="F48" s="23">
        <f t="shared" si="7"/>
        <v>2887559</v>
      </c>
      <c r="G48" s="80">
        <f t="shared" si="7"/>
        <v>8686445</v>
      </c>
      <c r="H48" s="23">
        <f t="shared" si="7"/>
        <v>4157502</v>
      </c>
      <c r="I48" s="80">
        <f t="shared" si="7"/>
        <v>9461456</v>
      </c>
      <c r="J48" s="23">
        <f t="shared" si="7"/>
        <v>6299966</v>
      </c>
      <c r="K48" s="80">
        <f t="shared" si="7"/>
        <v>3707216</v>
      </c>
      <c r="L48" s="23">
        <f t="shared" si="7"/>
        <v>2897032</v>
      </c>
      <c r="M48" s="117">
        <f t="shared" si="7"/>
        <v>2712843.74</v>
      </c>
      <c r="N48" s="23">
        <f>SUM(N49:N55)</f>
        <v>66661402.74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2.75">
      <c r="A49" s="127" t="s">
        <v>30</v>
      </c>
      <c r="B49" s="25">
        <v>1688364</v>
      </c>
      <c r="C49" s="115">
        <v>2939941</v>
      </c>
      <c r="D49" s="25">
        <v>5419926</v>
      </c>
      <c r="E49" s="115">
        <v>7735543</v>
      </c>
      <c r="F49" s="25">
        <v>801543</v>
      </c>
      <c r="G49" s="115">
        <v>6898877</v>
      </c>
      <c r="H49" s="25">
        <v>2623300</v>
      </c>
      <c r="I49" s="115">
        <v>7301034</v>
      </c>
      <c r="J49" s="25">
        <v>4933139</v>
      </c>
      <c r="K49" s="112">
        <v>1817331</v>
      </c>
      <c r="L49" s="25">
        <v>1485807</v>
      </c>
      <c r="M49" s="115">
        <v>1407149.74</v>
      </c>
      <c r="N49" s="25">
        <f aca="true" t="shared" si="8" ref="N49:N55">SUM(B49:M49)</f>
        <v>45051954.74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2.75">
      <c r="A50" s="127" t="s">
        <v>31</v>
      </c>
      <c r="B50" s="25">
        <v>1060862</v>
      </c>
      <c r="C50" s="115">
        <v>3445002</v>
      </c>
      <c r="D50" s="25">
        <v>1797471</v>
      </c>
      <c r="E50" s="115">
        <v>691290</v>
      </c>
      <c r="F50" s="25">
        <v>1634633</v>
      </c>
      <c r="G50" s="115">
        <v>1287277</v>
      </c>
      <c r="H50" s="25">
        <v>1112903</v>
      </c>
      <c r="I50" s="115">
        <v>1698092</v>
      </c>
      <c r="J50" s="25">
        <v>1032623</v>
      </c>
      <c r="K50" s="112">
        <v>1224593</v>
      </c>
      <c r="L50" s="25">
        <v>942750</v>
      </c>
      <c r="M50" s="115">
        <v>872717</v>
      </c>
      <c r="N50" s="25">
        <f t="shared" si="8"/>
        <v>16800213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2.75">
      <c r="A51" s="127" t="s">
        <v>32</v>
      </c>
      <c r="B51" s="25"/>
      <c r="C51" s="112"/>
      <c r="D51" s="25"/>
      <c r="E51" s="112"/>
      <c r="F51" s="25"/>
      <c r="G51" s="112"/>
      <c r="H51" s="25"/>
      <c r="I51" s="112"/>
      <c r="J51" s="25"/>
      <c r="K51" s="112"/>
      <c r="L51" s="25"/>
      <c r="M51" s="116"/>
      <c r="N51" s="25">
        <f t="shared" si="8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2.75">
      <c r="A52" s="127" t="s">
        <v>176</v>
      </c>
      <c r="B52" s="25"/>
      <c r="C52" s="112"/>
      <c r="D52" s="25"/>
      <c r="E52" s="112"/>
      <c r="F52" s="25"/>
      <c r="G52" s="112"/>
      <c r="H52" s="25"/>
      <c r="I52" s="112"/>
      <c r="J52" s="25"/>
      <c r="K52" s="112"/>
      <c r="L52" s="25"/>
      <c r="M52" s="116"/>
      <c r="N52" s="25">
        <f t="shared" si="8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2.75">
      <c r="A53" s="127" t="s">
        <v>33</v>
      </c>
      <c r="B53" s="25"/>
      <c r="C53" s="112"/>
      <c r="D53" s="25"/>
      <c r="E53" s="112"/>
      <c r="F53" s="25"/>
      <c r="G53" s="112"/>
      <c r="H53" s="25"/>
      <c r="I53" s="112"/>
      <c r="J53" s="25"/>
      <c r="K53" s="112"/>
      <c r="L53" s="25"/>
      <c r="M53" s="116"/>
      <c r="N53" s="25">
        <f t="shared" si="8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2.75">
      <c r="A54" s="127" t="s">
        <v>28</v>
      </c>
      <c r="B54" s="25">
        <v>95678</v>
      </c>
      <c r="C54" s="115">
        <v>94638</v>
      </c>
      <c r="D54" s="25">
        <v>94638</v>
      </c>
      <c r="E54" s="115">
        <v>94638</v>
      </c>
      <c r="F54" s="25">
        <v>94638</v>
      </c>
      <c r="G54" s="115">
        <v>94638</v>
      </c>
      <c r="H54" s="25">
        <v>94638</v>
      </c>
      <c r="I54" s="115">
        <v>94638</v>
      </c>
      <c r="J54" s="25">
        <v>94638</v>
      </c>
      <c r="K54" s="115">
        <v>94638</v>
      </c>
      <c r="L54" s="25">
        <v>95678</v>
      </c>
      <c r="M54" s="115">
        <v>94639</v>
      </c>
      <c r="N54" s="25">
        <f t="shared" si="8"/>
        <v>1137737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2.75">
      <c r="A55" s="149" t="s">
        <v>130</v>
      </c>
      <c r="B55" s="26">
        <v>142840</v>
      </c>
      <c r="C55" s="115">
        <v>114115</v>
      </c>
      <c r="D55" s="26">
        <v>143552</v>
      </c>
      <c r="E55" s="115">
        <v>292885</v>
      </c>
      <c r="F55" s="26">
        <v>356745</v>
      </c>
      <c r="G55" s="115">
        <v>405653</v>
      </c>
      <c r="H55" s="26">
        <v>326661</v>
      </c>
      <c r="I55" s="115">
        <v>367692</v>
      </c>
      <c r="J55" s="26">
        <v>239566</v>
      </c>
      <c r="K55" s="114">
        <v>570654</v>
      </c>
      <c r="L55" s="26">
        <v>372797</v>
      </c>
      <c r="M55" s="115">
        <v>338338</v>
      </c>
      <c r="N55" s="26">
        <f t="shared" si="8"/>
        <v>3671498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3.5" customHeight="1">
      <c r="A56" s="152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24"/>
      <c r="M56" s="110"/>
      <c r="N56" s="1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2.75">
      <c r="A57" s="153" t="s">
        <v>22</v>
      </c>
      <c r="B57" s="22">
        <f>SUM(B58:B66)</f>
        <v>32870991</v>
      </c>
      <c r="C57" s="22">
        <f aca="true" t="shared" si="9" ref="C57:N57">SUM(C58:C66)</f>
        <v>43954099</v>
      </c>
      <c r="D57" s="22">
        <f t="shared" si="9"/>
        <v>37345062</v>
      </c>
      <c r="E57" s="22">
        <f t="shared" si="9"/>
        <v>37591351</v>
      </c>
      <c r="F57" s="22">
        <f t="shared" si="9"/>
        <v>36410368</v>
      </c>
      <c r="G57" s="22">
        <f t="shared" si="9"/>
        <v>33824022</v>
      </c>
      <c r="H57" s="22">
        <f t="shared" si="9"/>
        <v>38570107</v>
      </c>
      <c r="I57" s="22">
        <f t="shared" si="9"/>
        <v>29553093</v>
      </c>
      <c r="J57" s="22">
        <f t="shared" si="9"/>
        <v>32875795</v>
      </c>
      <c r="K57" s="192">
        <f t="shared" si="9"/>
        <v>34594385</v>
      </c>
      <c r="L57" s="22">
        <f t="shared" si="9"/>
        <v>28320350</v>
      </c>
      <c r="M57" s="107">
        <f t="shared" si="9"/>
        <v>24124116.4</v>
      </c>
      <c r="N57" s="22">
        <f t="shared" si="9"/>
        <v>410033739.4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2.75">
      <c r="A58" s="111" t="s">
        <v>36</v>
      </c>
      <c r="B58" s="25">
        <v>26585883</v>
      </c>
      <c r="C58" s="115">
        <v>31985429</v>
      </c>
      <c r="D58" s="25">
        <v>24904989</v>
      </c>
      <c r="E58" s="115">
        <v>27317471</v>
      </c>
      <c r="F58" s="11">
        <v>25519305</v>
      </c>
      <c r="G58" s="112">
        <v>27900827</v>
      </c>
      <c r="H58" s="25">
        <v>30936719</v>
      </c>
      <c r="I58" s="116">
        <v>23630020</v>
      </c>
      <c r="J58" s="115">
        <v>26298107</v>
      </c>
      <c r="K58" s="128">
        <v>26903921</v>
      </c>
      <c r="L58" s="25">
        <v>23861189</v>
      </c>
      <c r="M58" s="115">
        <v>19920078.4</v>
      </c>
      <c r="N58" s="25">
        <f aca="true" t="shared" si="10" ref="N58:N66">SUM(B58:M58)</f>
        <v>315763938.4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2.75">
      <c r="A59" s="111" t="s">
        <v>37</v>
      </c>
      <c r="B59" s="25">
        <v>1119206</v>
      </c>
      <c r="C59" s="115">
        <v>2437823</v>
      </c>
      <c r="D59" s="25">
        <v>3863354</v>
      </c>
      <c r="E59" s="115">
        <v>2030551</v>
      </c>
      <c r="F59" s="25">
        <v>4835933</v>
      </c>
      <c r="G59" s="115">
        <v>1820683</v>
      </c>
      <c r="H59" s="25">
        <v>2506986</v>
      </c>
      <c r="I59" s="115">
        <v>1668084</v>
      </c>
      <c r="J59" s="25">
        <v>2311626</v>
      </c>
      <c r="K59" s="115">
        <v>2621065</v>
      </c>
      <c r="L59" s="25">
        <v>1341126</v>
      </c>
      <c r="M59" s="115">
        <v>1315458</v>
      </c>
      <c r="N59" s="25">
        <f t="shared" si="10"/>
        <v>27871895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2.75">
      <c r="A60" s="111" t="s">
        <v>177</v>
      </c>
      <c r="B60" s="25"/>
      <c r="C60" s="112"/>
      <c r="D60" s="25"/>
      <c r="E60" s="112"/>
      <c r="F60" s="25"/>
      <c r="G60" s="112"/>
      <c r="H60" s="25"/>
      <c r="I60" s="112"/>
      <c r="J60" s="25"/>
      <c r="K60" s="112"/>
      <c r="L60" s="25"/>
      <c r="M60" s="116"/>
      <c r="N60" s="25">
        <f t="shared" si="1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2.75">
      <c r="A61" s="111" t="s">
        <v>34</v>
      </c>
      <c r="B61" s="25">
        <v>735000</v>
      </c>
      <c r="C61" s="115">
        <v>4850000</v>
      </c>
      <c r="D61" s="25">
        <v>4965000</v>
      </c>
      <c r="E61" s="115">
        <v>3980000</v>
      </c>
      <c r="F61" s="25">
        <v>2800000</v>
      </c>
      <c r="G61" s="115">
        <v>1100000</v>
      </c>
      <c r="H61" s="25">
        <v>1000000</v>
      </c>
      <c r="I61" s="115">
        <v>620000</v>
      </c>
      <c r="J61" s="25">
        <v>840000</v>
      </c>
      <c r="K61" s="115">
        <v>650000</v>
      </c>
      <c r="L61" s="25">
        <v>670000</v>
      </c>
      <c r="M61" s="115">
        <v>519685</v>
      </c>
      <c r="N61" s="25">
        <f t="shared" si="10"/>
        <v>22729685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2.75">
      <c r="A62" s="111" t="s">
        <v>145</v>
      </c>
      <c r="B62" s="25"/>
      <c r="C62" s="115"/>
      <c r="D62" s="25"/>
      <c r="E62" s="115"/>
      <c r="F62" s="25"/>
      <c r="G62" s="115"/>
      <c r="H62" s="25"/>
      <c r="I62" s="115"/>
      <c r="J62" s="25"/>
      <c r="K62" s="115"/>
      <c r="L62" s="25"/>
      <c r="M62" s="115"/>
      <c r="N62" s="25">
        <f t="shared" si="1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2.75">
      <c r="A63" s="111" t="s">
        <v>131</v>
      </c>
      <c r="B63" s="25">
        <v>571677</v>
      </c>
      <c r="C63" s="115">
        <v>598573</v>
      </c>
      <c r="D63" s="25">
        <v>374787</v>
      </c>
      <c r="E63" s="115">
        <v>460879</v>
      </c>
      <c r="F63" s="25">
        <v>179335</v>
      </c>
      <c r="G63" s="115">
        <v>476817</v>
      </c>
      <c r="H63" s="25">
        <v>265577</v>
      </c>
      <c r="I63" s="115">
        <v>322363</v>
      </c>
      <c r="J63" s="25">
        <v>252054</v>
      </c>
      <c r="K63" s="115">
        <v>392346</v>
      </c>
      <c r="L63" s="25">
        <v>335816</v>
      </c>
      <c r="M63" s="115">
        <v>336886</v>
      </c>
      <c r="N63" s="25">
        <f t="shared" si="10"/>
        <v>4567110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2.75">
      <c r="A64" s="111" t="s">
        <v>178</v>
      </c>
      <c r="B64" s="25">
        <v>844659</v>
      </c>
      <c r="C64" s="115">
        <v>1974257</v>
      </c>
      <c r="D64" s="25">
        <v>436298</v>
      </c>
      <c r="E64" s="115">
        <v>693817</v>
      </c>
      <c r="F64" s="25">
        <v>670555</v>
      </c>
      <c r="G64" s="115">
        <v>137927</v>
      </c>
      <c r="H64" s="25">
        <v>792352</v>
      </c>
      <c r="I64" s="115">
        <v>784948</v>
      </c>
      <c r="J64" s="25">
        <v>720336</v>
      </c>
      <c r="K64" s="115">
        <v>936245</v>
      </c>
      <c r="L64" s="25">
        <v>481265</v>
      </c>
      <c r="M64" s="115">
        <v>449181</v>
      </c>
      <c r="N64" s="25">
        <f t="shared" si="10"/>
        <v>8921840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2.75">
      <c r="A65" s="111" t="s">
        <v>323</v>
      </c>
      <c r="B65" s="25">
        <v>1237765</v>
      </c>
      <c r="C65" s="112">
        <v>839786</v>
      </c>
      <c r="D65" s="25">
        <v>839786</v>
      </c>
      <c r="E65" s="112">
        <v>1583685</v>
      </c>
      <c r="F65" s="25">
        <v>839786</v>
      </c>
      <c r="G65" s="112">
        <v>837043</v>
      </c>
      <c r="H65" s="25">
        <v>1496721</v>
      </c>
      <c r="I65" s="112">
        <v>839786</v>
      </c>
      <c r="J65" s="25">
        <v>839786</v>
      </c>
      <c r="K65" s="112">
        <v>1423968</v>
      </c>
      <c r="L65" s="25">
        <v>737940</v>
      </c>
      <c r="M65" s="116">
        <v>737940</v>
      </c>
      <c r="N65" s="25">
        <f t="shared" si="10"/>
        <v>12253992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2.75">
      <c r="A66" s="111" t="s">
        <v>331</v>
      </c>
      <c r="B66" s="25">
        <v>1776801</v>
      </c>
      <c r="C66" s="112">
        <v>1268231</v>
      </c>
      <c r="D66" s="25">
        <v>1960848</v>
      </c>
      <c r="E66" s="112">
        <v>1524948</v>
      </c>
      <c r="F66" s="25">
        <v>1565454</v>
      </c>
      <c r="G66" s="112">
        <v>1550725</v>
      </c>
      <c r="H66" s="25">
        <v>1571752</v>
      </c>
      <c r="I66" s="112">
        <v>1687892</v>
      </c>
      <c r="J66" s="25">
        <v>1613886</v>
      </c>
      <c r="K66" s="112">
        <v>1666840</v>
      </c>
      <c r="L66" s="25">
        <v>893014</v>
      </c>
      <c r="M66" s="116">
        <v>844888</v>
      </c>
      <c r="N66" s="25">
        <f t="shared" si="10"/>
        <v>17925279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2.75">
      <c r="A67" s="139" t="s">
        <v>184</v>
      </c>
      <c r="B67" s="23">
        <f>SUM(B68:B75)</f>
        <v>2435264</v>
      </c>
      <c r="C67" s="23">
        <f aca="true" t="shared" si="11" ref="C67:N67">SUM(C68:C75)</f>
        <v>2432673</v>
      </c>
      <c r="D67" s="23">
        <f t="shared" si="11"/>
        <v>2448361</v>
      </c>
      <c r="E67" s="23">
        <f t="shared" si="11"/>
        <v>2459032</v>
      </c>
      <c r="F67" s="23">
        <f t="shared" si="11"/>
        <v>2461120</v>
      </c>
      <c r="G67" s="23">
        <f t="shared" si="11"/>
        <v>2457207</v>
      </c>
      <c r="H67" s="23">
        <f t="shared" si="11"/>
        <v>2450130</v>
      </c>
      <c r="I67" s="23">
        <f t="shared" si="11"/>
        <v>2449791</v>
      </c>
      <c r="J67" s="23">
        <f t="shared" si="11"/>
        <v>2444133</v>
      </c>
      <c r="K67" s="23">
        <f t="shared" si="11"/>
        <v>2425652</v>
      </c>
      <c r="L67" s="23">
        <f t="shared" si="11"/>
        <v>28951</v>
      </c>
      <c r="M67" s="23">
        <f t="shared" si="11"/>
        <v>18737</v>
      </c>
      <c r="N67" s="23">
        <f t="shared" si="11"/>
        <v>24511051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2.75">
      <c r="A68" s="95" t="s">
        <v>242</v>
      </c>
      <c r="B68" s="25">
        <v>2417905</v>
      </c>
      <c r="C68" s="25">
        <v>2417905</v>
      </c>
      <c r="D68" s="25">
        <v>2417905</v>
      </c>
      <c r="E68" s="25">
        <v>2417905</v>
      </c>
      <c r="F68" s="25">
        <v>2417905</v>
      </c>
      <c r="G68" s="25">
        <v>2417905</v>
      </c>
      <c r="H68" s="25">
        <v>2417905</v>
      </c>
      <c r="I68" s="25">
        <v>2417905</v>
      </c>
      <c r="J68" s="25">
        <v>2417905</v>
      </c>
      <c r="K68" s="25">
        <v>2417905</v>
      </c>
      <c r="L68" s="25">
        <v>0</v>
      </c>
      <c r="M68" s="25">
        <v>0</v>
      </c>
      <c r="N68" s="25">
        <f aca="true" t="shared" si="12" ref="N68:N75">SUM(B68:M68)</f>
        <v>24179050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2.75">
      <c r="A69" s="154" t="s">
        <v>351</v>
      </c>
      <c r="B69" s="25"/>
      <c r="C69" s="112"/>
      <c r="D69" s="25"/>
      <c r="E69" s="112"/>
      <c r="F69" s="25"/>
      <c r="G69" s="112"/>
      <c r="H69" s="25"/>
      <c r="I69" s="112"/>
      <c r="J69" s="25"/>
      <c r="K69" s="112"/>
      <c r="L69" s="25"/>
      <c r="M69" s="116"/>
      <c r="N69" s="25">
        <f t="shared" si="12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2.75">
      <c r="A70" s="154" t="s">
        <v>352</v>
      </c>
      <c r="B70" s="25"/>
      <c r="C70" s="112"/>
      <c r="D70" s="25"/>
      <c r="E70" s="112"/>
      <c r="F70" s="25"/>
      <c r="G70" s="112"/>
      <c r="H70" s="25"/>
      <c r="I70" s="112"/>
      <c r="J70" s="25"/>
      <c r="K70" s="112"/>
      <c r="L70" s="25"/>
      <c r="M70" s="116"/>
      <c r="N70" s="25">
        <f t="shared" si="12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2.75">
      <c r="A71" s="154" t="s">
        <v>353</v>
      </c>
      <c r="B71" s="25"/>
      <c r="C71" s="25"/>
      <c r="D71" s="25"/>
      <c r="E71" s="128"/>
      <c r="F71" s="25"/>
      <c r="G71" s="112"/>
      <c r="H71" s="25"/>
      <c r="I71" s="116"/>
      <c r="J71" s="25"/>
      <c r="K71" s="112"/>
      <c r="L71" s="25"/>
      <c r="M71" s="116"/>
      <c r="N71" s="25">
        <f t="shared" si="12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ht="12.75">
      <c r="A72" s="154" t="s">
        <v>431</v>
      </c>
      <c r="B72" s="25"/>
      <c r="C72" s="112"/>
      <c r="D72" s="25"/>
      <c r="E72" s="112"/>
      <c r="F72" s="25"/>
      <c r="G72" s="112"/>
      <c r="H72" s="25"/>
      <c r="I72" s="112"/>
      <c r="J72" s="25"/>
      <c r="K72" s="112"/>
      <c r="L72" s="25"/>
      <c r="M72" s="116"/>
      <c r="N72" s="25">
        <f t="shared" si="12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ht="12.75">
      <c r="A73" s="198" t="s">
        <v>472</v>
      </c>
      <c r="B73" s="25"/>
      <c r="C73" s="112"/>
      <c r="D73" s="25"/>
      <c r="E73" s="112"/>
      <c r="F73" s="25"/>
      <c r="G73" s="112"/>
      <c r="H73" s="25"/>
      <c r="I73" s="112"/>
      <c r="J73" s="25"/>
      <c r="K73" s="112"/>
      <c r="L73" s="25"/>
      <c r="M73" s="116"/>
      <c r="N73" s="25">
        <f t="shared" si="12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ht="12.75">
      <c r="A74" s="198" t="s">
        <v>503</v>
      </c>
      <c r="B74" s="25"/>
      <c r="C74" s="112"/>
      <c r="D74" s="25"/>
      <c r="E74" s="112"/>
      <c r="F74" s="25"/>
      <c r="G74" s="112"/>
      <c r="H74" s="25"/>
      <c r="I74" s="112"/>
      <c r="J74" s="25"/>
      <c r="K74" s="112"/>
      <c r="L74" s="25"/>
      <c r="M74" s="116"/>
      <c r="N74" s="25">
        <f t="shared" si="12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ht="12.75">
      <c r="A75" s="198" t="s">
        <v>547</v>
      </c>
      <c r="B75" s="25">
        <v>17359</v>
      </c>
      <c r="C75" s="112">
        <v>14768</v>
      </c>
      <c r="D75" s="25">
        <v>30456</v>
      </c>
      <c r="E75" s="112">
        <v>41127</v>
      </c>
      <c r="F75" s="25">
        <v>43215</v>
      </c>
      <c r="G75" s="112">
        <v>39302</v>
      </c>
      <c r="H75" s="25">
        <v>32225</v>
      </c>
      <c r="I75" s="112">
        <v>31886</v>
      </c>
      <c r="J75" s="25">
        <v>26228</v>
      </c>
      <c r="K75" s="112">
        <v>7747</v>
      </c>
      <c r="L75" s="25">
        <v>28951</v>
      </c>
      <c r="M75" s="116">
        <v>18737</v>
      </c>
      <c r="N75" s="25">
        <f t="shared" si="12"/>
        <v>332001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ht="12.75">
      <c r="A76" s="139" t="s">
        <v>24</v>
      </c>
      <c r="B76" s="23">
        <f>SUM(B77:B84)</f>
        <v>20523273</v>
      </c>
      <c r="C76" s="23">
        <f aca="true" t="shared" si="13" ref="C76:N76">SUM(C77:C84)</f>
        <v>20486860</v>
      </c>
      <c r="D76" s="23">
        <f t="shared" si="13"/>
        <v>20479057</v>
      </c>
      <c r="E76" s="23">
        <f t="shared" si="13"/>
        <v>20431033</v>
      </c>
      <c r="F76" s="23">
        <f t="shared" si="13"/>
        <v>20444421</v>
      </c>
      <c r="G76" s="23">
        <f t="shared" si="13"/>
        <v>20448032</v>
      </c>
      <c r="H76" s="23">
        <f t="shared" si="13"/>
        <v>20427143</v>
      </c>
      <c r="I76" s="23">
        <f t="shared" si="13"/>
        <v>20445778</v>
      </c>
      <c r="J76" s="23">
        <f t="shared" si="13"/>
        <v>20421452</v>
      </c>
      <c r="K76" s="23">
        <f t="shared" si="13"/>
        <v>20422783</v>
      </c>
      <c r="L76" s="23">
        <f t="shared" si="13"/>
        <v>20448924</v>
      </c>
      <c r="M76" s="23">
        <f t="shared" si="13"/>
        <v>20453584</v>
      </c>
      <c r="N76" s="23">
        <f t="shared" si="13"/>
        <v>245432340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ht="12.75">
      <c r="A77" s="95" t="s">
        <v>242</v>
      </c>
      <c r="B77" s="25">
        <v>20388877</v>
      </c>
      <c r="C77" s="25">
        <v>20388877</v>
      </c>
      <c r="D77" s="25">
        <v>20388877</v>
      </c>
      <c r="E77" s="25">
        <v>20388877</v>
      </c>
      <c r="F77" s="25">
        <v>20388877</v>
      </c>
      <c r="G77" s="25">
        <v>20388877</v>
      </c>
      <c r="H77" s="25">
        <v>20388877</v>
      </c>
      <c r="I77" s="25">
        <v>20388877</v>
      </c>
      <c r="J77" s="25">
        <v>20388877</v>
      </c>
      <c r="K77" s="25">
        <v>20388877</v>
      </c>
      <c r="L77" s="25">
        <v>20388877</v>
      </c>
      <c r="M77" s="25">
        <v>20388877</v>
      </c>
      <c r="N77" s="25">
        <f aca="true" t="shared" si="14" ref="N77:N85">SUM(B77:M77)</f>
        <v>244666524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2.75">
      <c r="A78" s="95" t="s">
        <v>354</v>
      </c>
      <c r="B78" s="25"/>
      <c r="C78" s="112"/>
      <c r="D78" s="25"/>
      <c r="E78" s="112"/>
      <c r="F78" s="25"/>
      <c r="G78" s="112"/>
      <c r="H78" s="25"/>
      <c r="I78" s="112"/>
      <c r="J78" s="25"/>
      <c r="K78" s="112"/>
      <c r="L78" s="25"/>
      <c r="M78" s="116"/>
      <c r="N78" s="25">
        <f t="shared" si="14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12.75">
      <c r="A79" s="95" t="s">
        <v>355</v>
      </c>
      <c r="B79" s="25"/>
      <c r="C79" s="112"/>
      <c r="D79" s="25"/>
      <c r="E79" s="112"/>
      <c r="F79" s="25"/>
      <c r="G79" s="112"/>
      <c r="H79" s="25"/>
      <c r="I79" s="112"/>
      <c r="J79" s="25"/>
      <c r="K79" s="112"/>
      <c r="L79" s="25"/>
      <c r="M79" s="116"/>
      <c r="N79" s="25">
        <f t="shared" si="14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ht="12.75">
      <c r="A80" s="95" t="s">
        <v>356</v>
      </c>
      <c r="B80" s="25"/>
      <c r="C80" s="25"/>
      <c r="D80" s="25"/>
      <c r="E80" s="128"/>
      <c r="F80" s="25"/>
      <c r="G80" s="112"/>
      <c r="H80" s="25"/>
      <c r="I80" s="116"/>
      <c r="J80" s="25"/>
      <c r="K80" s="128"/>
      <c r="L80" s="25"/>
      <c r="M80" s="116"/>
      <c r="N80" s="25">
        <f t="shared" si="14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12.75">
      <c r="A81" s="95" t="s">
        <v>432</v>
      </c>
      <c r="B81" s="25"/>
      <c r="C81" s="112"/>
      <c r="D81" s="25"/>
      <c r="E81" s="112"/>
      <c r="F81" s="25"/>
      <c r="G81" s="112"/>
      <c r="H81" s="25"/>
      <c r="I81" s="112"/>
      <c r="J81" s="25"/>
      <c r="K81" s="112"/>
      <c r="L81" s="25"/>
      <c r="M81" s="116"/>
      <c r="N81" s="25">
        <f t="shared" si="14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12.75">
      <c r="A82" s="202" t="s">
        <v>473</v>
      </c>
      <c r="B82" s="25"/>
      <c r="C82" s="112"/>
      <c r="D82" s="25"/>
      <c r="E82" s="112"/>
      <c r="F82" s="25"/>
      <c r="G82" s="112"/>
      <c r="H82" s="25"/>
      <c r="I82" s="112"/>
      <c r="J82" s="25"/>
      <c r="K82" s="112"/>
      <c r="L82" s="25"/>
      <c r="M82" s="116"/>
      <c r="N82" s="25">
        <f t="shared" si="14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12.75">
      <c r="A83" s="202" t="s">
        <v>504</v>
      </c>
      <c r="B83" s="25"/>
      <c r="C83" s="112"/>
      <c r="D83" s="25"/>
      <c r="E83" s="112"/>
      <c r="F83" s="25"/>
      <c r="G83" s="112"/>
      <c r="H83" s="25"/>
      <c r="I83" s="112"/>
      <c r="J83" s="25"/>
      <c r="K83" s="112"/>
      <c r="L83" s="25"/>
      <c r="M83" s="116"/>
      <c r="N83" s="25">
        <f t="shared" si="14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ht="12.75">
      <c r="A84" s="202" t="s">
        <v>548</v>
      </c>
      <c r="B84" s="25">
        <v>134396</v>
      </c>
      <c r="C84" s="112">
        <v>97983</v>
      </c>
      <c r="D84" s="25">
        <v>90180</v>
      </c>
      <c r="E84" s="112">
        <v>42156</v>
      </c>
      <c r="F84" s="25">
        <v>55544</v>
      </c>
      <c r="G84" s="112">
        <v>59155</v>
      </c>
      <c r="H84" s="25">
        <v>38266</v>
      </c>
      <c r="I84" s="112">
        <v>56901</v>
      </c>
      <c r="J84" s="25">
        <v>32575</v>
      </c>
      <c r="K84" s="112">
        <v>33906</v>
      </c>
      <c r="L84" s="25">
        <v>60047</v>
      </c>
      <c r="M84" s="116">
        <v>64707</v>
      </c>
      <c r="N84" s="25">
        <f t="shared" si="14"/>
        <v>765816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ht="12.75">
      <c r="A85" s="36" t="s">
        <v>592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193">
        <v>0</v>
      </c>
      <c r="L85" s="23">
        <v>0</v>
      </c>
      <c r="M85" s="117">
        <v>0</v>
      </c>
      <c r="N85" s="23">
        <f t="shared" si="14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ht="12.75">
      <c r="A86" s="155"/>
      <c r="B86" s="25"/>
      <c r="C86" s="112"/>
      <c r="D86" s="25"/>
      <c r="E86" s="112"/>
      <c r="F86" s="25"/>
      <c r="G86" s="112"/>
      <c r="H86" s="25"/>
      <c r="I86" s="112"/>
      <c r="J86" s="25"/>
      <c r="K86" s="112"/>
      <c r="L86" s="25"/>
      <c r="M86" s="116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12.75">
      <c r="A87" s="139" t="s">
        <v>149</v>
      </c>
      <c r="B87" s="23">
        <f>SUM(B88:B126)</f>
        <v>0</v>
      </c>
      <c r="C87" s="23">
        <f aca="true" t="shared" si="15" ref="C87:N87">SUM(C88:C126)</f>
        <v>0</v>
      </c>
      <c r="D87" s="23">
        <f t="shared" si="15"/>
        <v>0</v>
      </c>
      <c r="E87" s="23">
        <f t="shared" si="15"/>
        <v>0</v>
      </c>
      <c r="F87" s="23">
        <f t="shared" si="15"/>
        <v>0</v>
      </c>
      <c r="G87" s="23">
        <f t="shared" si="15"/>
        <v>0</v>
      </c>
      <c r="H87" s="23">
        <f t="shared" si="15"/>
        <v>0</v>
      </c>
      <c r="I87" s="23">
        <f t="shared" si="15"/>
        <v>0</v>
      </c>
      <c r="J87" s="23">
        <f t="shared" si="15"/>
        <v>0</v>
      </c>
      <c r="K87" s="23">
        <f t="shared" si="15"/>
        <v>0</v>
      </c>
      <c r="L87" s="23">
        <f t="shared" si="15"/>
        <v>0</v>
      </c>
      <c r="M87" s="23">
        <f t="shared" si="15"/>
        <v>0</v>
      </c>
      <c r="N87" s="23">
        <f t="shared" si="15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ht="12.75">
      <c r="A88" s="111" t="s">
        <v>179</v>
      </c>
      <c r="B88" s="25"/>
      <c r="C88" s="112"/>
      <c r="D88" s="25"/>
      <c r="E88" s="112"/>
      <c r="F88" s="25"/>
      <c r="G88" s="112"/>
      <c r="H88" s="25"/>
      <c r="I88" s="112"/>
      <c r="J88" s="25"/>
      <c r="K88" s="112"/>
      <c r="L88" s="25"/>
      <c r="M88" s="116"/>
      <c r="N88" s="25">
        <f>SUM(B88:M88)</f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ht="12.75">
      <c r="A89" s="111" t="s">
        <v>138</v>
      </c>
      <c r="B89" s="25"/>
      <c r="C89" s="112"/>
      <c r="D89" s="25"/>
      <c r="E89" s="112"/>
      <c r="F89" s="25"/>
      <c r="G89" s="112"/>
      <c r="H89" s="25"/>
      <c r="I89" s="112"/>
      <c r="J89" s="25"/>
      <c r="K89" s="112"/>
      <c r="L89" s="25"/>
      <c r="M89" s="116"/>
      <c r="N89" s="25">
        <f>SUM(B89:M89)</f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12.75">
      <c r="A90" s="111" t="s">
        <v>288</v>
      </c>
      <c r="B90" s="25"/>
      <c r="C90" s="112"/>
      <c r="D90" s="25"/>
      <c r="E90" s="112"/>
      <c r="F90" s="25"/>
      <c r="G90" s="112"/>
      <c r="H90" s="25"/>
      <c r="I90" s="112"/>
      <c r="J90" s="25"/>
      <c r="K90" s="112"/>
      <c r="L90" s="25"/>
      <c r="M90" s="116"/>
      <c r="N90" s="25">
        <f>SUM(B90:M90)</f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12.75">
      <c r="A91" s="111" t="s">
        <v>289</v>
      </c>
      <c r="B91" s="25"/>
      <c r="C91" s="112"/>
      <c r="D91" s="25"/>
      <c r="E91" s="112"/>
      <c r="F91" s="25"/>
      <c r="G91" s="112"/>
      <c r="H91" s="25"/>
      <c r="I91" s="112"/>
      <c r="J91" s="25"/>
      <c r="K91" s="112"/>
      <c r="L91" s="25"/>
      <c r="M91" s="116"/>
      <c r="N91" s="25">
        <f>SUM(B91:M91)</f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2.75">
      <c r="A92" s="111" t="s">
        <v>243</v>
      </c>
      <c r="B92" s="25"/>
      <c r="C92" s="112"/>
      <c r="D92" s="25"/>
      <c r="E92" s="112"/>
      <c r="F92" s="25"/>
      <c r="G92" s="112"/>
      <c r="H92" s="25"/>
      <c r="I92" s="112"/>
      <c r="J92" s="25"/>
      <c r="K92" s="112"/>
      <c r="L92" s="25"/>
      <c r="M92" s="116"/>
      <c r="N92" s="25">
        <f aca="true" t="shared" si="16" ref="N92:N126">SUM(B92:M92)</f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12.75">
      <c r="A93" s="111" t="s">
        <v>318</v>
      </c>
      <c r="B93" s="25"/>
      <c r="C93" s="112"/>
      <c r="D93" s="25"/>
      <c r="E93" s="112"/>
      <c r="F93" s="25"/>
      <c r="G93" s="112"/>
      <c r="H93" s="25"/>
      <c r="I93" s="112"/>
      <c r="J93" s="25"/>
      <c r="K93" s="112"/>
      <c r="L93" s="25"/>
      <c r="M93" s="116"/>
      <c r="N93" s="25">
        <f t="shared" si="16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2.75">
      <c r="A94" s="127" t="s">
        <v>307</v>
      </c>
      <c r="B94" s="25"/>
      <c r="C94" s="112"/>
      <c r="D94" s="25"/>
      <c r="E94" s="112"/>
      <c r="F94" s="25"/>
      <c r="G94" s="112"/>
      <c r="H94" s="25"/>
      <c r="I94" s="112"/>
      <c r="J94" s="25"/>
      <c r="K94" s="112"/>
      <c r="L94" s="25"/>
      <c r="M94" s="116"/>
      <c r="N94" s="25">
        <f t="shared" si="16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12.75">
      <c r="A95" s="111" t="s">
        <v>287</v>
      </c>
      <c r="B95" s="25"/>
      <c r="C95" s="112"/>
      <c r="D95" s="25"/>
      <c r="E95" s="112"/>
      <c r="F95" s="25"/>
      <c r="G95" s="112"/>
      <c r="H95" s="25"/>
      <c r="I95" s="112"/>
      <c r="J95" s="25"/>
      <c r="K95" s="112"/>
      <c r="L95" s="25"/>
      <c r="M95" s="116"/>
      <c r="N95" s="25">
        <f t="shared" si="16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2.75">
      <c r="A96" s="111" t="s">
        <v>244</v>
      </c>
      <c r="B96" s="25"/>
      <c r="C96" s="112"/>
      <c r="D96" s="25"/>
      <c r="E96" s="112"/>
      <c r="F96" s="25"/>
      <c r="G96" s="112"/>
      <c r="H96" s="25"/>
      <c r="I96" s="112"/>
      <c r="J96" s="25"/>
      <c r="K96" s="112"/>
      <c r="L96" s="25"/>
      <c r="M96" s="116"/>
      <c r="N96" s="25">
        <f t="shared" si="16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2.75">
      <c r="A97" s="127" t="s">
        <v>317</v>
      </c>
      <c r="B97" s="25"/>
      <c r="C97" s="112"/>
      <c r="D97" s="25"/>
      <c r="E97" s="112"/>
      <c r="F97" s="25"/>
      <c r="G97" s="112"/>
      <c r="H97" s="25"/>
      <c r="I97" s="112"/>
      <c r="J97" s="25"/>
      <c r="K97" s="112"/>
      <c r="L97" s="25"/>
      <c r="M97" s="116"/>
      <c r="N97" s="25">
        <f t="shared" si="16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12.75">
      <c r="A98" s="111" t="s">
        <v>246</v>
      </c>
      <c r="B98" s="25"/>
      <c r="C98" s="112"/>
      <c r="D98" s="25"/>
      <c r="E98" s="112"/>
      <c r="F98" s="25"/>
      <c r="G98" s="112"/>
      <c r="H98" s="25"/>
      <c r="I98" s="116"/>
      <c r="J98" s="25"/>
      <c r="K98" s="112"/>
      <c r="L98" s="25"/>
      <c r="M98" s="116"/>
      <c r="N98" s="25">
        <f t="shared" si="16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12.75">
      <c r="A99" s="127" t="s">
        <v>308</v>
      </c>
      <c r="B99" s="25"/>
      <c r="C99" s="112"/>
      <c r="D99" s="25"/>
      <c r="E99" s="112"/>
      <c r="F99" s="25"/>
      <c r="G99" s="112"/>
      <c r="H99" s="25"/>
      <c r="I99" s="112"/>
      <c r="J99" s="25"/>
      <c r="K99" s="112"/>
      <c r="L99" s="25"/>
      <c r="M99" s="116"/>
      <c r="N99" s="25">
        <f t="shared" si="16"/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12.75">
      <c r="A100" s="111" t="s">
        <v>319</v>
      </c>
      <c r="B100" s="25"/>
      <c r="C100" s="112"/>
      <c r="D100" s="25"/>
      <c r="E100" s="112"/>
      <c r="F100" s="25"/>
      <c r="G100" s="112"/>
      <c r="H100" s="25"/>
      <c r="I100" s="112"/>
      <c r="J100" s="25"/>
      <c r="K100" s="112"/>
      <c r="L100" s="25"/>
      <c r="M100" s="116"/>
      <c r="N100" s="25">
        <f t="shared" si="16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12.75">
      <c r="A101" s="127" t="s">
        <v>325</v>
      </c>
      <c r="B101" s="25"/>
      <c r="C101" s="112"/>
      <c r="D101" s="25"/>
      <c r="E101" s="112"/>
      <c r="F101" s="25"/>
      <c r="G101" s="112"/>
      <c r="H101" s="25"/>
      <c r="I101" s="112"/>
      <c r="J101" s="25"/>
      <c r="K101" s="112"/>
      <c r="L101" s="25"/>
      <c r="M101" s="116"/>
      <c r="N101" s="25">
        <f t="shared" si="16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2.75">
      <c r="A102" s="127" t="s">
        <v>326</v>
      </c>
      <c r="B102" s="25"/>
      <c r="C102" s="112"/>
      <c r="D102" s="25"/>
      <c r="E102" s="112"/>
      <c r="F102" s="25"/>
      <c r="G102" s="112"/>
      <c r="H102" s="25"/>
      <c r="I102" s="112"/>
      <c r="J102" s="25"/>
      <c r="K102" s="112"/>
      <c r="L102" s="25"/>
      <c r="M102" s="116"/>
      <c r="N102" s="25">
        <f t="shared" si="16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12.75">
      <c r="A103" s="127" t="s">
        <v>412</v>
      </c>
      <c r="B103" s="25"/>
      <c r="C103" s="112"/>
      <c r="D103" s="25"/>
      <c r="E103" s="112"/>
      <c r="F103" s="25"/>
      <c r="G103" s="112"/>
      <c r="H103" s="25"/>
      <c r="I103" s="112"/>
      <c r="J103" s="25"/>
      <c r="K103" s="112"/>
      <c r="L103" s="25"/>
      <c r="M103" s="116"/>
      <c r="N103" s="25">
        <f t="shared" si="16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ht="12.75">
      <c r="A104" s="127" t="s">
        <v>327</v>
      </c>
      <c r="B104" s="25"/>
      <c r="C104" s="112"/>
      <c r="D104" s="25"/>
      <c r="E104" s="112"/>
      <c r="F104" s="25"/>
      <c r="G104" s="112"/>
      <c r="H104" s="25"/>
      <c r="I104" s="112"/>
      <c r="J104" s="25"/>
      <c r="K104" s="112"/>
      <c r="L104" s="25"/>
      <c r="M104" s="116"/>
      <c r="N104" s="25">
        <f t="shared" si="16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ht="12.75">
      <c r="A105" s="127" t="s">
        <v>335</v>
      </c>
      <c r="B105" s="25"/>
      <c r="C105" s="112"/>
      <c r="D105" s="25"/>
      <c r="E105" s="112"/>
      <c r="F105" s="25"/>
      <c r="G105" s="112"/>
      <c r="H105" s="25"/>
      <c r="I105" s="112"/>
      <c r="J105" s="25"/>
      <c r="K105" s="112"/>
      <c r="L105" s="25"/>
      <c r="M105" s="116"/>
      <c r="N105" s="25">
        <f t="shared" si="16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ht="12.75">
      <c r="A106" s="127" t="s">
        <v>333</v>
      </c>
      <c r="B106" s="25"/>
      <c r="C106" s="112"/>
      <c r="D106" s="25"/>
      <c r="E106" s="112"/>
      <c r="F106" s="25"/>
      <c r="G106" s="112"/>
      <c r="H106" s="25"/>
      <c r="I106" s="112"/>
      <c r="J106" s="25"/>
      <c r="K106" s="112"/>
      <c r="L106" s="25"/>
      <c r="M106" s="116"/>
      <c r="N106" s="25">
        <f t="shared" si="16"/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ht="12.75">
      <c r="A107" s="127" t="s">
        <v>350</v>
      </c>
      <c r="B107" s="25"/>
      <c r="C107" s="112"/>
      <c r="D107" s="25"/>
      <c r="E107" s="112"/>
      <c r="F107" s="25"/>
      <c r="G107" s="112"/>
      <c r="H107" s="25"/>
      <c r="I107" s="112"/>
      <c r="J107" s="25"/>
      <c r="K107" s="112"/>
      <c r="L107" s="25"/>
      <c r="M107" s="116"/>
      <c r="N107" s="25">
        <f t="shared" si="16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ht="12.75">
      <c r="A108" s="111" t="s">
        <v>402</v>
      </c>
      <c r="B108" s="25"/>
      <c r="C108" s="112"/>
      <c r="D108" s="25"/>
      <c r="E108" s="112"/>
      <c r="F108" s="25"/>
      <c r="G108" s="112"/>
      <c r="H108" s="25"/>
      <c r="I108" s="112"/>
      <c r="J108" s="25"/>
      <c r="K108" s="112"/>
      <c r="L108" s="25"/>
      <c r="M108" s="116"/>
      <c r="N108" s="25">
        <f t="shared" si="16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ht="12.75">
      <c r="A109" s="111" t="s">
        <v>417</v>
      </c>
      <c r="B109" s="25"/>
      <c r="C109" s="112"/>
      <c r="D109" s="25"/>
      <c r="E109" s="112"/>
      <c r="F109" s="25"/>
      <c r="G109" s="112"/>
      <c r="H109" s="25"/>
      <c r="I109" s="112"/>
      <c r="J109" s="25"/>
      <c r="K109" s="112"/>
      <c r="L109" s="25"/>
      <c r="M109" s="116"/>
      <c r="N109" s="25">
        <f t="shared" si="16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ht="12.75">
      <c r="A110" s="111" t="s">
        <v>494</v>
      </c>
      <c r="B110" s="25"/>
      <c r="C110" s="112"/>
      <c r="D110" s="25"/>
      <c r="E110" s="112"/>
      <c r="F110" s="25"/>
      <c r="G110" s="112"/>
      <c r="H110" s="25"/>
      <c r="I110" s="112"/>
      <c r="J110" s="25"/>
      <c r="K110" s="112"/>
      <c r="L110" s="25"/>
      <c r="M110" s="116"/>
      <c r="N110" s="25">
        <f t="shared" si="16"/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ht="12.75">
      <c r="A111" s="202" t="s">
        <v>509</v>
      </c>
      <c r="B111" s="25"/>
      <c r="C111" s="112"/>
      <c r="D111" s="25"/>
      <c r="E111" s="112"/>
      <c r="F111" s="25"/>
      <c r="G111" s="112"/>
      <c r="H111" s="25"/>
      <c r="I111" s="112"/>
      <c r="J111" s="25"/>
      <c r="K111" s="112"/>
      <c r="L111" s="25"/>
      <c r="M111" s="116"/>
      <c r="N111" s="25">
        <f t="shared" si="16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ht="12.75">
      <c r="A112" s="127" t="s">
        <v>405</v>
      </c>
      <c r="B112" s="25"/>
      <c r="C112" s="112"/>
      <c r="D112" s="25"/>
      <c r="E112" s="112"/>
      <c r="F112" s="25"/>
      <c r="G112" s="112"/>
      <c r="H112" s="25"/>
      <c r="I112" s="112"/>
      <c r="J112" s="25"/>
      <c r="K112" s="112"/>
      <c r="L112" s="25"/>
      <c r="M112" s="116"/>
      <c r="N112" s="25">
        <f t="shared" si="16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ht="12.75">
      <c r="A113" s="8" t="s">
        <v>462</v>
      </c>
      <c r="B113" s="25"/>
      <c r="C113" s="112"/>
      <c r="D113" s="25"/>
      <c r="E113" s="112"/>
      <c r="F113" s="25"/>
      <c r="G113" s="112"/>
      <c r="H113" s="25"/>
      <c r="I113" s="112"/>
      <c r="J113" s="25"/>
      <c r="K113" s="112"/>
      <c r="L113" s="25"/>
      <c r="M113" s="116"/>
      <c r="N113" s="25">
        <f t="shared" si="16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ht="12.75">
      <c r="A114" s="8" t="s">
        <v>458</v>
      </c>
      <c r="B114" s="25"/>
      <c r="C114" s="112"/>
      <c r="D114" s="25"/>
      <c r="E114" s="112"/>
      <c r="F114" s="25"/>
      <c r="G114" s="112"/>
      <c r="H114" s="25"/>
      <c r="I114" s="112"/>
      <c r="J114" s="25"/>
      <c r="K114" s="112"/>
      <c r="L114" s="25"/>
      <c r="M114" s="116"/>
      <c r="N114" s="25">
        <f t="shared" si="16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ht="12.75">
      <c r="A115" s="8" t="s">
        <v>459</v>
      </c>
      <c r="B115" s="25"/>
      <c r="C115" s="112"/>
      <c r="D115" s="25"/>
      <c r="E115" s="112"/>
      <c r="F115" s="25"/>
      <c r="G115" s="112"/>
      <c r="H115" s="25"/>
      <c r="I115" s="112"/>
      <c r="J115" s="25"/>
      <c r="K115" s="112"/>
      <c r="L115" s="25"/>
      <c r="M115" s="116"/>
      <c r="N115" s="25">
        <f t="shared" si="16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ht="12.75">
      <c r="A116" s="8" t="s">
        <v>501</v>
      </c>
      <c r="B116" s="25"/>
      <c r="C116" s="112"/>
      <c r="D116" s="25"/>
      <c r="E116" s="112"/>
      <c r="F116" s="25"/>
      <c r="G116" s="112"/>
      <c r="H116" s="25"/>
      <c r="I116" s="112"/>
      <c r="J116" s="25"/>
      <c r="K116" s="112"/>
      <c r="L116" s="25"/>
      <c r="M116" s="116"/>
      <c r="N116" s="25">
        <f t="shared" si="16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ht="12.75">
      <c r="A117" s="8" t="s">
        <v>470</v>
      </c>
      <c r="B117" s="25"/>
      <c r="C117" s="112"/>
      <c r="D117" s="25"/>
      <c r="E117" s="112"/>
      <c r="F117" s="25"/>
      <c r="G117" s="112"/>
      <c r="H117" s="25"/>
      <c r="I117" s="112"/>
      <c r="J117" s="25"/>
      <c r="K117" s="112"/>
      <c r="L117" s="25"/>
      <c r="M117" s="116"/>
      <c r="N117" s="25">
        <f t="shared" si="16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ht="12.75">
      <c r="A118" s="8" t="s">
        <v>577</v>
      </c>
      <c r="B118" s="25"/>
      <c r="C118" s="112"/>
      <c r="D118" s="25"/>
      <c r="E118" s="112"/>
      <c r="F118" s="25"/>
      <c r="G118" s="112"/>
      <c r="H118" s="25"/>
      <c r="I118" s="112"/>
      <c r="J118" s="25"/>
      <c r="K118" s="112"/>
      <c r="L118" s="25"/>
      <c r="M118" s="116"/>
      <c r="N118" s="25">
        <f t="shared" si="16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ht="12.75">
      <c r="A119" s="8" t="s">
        <v>579</v>
      </c>
      <c r="B119" s="25"/>
      <c r="C119" s="112"/>
      <c r="D119" s="25"/>
      <c r="E119" s="112"/>
      <c r="F119" s="25"/>
      <c r="G119" s="112"/>
      <c r="H119" s="25"/>
      <c r="I119" s="112"/>
      <c r="J119" s="25"/>
      <c r="K119" s="112"/>
      <c r="L119" s="25"/>
      <c r="M119" s="116"/>
      <c r="N119" s="25">
        <f t="shared" si="16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ht="12.75">
      <c r="A120" s="199" t="s">
        <v>513</v>
      </c>
      <c r="B120" s="25"/>
      <c r="C120" s="112"/>
      <c r="D120" s="25"/>
      <c r="E120" s="112"/>
      <c r="F120" s="25"/>
      <c r="G120" s="112"/>
      <c r="H120" s="25"/>
      <c r="I120" s="112"/>
      <c r="J120" s="25"/>
      <c r="K120" s="112"/>
      <c r="L120" s="25"/>
      <c r="M120" s="116"/>
      <c r="N120" s="25">
        <f t="shared" si="16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ht="12.75">
      <c r="A121" s="200" t="s">
        <v>514</v>
      </c>
      <c r="B121" s="25"/>
      <c r="C121" s="112"/>
      <c r="D121" s="25"/>
      <c r="E121" s="112"/>
      <c r="F121" s="25"/>
      <c r="G121" s="112"/>
      <c r="H121" s="25"/>
      <c r="I121" s="112"/>
      <c r="J121" s="25"/>
      <c r="K121" s="112"/>
      <c r="L121" s="25"/>
      <c r="M121" s="116"/>
      <c r="N121" s="25">
        <f t="shared" si="16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ht="12.75">
      <c r="A122" s="200" t="s">
        <v>574</v>
      </c>
      <c r="B122" s="25"/>
      <c r="C122" s="112"/>
      <c r="D122" s="25"/>
      <c r="E122" s="112"/>
      <c r="F122" s="25"/>
      <c r="G122" s="112"/>
      <c r="H122" s="25"/>
      <c r="I122" s="112"/>
      <c r="J122" s="25"/>
      <c r="K122" s="112"/>
      <c r="L122" s="25"/>
      <c r="M122" s="116"/>
      <c r="N122" s="25">
        <f t="shared" si="16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ht="12.75">
      <c r="A123" s="200" t="s">
        <v>575</v>
      </c>
      <c r="B123" s="25"/>
      <c r="C123" s="112"/>
      <c r="D123" s="25"/>
      <c r="E123" s="112"/>
      <c r="F123" s="25"/>
      <c r="G123" s="112"/>
      <c r="H123" s="25"/>
      <c r="I123" s="112"/>
      <c r="J123" s="25"/>
      <c r="K123" s="112"/>
      <c r="L123" s="25"/>
      <c r="M123" s="116"/>
      <c r="N123" s="25">
        <f t="shared" si="16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ht="12.75">
      <c r="A124" s="199" t="s">
        <v>571</v>
      </c>
      <c r="B124" s="25"/>
      <c r="C124" s="112"/>
      <c r="D124" s="25"/>
      <c r="E124" s="112"/>
      <c r="F124" s="25"/>
      <c r="G124" s="112"/>
      <c r="H124" s="25"/>
      <c r="I124" s="112"/>
      <c r="J124" s="25"/>
      <c r="K124" s="112"/>
      <c r="L124" s="25"/>
      <c r="M124" s="116"/>
      <c r="N124" s="25">
        <f t="shared" si="16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ht="12.75">
      <c r="A125" s="199" t="s">
        <v>578</v>
      </c>
      <c r="B125" s="25"/>
      <c r="C125" s="112"/>
      <c r="D125" s="25"/>
      <c r="E125" s="112"/>
      <c r="F125" s="25"/>
      <c r="G125" s="112"/>
      <c r="H125" s="25"/>
      <c r="I125" s="112"/>
      <c r="J125" s="25"/>
      <c r="K125" s="112"/>
      <c r="L125" s="25"/>
      <c r="M125" s="116"/>
      <c r="N125" s="25">
        <f t="shared" si="16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ht="12.75">
      <c r="A126" s="200" t="s">
        <v>593</v>
      </c>
      <c r="B126" s="25"/>
      <c r="C126" s="112"/>
      <c r="D126" s="25"/>
      <c r="E126" s="112"/>
      <c r="F126" s="25"/>
      <c r="G126" s="112"/>
      <c r="H126" s="25"/>
      <c r="I126" s="112"/>
      <c r="J126" s="25"/>
      <c r="K126" s="112"/>
      <c r="L126" s="25"/>
      <c r="M126" s="116"/>
      <c r="N126" s="25">
        <f t="shared" si="16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ht="12.75">
      <c r="A127" s="139" t="s">
        <v>594</v>
      </c>
      <c r="B127" s="23">
        <v>0</v>
      </c>
      <c r="C127" s="80">
        <v>0</v>
      </c>
      <c r="D127" s="23">
        <v>0</v>
      </c>
      <c r="E127" s="80">
        <v>0</v>
      </c>
      <c r="F127" s="23">
        <v>0</v>
      </c>
      <c r="G127" s="80">
        <v>0</v>
      </c>
      <c r="H127" s="23">
        <v>0</v>
      </c>
      <c r="I127" s="80">
        <v>0</v>
      </c>
      <c r="J127" s="23">
        <v>0</v>
      </c>
      <c r="K127" s="80">
        <v>0</v>
      </c>
      <c r="L127" s="23">
        <v>0</v>
      </c>
      <c r="M127" s="117">
        <v>0</v>
      </c>
      <c r="N127" s="23">
        <f>SUM(B127:M127)</f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ht="12.75">
      <c r="A128" s="111"/>
      <c r="B128" s="25"/>
      <c r="C128" s="112"/>
      <c r="D128" s="25"/>
      <c r="E128" s="112"/>
      <c r="F128" s="25"/>
      <c r="G128" s="112"/>
      <c r="H128" s="25"/>
      <c r="I128" s="112"/>
      <c r="J128" s="25"/>
      <c r="K128" s="112"/>
      <c r="L128" s="25"/>
      <c r="M128" s="116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ht="12.75">
      <c r="A129" s="139" t="s">
        <v>23</v>
      </c>
      <c r="B129" s="23">
        <f>SUM(B130:B134)</f>
        <v>0</v>
      </c>
      <c r="C129" s="80">
        <f aca="true" t="shared" si="17" ref="C129:M129">SUM(C130:C134)</f>
        <v>0</v>
      </c>
      <c r="D129" s="23">
        <f t="shared" si="17"/>
        <v>0</v>
      </c>
      <c r="E129" s="80">
        <f t="shared" si="17"/>
        <v>0</v>
      </c>
      <c r="F129" s="23">
        <f t="shared" si="17"/>
        <v>0</v>
      </c>
      <c r="G129" s="80">
        <f t="shared" si="17"/>
        <v>0</v>
      </c>
      <c r="H129" s="23">
        <f t="shared" si="17"/>
        <v>0</v>
      </c>
      <c r="I129" s="80">
        <f t="shared" si="17"/>
        <v>30000000</v>
      </c>
      <c r="J129" s="23">
        <f t="shared" si="17"/>
        <v>0</v>
      </c>
      <c r="K129" s="80">
        <f t="shared" si="17"/>
        <v>0</v>
      </c>
      <c r="L129" s="23">
        <f t="shared" si="17"/>
        <v>30000000</v>
      </c>
      <c r="M129" s="117">
        <f t="shared" si="17"/>
        <v>36000000</v>
      </c>
      <c r="N129" s="23">
        <f>SUM(N130:N134)</f>
        <v>96000000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ht="12.75">
      <c r="A130" s="111" t="s">
        <v>141</v>
      </c>
      <c r="B130" s="25">
        <v>0</v>
      </c>
      <c r="C130" s="112">
        <v>0</v>
      </c>
      <c r="D130" s="25">
        <v>0</v>
      </c>
      <c r="E130" s="112">
        <v>0</v>
      </c>
      <c r="F130" s="25">
        <v>0</v>
      </c>
      <c r="G130" s="112">
        <v>0</v>
      </c>
      <c r="H130" s="25">
        <v>0</v>
      </c>
      <c r="I130" s="112">
        <v>30000000</v>
      </c>
      <c r="J130" s="25">
        <v>0</v>
      </c>
      <c r="K130" s="112">
        <v>0</v>
      </c>
      <c r="L130" s="25">
        <v>30000000</v>
      </c>
      <c r="M130" s="116">
        <v>36000000</v>
      </c>
      <c r="N130" s="25">
        <f>SUM(B130:M130)</f>
        <v>96000000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ht="12.75">
      <c r="A131" s="111" t="s">
        <v>142</v>
      </c>
      <c r="B131" s="25"/>
      <c r="C131" s="112"/>
      <c r="D131" s="25"/>
      <c r="E131" s="112"/>
      <c r="F131" s="25"/>
      <c r="G131" s="112"/>
      <c r="H131" s="25"/>
      <c r="I131" s="112"/>
      <c r="J131" s="25"/>
      <c r="K131" s="112"/>
      <c r="L131" s="25"/>
      <c r="M131" s="116"/>
      <c r="N131" s="25">
        <f>SUM(B131:M131)</f>
        <v>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ht="12.75">
      <c r="A132" s="111" t="s">
        <v>143</v>
      </c>
      <c r="B132" s="25"/>
      <c r="C132" s="112"/>
      <c r="D132" s="25"/>
      <c r="E132" s="112"/>
      <c r="F132" s="25"/>
      <c r="G132" s="112"/>
      <c r="H132" s="25"/>
      <c r="I132" s="112"/>
      <c r="J132" s="25"/>
      <c r="K132" s="112"/>
      <c r="L132" s="25"/>
      <c r="M132" s="116"/>
      <c r="N132" s="25">
        <f>SUM(B132:M132)</f>
        <v>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ht="12.75">
      <c r="A133" s="111" t="s">
        <v>290</v>
      </c>
      <c r="B133" s="25"/>
      <c r="C133" s="112"/>
      <c r="D133" s="25"/>
      <c r="E133" s="112"/>
      <c r="F133" s="25"/>
      <c r="G133" s="112"/>
      <c r="H133" s="25"/>
      <c r="I133" s="112"/>
      <c r="J133" s="25"/>
      <c r="K133" s="112"/>
      <c r="L133" s="25"/>
      <c r="M133" s="116"/>
      <c r="N133" s="25">
        <f>SUM(B133:M133)</f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ht="12.75">
      <c r="A134" s="127" t="s">
        <v>310</v>
      </c>
      <c r="B134" s="25"/>
      <c r="C134" s="112"/>
      <c r="D134" s="25"/>
      <c r="E134" s="112"/>
      <c r="F134" s="25"/>
      <c r="G134" s="112"/>
      <c r="H134" s="25"/>
      <c r="I134" s="112"/>
      <c r="J134" s="25"/>
      <c r="K134" s="112"/>
      <c r="L134" s="25"/>
      <c r="M134" s="116"/>
      <c r="N134" s="25">
        <f>SUM(B134:M134)</f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ht="12.75">
      <c r="A135" s="111"/>
      <c r="B135" s="25"/>
      <c r="C135" s="112"/>
      <c r="D135" s="25"/>
      <c r="E135" s="112"/>
      <c r="F135" s="25"/>
      <c r="G135" s="112"/>
      <c r="H135" s="25"/>
      <c r="I135" s="112"/>
      <c r="J135" s="25"/>
      <c r="K135" s="112"/>
      <c r="L135" s="25"/>
      <c r="M135" s="116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ht="12.75">
      <c r="A136" s="139" t="s">
        <v>26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193">
        <v>0</v>
      </c>
      <c r="L136" s="23">
        <v>0</v>
      </c>
      <c r="M136" s="117">
        <v>0</v>
      </c>
      <c r="N136" s="23">
        <f>SUM(B136:M136)</f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ht="12.75">
      <c r="A137" s="157"/>
      <c r="B137" s="26"/>
      <c r="C137" s="114"/>
      <c r="D137" s="26"/>
      <c r="E137" s="114"/>
      <c r="F137" s="26"/>
      <c r="G137" s="114"/>
      <c r="H137" s="26"/>
      <c r="I137" s="114"/>
      <c r="J137" s="26"/>
      <c r="K137" s="114"/>
      <c r="L137" s="26"/>
      <c r="M137" s="113"/>
      <c r="N137" s="2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2:69" ht="12.75">
      <c r="B138" s="1"/>
      <c r="C138" s="1"/>
      <c r="D138" s="1"/>
      <c r="E138" s="115"/>
      <c r="F138" s="115"/>
      <c r="G138" s="115"/>
      <c r="H138" s="115"/>
      <c r="I138" s="115"/>
      <c r="J138" s="115"/>
      <c r="K138" s="115"/>
      <c r="L138" s="115"/>
      <c r="M138" s="11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ht="12.75">
      <c r="A139" s="142" t="s">
        <v>38</v>
      </c>
      <c r="B139" s="6">
        <f aca="true" t="shared" si="18" ref="B139:N139">SUM(B136+B129+B127+B87+B85+B76+B67+B57+B48+B35+B30+B16+B8)</f>
        <v>130638772</v>
      </c>
      <c r="C139" s="6">
        <f t="shared" si="18"/>
        <v>99127971</v>
      </c>
      <c r="D139" s="6">
        <f t="shared" si="18"/>
        <v>91533859.64</v>
      </c>
      <c r="E139" s="6">
        <f t="shared" si="18"/>
        <v>85539912</v>
      </c>
      <c r="F139" s="6">
        <f t="shared" si="18"/>
        <v>79410989</v>
      </c>
      <c r="G139" s="6">
        <f t="shared" si="18"/>
        <v>81634810</v>
      </c>
      <c r="H139" s="6">
        <f t="shared" si="18"/>
        <v>81783241</v>
      </c>
      <c r="I139" s="6">
        <f t="shared" si="18"/>
        <v>108465183</v>
      </c>
      <c r="J139" s="6">
        <f t="shared" si="18"/>
        <v>78252439</v>
      </c>
      <c r="K139" s="6">
        <f t="shared" si="18"/>
        <v>76603193</v>
      </c>
      <c r="L139" s="6">
        <f t="shared" si="18"/>
        <v>97572601</v>
      </c>
      <c r="M139" s="6">
        <f t="shared" si="18"/>
        <v>98626810.60000001</v>
      </c>
      <c r="N139" s="6">
        <f t="shared" si="18"/>
        <v>1109189781.24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2:69" ht="12.75">
      <c r="B140" s="1"/>
      <c r="C140" s="1"/>
      <c r="D140" s="1"/>
      <c r="E140" s="115"/>
      <c r="F140" s="115"/>
      <c r="G140" s="115"/>
      <c r="H140" s="115"/>
      <c r="I140" s="115"/>
      <c r="J140" s="115"/>
      <c r="K140" s="115"/>
      <c r="L140" s="115"/>
      <c r="M140" s="11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2:69" ht="12.75">
      <c r="B141" s="115"/>
      <c r="C141" s="115"/>
      <c r="D141" s="115"/>
      <c r="E141" s="115"/>
      <c r="F141" s="115"/>
      <c r="G141" s="115"/>
      <c r="H141" s="115"/>
      <c r="I141" s="115"/>
      <c r="K141" s="115"/>
      <c r="L141" s="115"/>
      <c r="M141" s="115"/>
      <c r="N141" s="11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2:69" ht="12.7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2:69" ht="12.75">
      <c r="B143" s="1"/>
      <c r="C143" s="1"/>
      <c r="D143" s="1"/>
      <c r="E143" s="115"/>
      <c r="F143" s="115"/>
      <c r="G143" s="115"/>
      <c r="H143" s="115"/>
      <c r="I143" s="115"/>
      <c r="J143" s="115"/>
      <c r="K143" s="115"/>
      <c r="L143" s="115"/>
      <c r="M143" s="11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2:69" ht="12.75">
      <c r="B144" s="1"/>
      <c r="C144" s="1"/>
      <c r="D144" s="1"/>
      <c r="E144" s="115"/>
      <c r="F144" s="115"/>
      <c r="G144" s="115"/>
      <c r="H144" s="115"/>
      <c r="I144" s="115"/>
      <c r="J144" s="115"/>
      <c r="K144" s="115"/>
      <c r="L144" s="115"/>
      <c r="M144" s="11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2:69" ht="12.75">
      <c r="B145" s="1"/>
      <c r="C145" s="1"/>
      <c r="D145" s="1"/>
      <c r="E145" s="115"/>
      <c r="F145" s="115"/>
      <c r="G145" s="115"/>
      <c r="H145" s="115"/>
      <c r="I145" s="115"/>
      <c r="J145" s="115"/>
      <c r="K145" s="115"/>
      <c r="L145" s="115"/>
      <c r="M145" s="11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2:69" ht="12.75">
      <c r="B146" s="1"/>
      <c r="C146" s="1"/>
      <c r="D146" s="1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2:69" ht="12.75">
      <c r="B147" s="1"/>
      <c r="C147" s="1"/>
      <c r="D147" s="1"/>
      <c r="E147" s="115"/>
      <c r="F147" s="115"/>
      <c r="G147" s="115"/>
      <c r="H147" s="115"/>
      <c r="I147" s="115"/>
      <c r="J147" s="115"/>
      <c r="K147" s="115"/>
      <c r="L147" s="115"/>
      <c r="M147" s="11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2:69" ht="12.75">
      <c r="B148" s="1"/>
      <c r="C148" s="1"/>
      <c r="D148" s="1"/>
      <c r="E148" s="115"/>
      <c r="F148" s="115"/>
      <c r="G148" s="115"/>
      <c r="H148" s="115"/>
      <c r="I148" s="115"/>
      <c r="J148" s="115"/>
      <c r="K148" s="115"/>
      <c r="L148" s="115"/>
      <c r="M148" s="11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2:69" ht="12.75">
      <c r="B149" s="1"/>
      <c r="C149" s="1"/>
      <c r="D149" s="1"/>
      <c r="E149" s="115"/>
      <c r="F149" s="115"/>
      <c r="G149" s="115"/>
      <c r="H149" s="115"/>
      <c r="I149" s="115"/>
      <c r="J149" s="115"/>
      <c r="K149" s="115"/>
      <c r="L149" s="115"/>
      <c r="M149" s="11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2:69" ht="12.75">
      <c r="B150" s="1"/>
      <c r="C150" s="1"/>
      <c r="D150" s="1"/>
      <c r="E150" s="115"/>
      <c r="F150" s="115"/>
      <c r="G150" s="115"/>
      <c r="H150" s="115"/>
      <c r="I150" s="115"/>
      <c r="J150" s="115"/>
      <c r="K150" s="115"/>
      <c r="L150" s="115"/>
      <c r="M150" s="11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2:69" ht="12.75">
      <c r="B151" s="1"/>
      <c r="C151" s="1"/>
      <c r="D151" s="1"/>
      <c r="E151" s="115"/>
      <c r="F151" s="115"/>
      <c r="G151" s="115"/>
      <c r="H151" s="115"/>
      <c r="I151" s="115"/>
      <c r="J151" s="115"/>
      <c r="K151" s="115"/>
      <c r="L151" s="115"/>
      <c r="M151" s="11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2:69" ht="12.75">
      <c r="B152" s="1"/>
      <c r="C152" s="1"/>
      <c r="D152" s="1"/>
      <c r="E152" s="115"/>
      <c r="F152" s="115"/>
      <c r="G152" s="115"/>
      <c r="H152" s="115"/>
      <c r="I152" s="115"/>
      <c r="J152" s="115"/>
      <c r="K152" s="115"/>
      <c r="L152" s="115"/>
      <c r="M152" s="11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2:69" ht="12.75">
      <c r="B153" s="1"/>
      <c r="C153" s="1"/>
      <c r="D153" s="1"/>
      <c r="E153" s="115"/>
      <c r="F153" s="115"/>
      <c r="G153" s="115"/>
      <c r="H153" s="115"/>
      <c r="I153" s="115"/>
      <c r="J153" s="115"/>
      <c r="K153" s="115"/>
      <c r="L153" s="115"/>
      <c r="M153" s="11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2:69" ht="12.75">
      <c r="B154" s="1"/>
      <c r="C154" s="1"/>
      <c r="D154" s="1"/>
      <c r="E154" s="115"/>
      <c r="F154" s="115"/>
      <c r="G154" s="115"/>
      <c r="H154" s="115"/>
      <c r="I154" s="115"/>
      <c r="J154" s="115"/>
      <c r="K154" s="115"/>
      <c r="L154" s="115"/>
      <c r="M154" s="11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2:69" ht="12.75">
      <c r="B155" s="1"/>
      <c r="C155" s="1"/>
      <c r="D155" s="1"/>
      <c r="E155" s="115"/>
      <c r="F155" s="115"/>
      <c r="G155" s="115"/>
      <c r="H155" s="115"/>
      <c r="I155" s="115"/>
      <c r="J155" s="115"/>
      <c r="K155" s="115"/>
      <c r="L155" s="115"/>
      <c r="M155" s="11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2:69" ht="12.75">
      <c r="B156" s="1"/>
      <c r="C156" s="1"/>
      <c r="D156" s="1"/>
      <c r="E156" s="115"/>
      <c r="F156" s="115"/>
      <c r="G156" s="115"/>
      <c r="H156" s="115"/>
      <c r="I156" s="115"/>
      <c r="J156" s="115"/>
      <c r="K156" s="115"/>
      <c r="L156" s="115"/>
      <c r="M156" s="11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2:69" ht="12.75">
      <c r="B157" s="1"/>
      <c r="C157" s="1"/>
      <c r="D157" s="1"/>
      <c r="E157" s="115"/>
      <c r="F157" s="115"/>
      <c r="G157" s="115"/>
      <c r="H157" s="115"/>
      <c r="I157" s="115"/>
      <c r="J157" s="115"/>
      <c r="K157" s="115"/>
      <c r="L157" s="115"/>
      <c r="M157" s="11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2:69" ht="12.75">
      <c r="B158" s="1"/>
      <c r="C158" s="1"/>
      <c r="D158" s="1"/>
      <c r="E158" s="115"/>
      <c r="F158" s="115"/>
      <c r="G158" s="115"/>
      <c r="H158" s="115"/>
      <c r="I158" s="115"/>
      <c r="J158" s="115"/>
      <c r="K158" s="115"/>
      <c r="L158" s="115"/>
      <c r="M158" s="11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2:69" ht="12.75">
      <c r="B159" s="1"/>
      <c r="C159" s="1"/>
      <c r="D159" s="1"/>
      <c r="E159" s="115"/>
      <c r="F159" s="115"/>
      <c r="G159" s="115"/>
      <c r="H159" s="115"/>
      <c r="I159" s="115"/>
      <c r="J159" s="115"/>
      <c r="K159" s="115"/>
      <c r="L159" s="115"/>
      <c r="M159" s="11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2:69" ht="12.75">
      <c r="B160" s="1"/>
      <c r="C160" s="1"/>
      <c r="D160" s="1"/>
      <c r="E160" s="115"/>
      <c r="F160" s="115"/>
      <c r="G160" s="115"/>
      <c r="H160" s="115"/>
      <c r="I160" s="115"/>
      <c r="J160" s="115"/>
      <c r="K160" s="115"/>
      <c r="L160" s="115"/>
      <c r="M160" s="11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2:69" ht="12.75">
      <c r="B161" s="1"/>
      <c r="C161" s="1"/>
      <c r="D161" s="1"/>
      <c r="E161" s="115"/>
      <c r="F161" s="115"/>
      <c r="G161" s="115"/>
      <c r="H161" s="115"/>
      <c r="I161" s="115"/>
      <c r="J161" s="115"/>
      <c r="K161" s="115"/>
      <c r="L161" s="115"/>
      <c r="M161" s="11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2:69" ht="12.75">
      <c r="B162" s="1"/>
      <c r="C162" s="1"/>
      <c r="D162" s="1"/>
      <c r="E162" s="115"/>
      <c r="F162" s="115"/>
      <c r="G162" s="115"/>
      <c r="H162" s="115"/>
      <c r="I162" s="115"/>
      <c r="J162" s="115"/>
      <c r="K162" s="115"/>
      <c r="L162" s="115"/>
      <c r="M162" s="11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2:69" ht="12.75">
      <c r="B163" s="1"/>
      <c r="C163" s="1"/>
      <c r="D163" s="1"/>
      <c r="E163" s="115"/>
      <c r="F163" s="115"/>
      <c r="G163" s="115"/>
      <c r="H163" s="115"/>
      <c r="I163" s="115"/>
      <c r="J163" s="115"/>
      <c r="K163" s="115"/>
      <c r="L163" s="115"/>
      <c r="M163" s="11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</sheetData>
  <sheetProtection/>
  <mergeCells count="4">
    <mergeCell ref="A3:N3"/>
    <mergeCell ref="A4:N4"/>
    <mergeCell ref="A2:N2"/>
    <mergeCell ref="A1:N1"/>
  </mergeCells>
  <printOptions horizontalCentered="1"/>
  <pageMargins left="0.2755905511811024" right="0.23" top="0.15748031496062992" bottom="0.15748031496062992" header="0.15748031496062992" footer="0"/>
  <pageSetup firstPageNumber="5" useFirstPageNumber="1" horizontalDpi="600" verticalDpi="600" orientation="landscape" paperSize="5" scale="63" r:id="rId2"/>
  <rowBreaks count="1" manualBreakCount="1"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80" zoomScaleNormal="80" zoomScaleSheetLayoutView="80" zoomScalePageLayoutView="0" workbookViewId="0" topLeftCell="A1">
      <selection activeCell="A1" sqref="A1:I1"/>
    </sheetView>
  </sheetViews>
  <sheetFormatPr defaultColWidth="11.421875" defaultRowHeight="12.75"/>
  <cols>
    <col min="1" max="1" width="31.7109375" style="0" customWidth="1"/>
    <col min="2" max="3" width="13.140625" style="0" customWidth="1"/>
    <col min="4" max="4" width="16.8515625" style="0" bestFit="1" customWidth="1"/>
    <col min="5" max="7" width="13.140625" style="0" customWidth="1"/>
    <col min="8" max="8" width="16.57421875" style="0" bestFit="1" customWidth="1"/>
    <col min="9" max="9" width="13.140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185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10"/>
      <c r="C10" s="90"/>
      <c r="D10" s="10"/>
      <c r="E10" s="243"/>
      <c r="F10" s="24"/>
      <c r="G10" s="110"/>
      <c r="H10" s="24"/>
      <c r="I10" s="24"/>
    </row>
    <row r="11" spans="1:9" ht="12.75">
      <c r="A11" s="15" t="s">
        <v>242</v>
      </c>
      <c r="B11" s="11">
        <v>2296084.22</v>
      </c>
      <c r="C11" s="35">
        <v>2549080.94</v>
      </c>
      <c r="D11" s="11">
        <v>2417905</v>
      </c>
      <c r="E11" s="244">
        <v>131175.93999999994</v>
      </c>
      <c r="F11" s="25">
        <v>23667712.389999997</v>
      </c>
      <c r="G11" s="106">
        <f>SUM('Ingresos Reales'!N69)</f>
        <v>25490809.640000004</v>
      </c>
      <c r="H11" s="25">
        <f>SUM('Presupuesto Ingresos'!N68)</f>
        <v>24179050</v>
      </c>
      <c r="I11" s="91">
        <f>SUM(G11-H11)</f>
        <v>1311759.6400000043</v>
      </c>
    </row>
    <row r="12" spans="1:9" ht="12.75">
      <c r="A12" s="15"/>
      <c r="B12" s="11"/>
      <c r="C12" s="35"/>
      <c r="D12" s="11"/>
      <c r="E12" s="244"/>
      <c r="F12" s="25"/>
      <c r="G12" s="106"/>
      <c r="H12" s="25"/>
      <c r="I12" s="91"/>
    </row>
    <row r="13" spans="1:9" ht="12.75">
      <c r="A13" s="71" t="s">
        <v>351</v>
      </c>
      <c r="B13" s="25">
        <v>0</v>
      </c>
      <c r="C13" s="112">
        <v>0</v>
      </c>
      <c r="D13" s="25">
        <v>0</v>
      </c>
      <c r="E13" s="116">
        <v>0</v>
      </c>
      <c r="F13" s="25">
        <v>2393.85</v>
      </c>
      <c r="G13" s="106">
        <f>SUM('Ingresos Reales'!N70)</f>
        <v>0</v>
      </c>
      <c r="H13" s="25">
        <f>SUM('Presupuesto Ingresos'!N69)</f>
        <v>0</v>
      </c>
      <c r="I13" s="91">
        <f>SUM(G13-H13)</f>
        <v>0</v>
      </c>
    </row>
    <row r="14" spans="1:9" ht="12.75">
      <c r="A14" s="15"/>
      <c r="B14" s="11"/>
      <c r="C14" s="35"/>
      <c r="D14" s="11"/>
      <c r="E14" s="244"/>
      <c r="F14" s="25"/>
      <c r="G14" s="106"/>
      <c r="H14" s="25"/>
      <c r="I14" s="91"/>
    </row>
    <row r="15" spans="1:9" ht="12.75">
      <c r="A15" s="71" t="s">
        <v>352</v>
      </c>
      <c r="B15" s="25">
        <v>0</v>
      </c>
      <c r="C15" s="112">
        <v>0</v>
      </c>
      <c r="D15" s="25">
        <v>0</v>
      </c>
      <c r="E15" s="116">
        <v>0</v>
      </c>
      <c r="F15" s="25">
        <v>5911.37</v>
      </c>
      <c r="G15" s="106">
        <f>SUM('Ingresos Reales'!N71)</f>
        <v>0</v>
      </c>
      <c r="H15" s="25">
        <f>SUM('Presupuesto Ingresos'!N70)</f>
        <v>0</v>
      </c>
      <c r="I15" s="91">
        <f>SUM(G15-H15)</f>
        <v>0</v>
      </c>
    </row>
    <row r="16" spans="1:9" ht="12.75">
      <c r="A16" s="15"/>
      <c r="B16" s="11"/>
      <c r="C16" s="35"/>
      <c r="D16" s="11"/>
      <c r="E16" s="244"/>
      <c r="F16" s="25"/>
      <c r="G16" s="106"/>
      <c r="H16" s="25"/>
      <c r="I16" s="91"/>
    </row>
    <row r="17" spans="1:9" ht="12.75">
      <c r="A17" s="200" t="s">
        <v>353</v>
      </c>
      <c r="B17" s="203">
        <v>0</v>
      </c>
      <c r="C17" s="247">
        <v>0</v>
      </c>
      <c r="D17" s="203">
        <v>0</v>
      </c>
      <c r="E17" s="258">
        <v>0</v>
      </c>
      <c r="F17" s="25">
        <v>1857.0099999999998</v>
      </c>
      <c r="G17" s="106">
        <f>SUM('Ingresos Reales'!N72)</f>
        <v>0</v>
      </c>
      <c r="H17" s="25">
        <f>SUM('Presupuesto Ingresos'!N71)</f>
        <v>0</v>
      </c>
      <c r="I17" s="91">
        <f>SUM(G17-H17)</f>
        <v>0</v>
      </c>
    </row>
    <row r="18" spans="1:9" ht="12.75">
      <c r="A18" s="71"/>
      <c r="B18" s="25"/>
      <c r="C18" s="112"/>
      <c r="D18" s="25"/>
      <c r="E18" s="116"/>
      <c r="F18" s="25"/>
      <c r="G18" s="106"/>
      <c r="H18" s="25"/>
      <c r="I18" s="91"/>
    </row>
    <row r="19" spans="1:9" ht="12.75">
      <c r="A19" s="200" t="s">
        <v>431</v>
      </c>
      <c r="B19" s="203">
        <v>-9.96</v>
      </c>
      <c r="C19" s="247">
        <v>0</v>
      </c>
      <c r="D19" s="203">
        <v>0</v>
      </c>
      <c r="E19" s="258">
        <v>0</v>
      </c>
      <c r="F19" s="25">
        <v>1993.9399999999998</v>
      </c>
      <c r="G19" s="106">
        <f>SUM('Ingresos Reales'!N73)</f>
        <v>0</v>
      </c>
      <c r="H19" s="25">
        <f>SUM('Presupuesto Ingresos'!N72)</f>
        <v>0</v>
      </c>
      <c r="I19" s="91">
        <f>SUM(G19-H19)</f>
        <v>0</v>
      </c>
    </row>
    <row r="20" spans="1:9" ht="12.75">
      <c r="A20" s="200"/>
      <c r="B20" s="203"/>
      <c r="C20" s="247"/>
      <c r="D20" s="203"/>
      <c r="E20" s="258"/>
      <c r="F20" s="25"/>
      <c r="G20" s="106"/>
      <c r="H20" s="25"/>
      <c r="I20" s="91"/>
    </row>
    <row r="21" spans="1:9" ht="12.75">
      <c r="A21" s="200" t="s">
        <v>472</v>
      </c>
      <c r="B21" s="203">
        <v>1013.23</v>
      </c>
      <c r="C21" s="247">
        <v>0</v>
      </c>
      <c r="D21" s="203">
        <v>0</v>
      </c>
      <c r="E21" s="258">
        <v>0</v>
      </c>
      <c r="F21" s="25">
        <v>69068.37</v>
      </c>
      <c r="G21" s="106">
        <f>SUM('Ingresos Reales'!N74)</f>
        <v>0</v>
      </c>
      <c r="H21" s="25">
        <f>SUM('Presupuesto Ingresos'!N73)</f>
        <v>0</v>
      </c>
      <c r="I21" s="91">
        <f>SUM(G21-H21)</f>
        <v>0</v>
      </c>
    </row>
    <row r="22" spans="1:9" ht="12.75">
      <c r="A22" s="200"/>
      <c r="B22" s="203"/>
      <c r="C22" s="247"/>
      <c r="D22" s="203"/>
      <c r="E22" s="258"/>
      <c r="F22" s="25"/>
      <c r="G22" s="106"/>
      <c r="H22" s="25"/>
      <c r="I22" s="91"/>
    </row>
    <row r="23" spans="1:9" ht="12.75">
      <c r="A23" s="200" t="s">
        <v>503</v>
      </c>
      <c r="B23" s="203">
        <v>6581.81</v>
      </c>
      <c r="C23" s="247">
        <v>389.47</v>
      </c>
      <c r="D23" s="203">
        <v>0</v>
      </c>
      <c r="E23" s="258">
        <v>389.47</v>
      </c>
      <c r="F23" s="25">
        <v>193576.25000000003</v>
      </c>
      <c r="G23" s="106">
        <f>SUM('Ingresos Reales'!N75)</f>
        <v>920.82</v>
      </c>
      <c r="H23" s="25">
        <f>SUM('Presupuesto Ingresos'!N74)</f>
        <v>0</v>
      </c>
      <c r="I23" s="91">
        <f>SUM(G23-H23)</f>
        <v>920.82</v>
      </c>
    </row>
    <row r="24" spans="1:9" ht="12.75">
      <c r="A24" s="200"/>
      <c r="B24" s="203"/>
      <c r="C24" s="247"/>
      <c r="D24" s="203"/>
      <c r="E24" s="258"/>
      <c r="F24" s="25"/>
      <c r="G24" s="106"/>
      <c r="H24" s="25"/>
      <c r="I24" s="91"/>
    </row>
    <row r="25" spans="1:9" ht="12.75">
      <c r="A25" s="200" t="s">
        <v>547</v>
      </c>
      <c r="B25" s="203">
        <v>0</v>
      </c>
      <c r="C25" s="247">
        <v>108852.13</v>
      </c>
      <c r="D25" s="203">
        <v>55435</v>
      </c>
      <c r="E25" s="258">
        <v>53417.130000000005</v>
      </c>
      <c r="F25" s="25">
        <v>0</v>
      </c>
      <c r="G25" s="106">
        <f>SUM('Ingresos Reales'!N76)</f>
        <v>308484.45</v>
      </c>
      <c r="H25" s="25">
        <f>SUM('Presupuesto Ingresos'!N75)</f>
        <v>332001</v>
      </c>
      <c r="I25" s="91">
        <f>SUM(G25-H25)</f>
        <v>-23516.54999999999</v>
      </c>
    </row>
    <row r="26" spans="1:9" ht="12.75">
      <c r="A26" s="259"/>
      <c r="B26" s="257"/>
      <c r="C26" s="260"/>
      <c r="D26" s="257"/>
      <c r="E26" s="261"/>
      <c r="F26" s="26"/>
      <c r="G26" s="106"/>
      <c r="H26" s="26"/>
      <c r="I26" s="207"/>
    </row>
    <row r="27" spans="1:9" ht="12.75">
      <c r="A27" s="5" t="s">
        <v>4</v>
      </c>
      <c r="B27" s="201">
        <f>SUM(B10:B25)</f>
        <v>2303669.3000000003</v>
      </c>
      <c r="C27" s="201">
        <f>SUM(C10:C25)</f>
        <v>2658322.54</v>
      </c>
      <c r="D27" s="201">
        <f>SUM(D10:D25)</f>
        <v>2473340</v>
      </c>
      <c r="E27" s="201">
        <f>SUM(E10:E25)</f>
        <v>184982.53999999995</v>
      </c>
      <c r="F27" s="201">
        <f>SUM(F10:F25)</f>
        <v>23942513.180000003</v>
      </c>
      <c r="G27" s="201">
        <f>SUM(G10:G25)</f>
        <v>25800214.910000004</v>
      </c>
      <c r="H27" s="201">
        <f>SUM(H10:H25)</f>
        <v>24511051</v>
      </c>
      <c r="I27" s="6">
        <f>SUM(I10:I25)</f>
        <v>1289163.9100000043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2755905511811024" bottom="0.2755905511811024" header="0" footer="0"/>
  <pageSetup horizontalDpi="600" verticalDpi="600" orientation="landscape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1.57421875" style="0" customWidth="1"/>
    <col min="2" max="3" width="13.140625" style="0" customWidth="1"/>
    <col min="4" max="4" width="14.8515625" style="0" bestFit="1" customWidth="1"/>
    <col min="5" max="5" width="13.14062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180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10"/>
      <c r="C10" s="90"/>
      <c r="D10" s="10"/>
      <c r="E10" s="243"/>
      <c r="F10" s="24"/>
      <c r="G10" s="110"/>
      <c r="H10" s="24"/>
      <c r="I10" s="24"/>
    </row>
    <row r="11" spans="1:9" ht="12.75">
      <c r="A11" s="15" t="s">
        <v>242</v>
      </c>
      <c r="B11" s="11">
        <v>59098194</v>
      </c>
      <c r="C11" s="35">
        <v>63629722.89</v>
      </c>
      <c r="D11" s="11">
        <v>61166631</v>
      </c>
      <c r="E11" s="244">
        <v>2463091.8900000006</v>
      </c>
      <c r="F11" s="91">
        <v>236392776</v>
      </c>
      <c r="G11" s="106">
        <f>SUM('Ingresos Reales'!N78)</f>
        <v>254518891.55999997</v>
      </c>
      <c r="H11" s="25">
        <f>SUM('Presupuesto Ingresos'!N77)</f>
        <v>244666524</v>
      </c>
      <c r="I11" s="91">
        <f>SUM(G11-H11)</f>
        <v>9852367.559999973</v>
      </c>
    </row>
    <row r="12" spans="1:9" ht="12.75">
      <c r="A12" s="15"/>
      <c r="B12" s="11"/>
      <c r="C12" s="35"/>
      <c r="D12" s="11"/>
      <c r="E12" s="244"/>
      <c r="F12" s="25"/>
      <c r="G12" s="106"/>
      <c r="H12" s="25"/>
      <c r="I12" s="91"/>
    </row>
    <row r="13" spans="1:9" ht="12.75">
      <c r="A13" s="71" t="s">
        <v>354</v>
      </c>
      <c r="B13" s="25">
        <v>0</v>
      </c>
      <c r="C13" s="112">
        <v>0</v>
      </c>
      <c r="D13" s="25">
        <v>0</v>
      </c>
      <c r="E13" s="116">
        <v>0</v>
      </c>
      <c r="F13" s="25">
        <v>0</v>
      </c>
      <c r="G13" s="106">
        <f>SUM('Ingresos Reales'!N79)</f>
        <v>0</v>
      </c>
      <c r="H13" s="25">
        <f>SUM('Presupuesto Ingresos'!N78)</f>
        <v>0</v>
      </c>
      <c r="I13" s="91">
        <f>SUM(G13-H13)</f>
        <v>0</v>
      </c>
    </row>
    <row r="14" spans="1:9" ht="12.75">
      <c r="A14" s="15"/>
      <c r="B14" s="11"/>
      <c r="C14" s="35"/>
      <c r="D14" s="11"/>
      <c r="E14" s="244"/>
      <c r="F14" s="25"/>
      <c r="G14" s="106"/>
      <c r="H14" s="25"/>
      <c r="I14" s="91"/>
    </row>
    <row r="15" spans="1:9" ht="12.75">
      <c r="A15" s="71" t="s">
        <v>355</v>
      </c>
      <c r="B15" s="25">
        <v>0</v>
      </c>
      <c r="C15" s="112">
        <v>0</v>
      </c>
      <c r="D15" s="25">
        <v>0</v>
      </c>
      <c r="E15" s="116">
        <v>0</v>
      </c>
      <c r="F15" s="25">
        <v>7141.71</v>
      </c>
      <c r="G15" s="106">
        <f>SUM('Ingresos Reales'!N80)</f>
        <v>0</v>
      </c>
      <c r="H15" s="25">
        <f>SUM('Presupuesto Ingresos'!N79)</f>
        <v>0</v>
      </c>
      <c r="I15" s="91">
        <f>SUM(G15-H15)</f>
        <v>0</v>
      </c>
    </row>
    <row r="16" spans="1:9" ht="12.75">
      <c r="A16" s="15"/>
      <c r="B16" s="11"/>
      <c r="C16" s="35"/>
      <c r="D16" s="11"/>
      <c r="E16" s="244"/>
      <c r="F16" s="25"/>
      <c r="G16" s="106"/>
      <c r="H16" s="25"/>
      <c r="I16" s="91"/>
    </row>
    <row r="17" spans="1:9" ht="12.75">
      <c r="A17" s="200" t="s">
        <v>356</v>
      </c>
      <c r="B17" s="203">
        <v>0</v>
      </c>
      <c r="C17" s="247">
        <v>0</v>
      </c>
      <c r="D17" s="203">
        <v>0</v>
      </c>
      <c r="E17" s="258">
        <v>0</v>
      </c>
      <c r="F17" s="25">
        <v>2240.3199999999997</v>
      </c>
      <c r="G17" s="106">
        <f>SUM('Ingresos Reales'!N81)</f>
        <v>0</v>
      </c>
      <c r="H17" s="25">
        <f>SUM('Presupuesto Ingresos'!N80)</f>
        <v>0</v>
      </c>
      <c r="I17" s="91">
        <f>SUM(G17-H17)</f>
        <v>0</v>
      </c>
    </row>
    <row r="18" spans="1:9" ht="12.75">
      <c r="A18" s="71"/>
      <c r="B18" s="25"/>
      <c r="C18" s="112"/>
      <c r="D18" s="25"/>
      <c r="E18" s="116"/>
      <c r="F18" s="25"/>
      <c r="G18" s="106"/>
      <c r="H18" s="25"/>
      <c r="I18" s="91"/>
    </row>
    <row r="19" spans="1:9" ht="12.75">
      <c r="A19" s="200" t="s">
        <v>432</v>
      </c>
      <c r="B19" s="203">
        <v>0</v>
      </c>
      <c r="C19" s="247">
        <v>0</v>
      </c>
      <c r="D19" s="203">
        <v>0</v>
      </c>
      <c r="E19" s="258">
        <v>0</v>
      </c>
      <c r="F19" s="25">
        <v>22701.18</v>
      </c>
      <c r="G19" s="106">
        <f>SUM('Ingresos Reales'!N82)</f>
        <v>0</v>
      </c>
      <c r="H19" s="25">
        <f>SUM('Presupuesto Ingresos'!N81)</f>
        <v>0</v>
      </c>
      <c r="I19" s="91">
        <f>SUM(G19-H19)</f>
        <v>0</v>
      </c>
    </row>
    <row r="20" spans="1:9" ht="12.75">
      <c r="A20" s="71"/>
      <c r="B20" s="25"/>
      <c r="C20" s="112"/>
      <c r="D20" s="25"/>
      <c r="E20" s="116"/>
      <c r="F20" s="25"/>
      <c r="G20" s="106"/>
      <c r="H20" s="25"/>
      <c r="I20" s="91"/>
    </row>
    <row r="21" spans="1:9" ht="12.75">
      <c r="A21" s="200" t="s">
        <v>473</v>
      </c>
      <c r="B21" s="203">
        <v>2354.04</v>
      </c>
      <c r="C21" s="247">
        <v>1387.72</v>
      </c>
      <c r="D21" s="203">
        <v>0</v>
      </c>
      <c r="E21" s="258">
        <v>1387.72</v>
      </c>
      <c r="F21" s="25">
        <v>246511.34999999998</v>
      </c>
      <c r="G21" s="106">
        <f>SUM('Ingresos Reales'!N83)</f>
        <v>13571.74</v>
      </c>
      <c r="H21" s="25">
        <f>SUM('Presupuesto Ingresos'!N82)</f>
        <v>0</v>
      </c>
      <c r="I21" s="91">
        <f>SUM(G21-H21)</f>
        <v>13571.74</v>
      </c>
    </row>
    <row r="22" spans="1:9" ht="12.75">
      <c r="A22" s="200"/>
      <c r="B22" s="203"/>
      <c r="C22" s="247"/>
      <c r="D22" s="203"/>
      <c r="E22" s="258"/>
      <c r="F22" s="25"/>
      <c r="G22" s="106"/>
      <c r="H22" s="25"/>
      <c r="I22" s="91"/>
    </row>
    <row r="23" spans="1:9" ht="12.75">
      <c r="A23" s="200" t="s">
        <v>504</v>
      </c>
      <c r="B23" s="203">
        <v>145706.34999999998</v>
      </c>
      <c r="C23" s="247">
        <v>52615.71</v>
      </c>
      <c r="D23" s="203">
        <v>0</v>
      </c>
      <c r="E23" s="258">
        <v>52615.71</v>
      </c>
      <c r="F23" s="25">
        <v>456093.83999999997</v>
      </c>
      <c r="G23" s="106">
        <f>SUM('Ingresos Reales'!N84)</f>
        <v>569673.63</v>
      </c>
      <c r="H23" s="25">
        <f>SUM('Presupuesto Ingresos'!N83)</f>
        <v>0</v>
      </c>
      <c r="I23" s="91">
        <f>SUM(G23-H23)</f>
        <v>569673.63</v>
      </c>
    </row>
    <row r="24" spans="1:9" ht="12.75">
      <c r="A24" s="200"/>
      <c r="B24" s="203"/>
      <c r="C24" s="247"/>
      <c r="D24" s="203"/>
      <c r="E24" s="258"/>
      <c r="F24" s="25"/>
      <c r="G24" s="106"/>
      <c r="H24" s="25"/>
      <c r="I24" s="91"/>
    </row>
    <row r="25" spans="1:9" ht="12.75">
      <c r="A25" s="200" t="s">
        <v>548</v>
      </c>
      <c r="B25" s="203">
        <v>0</v>
      </c>
      <c r="C25" s="247">
        <v>128764.16</v>
      </c>
      <c r="D25" s="203">
        <v>158660</v>
      </c>
      <c r="E25" s="258">
        <v>-29895.839999999997</v>
      </c>
      <c r="F25" s="25">
        <v>0</v>
      </c>
      <c r="G25" s="106">
        <f>SUM('Ingresos Reales'!N85)</f>
        <v>244972.03</v>
      </c>
      <c r="H25" s="25">
        <f>SUM('Presupuesto Ingresos'!N84)</f>
        <v>765816</v>
      </c>
      <c r="I25" s="91">
        <f>SUM(G25-H25)</f>
        <v>-520843.97</v>
      </c>
    </row>
    <row r="26" spans="1:9" ht="12.75">
      <c r="A26" s="18"/>
      <c r="B26" s="12"/>
      <c r="C26" s="43"/>
      <c r="D26" s="12"/>
      <c r="E26" s="245"/>
      <c r="F26" s="12"/>
      <c r="G26" s="32"/>
      <c r="H26" s="12"/>
      <c r="I26" s="12"/>
    </row>
    <row r="27" spans="1:9" ht="12.75">
      <c r="A27" s="5" t="s">
        <v>4</v>
      </c>
      <c r="B27" s="6">
        <f>SUM(B10:B25)</f>
        <v>59246254.39</v>
      </c>
      <c r="C27" s="6">
        <f>SUM(C10:C25)</f>
        <v>63812490.48</v>
      </c>
      <c r="D27" s="6">
        <f>SUM(D10:D25)</f>
        <v>61325291</v>
      </c>
      <c r="E27" s="6">
        <f>SUM(E10:E25)</f>
        <v>2487199.480000001</v>
      </c>
      <c r="F27" s="6">
        <f>SUM(F10:F25)</f>
        <v>237127464.4</v>
      </c>
      <c r="G27" s="6">
        <f>SUM(G10:G25)</f>
        <v>255347108.95999998</v>
      </c>
      <c r="H27" s="6">
        <f>SUM(H10:H25)</f>
        <v>245432340</v>
      </c>
      <c r="I27" s="6">
        <f>SUM(I10:I25)</f>
        <v>9914768.959999973</v>
      </c>
    </row>
    <row r="28" spans="2:5" ht="12.75">
      <c r="B28" s="32"/>
      <c r="C28" s="32"/>
      <c r="D28" s="32"/>
      <c r="E28" s="32"/>
    </row>
    <row r="29" spans="2:5" ht="12.75">
      <c r="B29" s="32"/>
      <c r="C29" s="32"/>
      <c r="D29" s="32"/>
      <c r="E29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4724409448818898" bottom="0.3937007874015748" header="0" footer="0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46.421875" style="0" bestFit="1" customWidth="1"/>
    <col min="2" max="3" width="13.57421875" style="0" customWidth="1"/>
    <col min="4" max="4" width="14.8515625" style="0" bestFit="1" customWidth="1"/>
    <col min="5" max="5" width="12.7109375" style="0" bestFit="1" customWidth="1"/>
    <col min="6" max="6" width="12.00390625" style="0" customWidth="1"/>
    <col min="7" max="7" width="12.7109375" style="0" bestFit="1" customWidth="1"/>
    <col min="8" max="8" width="14.8515625" style="0" customWidth="1"/>
    <col min="9" max="9" width="12.7109375" style="0" bestFit="1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190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199" t="s">
        <v>597</v>
      </c>
      <c r="B11" s="203">
        <v>0</v>
      </c>
      <c r="C11" s="203">
        <v>58350847.42</v>
      </c>
      <c r="D11" s="203">
        <v>0</v>
      </c>
      <c r="E11" s="203">
        <v>58350847.42</v>
      </c>
      <c r="F11" s="25">
        <v>0</v>
      </c>
      <c r="G11" s="91">
        <f>SUM('Ingresos Reales'!N86)</f>
        <v>85621498.42</v>
      </c>
      <c r="H11" s="25">
        <f>SUM('Presupuesto Ingresos'!N85)</f>
        <v>0</v>
      </c>
      <c r="I11" s="91">
        <f>SUM(G11-H11)</f>
        <v>85621498.42</v>
      </c>
    </row>
    <row r="12" spans="1:9" ht="12.75">
      <c r="A12" s="9"/>
      <c r="B12" s="12"/>
      <c r="C12" s="12"/>
      <c r="D12" s="12"/>
      <c r="E12" s="12"/>
      <c r="F12" s="26"/>
      <c r="G12" s="26"/>
      <c r="H12" s="26"/>
      <c r="I12" s="26"/>
    </row>
    <row r="13" spans="2:9" ht="12.75">
      <c r="B13" s="32"/>
      <c r="C13" s="32"/>
      <c r="D13" s="32"/>
      <c r="E13" s="32"/>
      <c r="F13" s="32"/>
      <c r="G13" s="32"/>
      <c r="H13" s="32"/>
      <c r="I13" s="32"/>
    </row>
    <row r="14" spans="1:9" ht="12.75">
      <c r="A14" s="5" t="s">
        <v>4</v>
      </c>
      <c r="B14" s="6">
        <f>SUM(B10:B12)</f>
        <v>0</v>
      </c>
      <c r="C14" s="6">
        <f>SUM(C10:C12)</f>
        <v>58350847.42</v>
      </c>
      <c r="D14" s="6">
        <f>SUM(D10:D12)</f>
        <v>0</v>
      </c>
      <c r="E14" s="6">
        <f>SUM(E10:E12)</f>
        <v>58350847.42</v>
      </c>
      <c r="F14" s="6">
        <f>SUM(F10:F12)</f>
        <v>0</v>
      </c>
      <c r="G14" s="93">
        <f>SUM(G10:G12)</f>
        <v>85621498.42</v>
      </c>
      <c r="H14" s="6">
        <f>SUM(H10:H12)</f>
        <v>0</v>
      </c>
      <c r="I14" s="93">
        <f>SUM(I10:I12)</f>
        <v>85621498.42</v>
      </c>
    </row>
    <row r="15" spans="2:5" ht="12.75">
      <c r="B15" s="32"/>
      <c r="C15" s="32"/>
      <c r="D15" s="32"/>
      <c r="E15" s="32"/>
    </row>
    <row r="16" spans="2:5" ht="12.75">
      <c r="B16" s="32"/>
      <c r="C16" s="32"/>
      <c r="D16" s="32"/>
      <c r="E16" s="32"/>
    </row>
    <row r="17" spans="2:5" ht="12.75">
      <c r="B17" s="32"/>
      <c r="C17" s="32"/>
      <c r="D17" s="32"/>
      <c r="E17" s="32"/>
    </row>
    <row r="18" spans="2:5" ht="12.75">
      <c r="B18" s="32"/>
      <c r="C18" s="32"/>
      <c r="D18" s="32"/>
      <c r="E18" s="32"/>
    </row>
    <row r="19" spans="2:5" ht="12.75">
      <c r="B19" s="32"/>
      <c r="C19" s="32"/>
      <c r="D19" s="32"/>
      <c r="E19" s="32"/>
    </row>
    <row r="20" spans="2:5" ht="12.75">
      <c r="B20" s="32"/>
      <c r="C20" s="32"/>
      <c r="D20" s="32"/>
      <c r="E20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2362204724409449" top="0.31496062992125984" bottom="0.1968503937007874" header="0" footer="0"/>
  <pageSetup horizontalDpi="600" verticalDpi="600" orientation="landscape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1"/>
  <sheetViews>
    <sheetView showGridLines="0" zoomScale="70" zoomScaleNormal="70" zoomScalePageLayoutView="0" workbookViewId="0" topLeftCell="A1">
      <selection activeCell="A1" sqref="A1:I1"/>
    </sheetView>
  </sheetViews>
  <sheetFormatPr defaultColWidth="11.421875" defaultRowHeight="12.75"/>
  <cols>
    <col min="1" max="1" width="39.28125" style="0" customWidth="1"/>
    <col min="2" max="3" width="13.7109375" style="0" customWidth="1"/>
    <col min="4" max="4" width="14.8515625" style="0" bestFit="1" customWidth="1"/>
    <col min="5" max="5" width="13.71093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191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1:9" ht="12.75">
      <c r="A9" s="15"/>
      <c r="B9" s="16"/>
      <c r="C9" s="16"/>
      <c r="D9" s="16"/>
      <c r="E9" s="16"/>
      <c r="F9" s="16"/>
      <c r="G9" s="16"/>
      <c r="H9" s="16"/>
      <c r="I9" s="16"/>
    </row>
    <row r="10" spans="1:9" ht="12.75">
      <c r="A10" s="7"/>
      <c r="B10" s="10"/>
      <c r="C10" s="10"/>
      <c r="D10" s="90"/>
      <c r="E10" s="10"/>
      <c r="F10" s="24"/>
      <c r="G10" s="110"/>
      <c r="H10" s="24"/>
      <c r="I10" s="24"/>
    </row>
    <row r="11" spans="1:9" ht="12.75" hidden="1">
      <c r="A11" s="8" t="s">
        <v>137</v>
      </c>
      <c r="B11" s="11">
        <v>0</v>
      </c>
      <c r="C11" s="11">
        <v>0</v>
      </c>
      <c r="D11" s="35">
        <v>0</v>
      </c>
      <c r="E11" s="11">
        <v>0</v>
      </c>
      <c r="F11" s="25">
        <v>0</v>
      </c>
      <c r="G11" s="106">
        <f>SUM('Ingresos Reales'!N89)</f>
        <v>0</v>
      </c>
      <c r="H11" s="25">
        <f>SUM('Presupuesto Ingresos'!N88)</f>
        <v>0</v>
      </c>
      <c r="I11" s="91">
        <f>SUM(G11-H11)</f>
        <v>0</v>
      </c>
    </row>
    <row r="12" spans="1:9" ht="12.75" hidden="1">
      <c r="A12" s="8"/>
      <c r="B12" s="11"/>
      <c r="C12" s="11"/>
      <c r="D12" s="35"/>
      <c r="E12" s="11"/>
      <c r="F12" s="25"/>
      <c r="G12" s="112"/>
      <c r="H12" s="25"/>
      <c r="I12" s="25"/>
    </row>
    <row r="13" spans="1:9" ht="12.75" hidden="1">
      <c r="A13" s="8" t="s">
        <v>138</v>
      </c>
      <c r="B13" s="11">
        <v>0</v>
      </c>
      <c r="C13" s="11">
        <v>0</v>
      </c>
      <c r="D13" s="35">
        <v>0</v>
      </c>
      <c r="E13" s="11">
        <v>0</v>
      </c>
      <c r="F13" s="25">
        <v>0</v>
      </c>
      <c r="G13" s="106">
        <f>SUM('Ingresos Reales'!N90)</f>
        <v>0</v>
      </c>
      <c r="H13" s="25">
        <f>SUM('Presupuesto Ingresos'!N89)</f>
        <v>0</v>
      </c>
      <c r="I13" s="91">
        <f>SUM(G13-H13)</f>
        <v>0</v>
      </c>
    </row>
    <row r="14" spans="1:9" ht="12.75" hidden="1">
      <c r="A14" s="8"/>
      <c r="B14" s="11"/>
      <c r="C14" s="11"/>
      <c r="D14" s="35"/>
      <c r="E14" s="11"/>
      <c r="F14" s="25"/>
      <c r="G14" s="112"/>
      <c r="H14" s="25"/>
      <c r="I14" s="25"/>
    </row>
    <row r="15" spans="1:9" ht="12.75" hidden="1">
      <c r="A15" s="8" t="s">
        <v>139</v>
      </c>
      <c r="B15" s="11">
        <v>0</v>
      </c>
      <c r="C15" s="11">
        <v>0</v>
      </c>
      <c r="D15" s="35">
        <v>0</v>
      </c>
      <c r="E15" s="11">
        <v>0</v>
      </c>
      <c r="F15" s="25">
        <v>0</v>
      </c>
      <c r="G15" s="106">
        <f>SUM('Ingresos Reales'!N91)</f>
        <v>0</v>
      </c>
      <c r="H15" s="25">
        <f>SUM('Presupuesto Ingresos'!N90)</f>
        <v>0</v>
      </c>
      <c r="I15" s="91">
        <f>SUM(G15-H15)</f>
        <v>0</v>
      </c>
    </row>
    <row r="16" spans="1:9" ht="12.75" hidden="1">
      <c r="A16" s="8"/>
      <c r="B16" s="11"/>
      <c r="C16" s="11"/>
      <c r="D16" s="35"/>
      <c r="E16" s="11"/>
      <c r="F16" s="25"/>
      <c r="G16" s="112"/>
      <c r="H16" s="25"/>
      <c r="I16" s="25"/>
    </row>
    <row r="17" spans="1:9" ht="12.75" hidden="1">
      <c r="A17" s="8" t="s">
        <v>140</v>
      </c>
      <c r="B17" s="11">
        <v>0</v>
      </c>
      <c r="C17" s="11">
        <v>0</v>
      </c>
      <c r="D17" s="35">
        <v>0</v>
      </c>
      <c r="E17" s="11">
        <v>0</v>
      </c>
      <c r="F17" s="25">
        <v>0</v>
      </c>
      <c r="G17" s="106">
        <f>SUM('Ingresos Reales'!N92)</f>
        <v>0</v>
      </c>
      <c r="H17" s="25">
        <f>SUM('Presupuesto Ingresos'!N91)</f>
        <v>0</v>
      </c>
      <c r="I17" s="91">
        <f>SUM(G17-H17)</f>
        <v>0</v>
      </c>
    </row>
    <row r="18" spans="1:9" ht="12.75" hidden="1">
      <c r="A18" s="8"/>
      <c r="B18" s="11"/>
      <c r="C18" s="11"/>
      <c r="D18" s="35"/>
      <c r="E18" s="11"/>
      <c r="F18" s="25"/>
      <c r="G18" s="106"/>
      <c r="H18" s="25"/>
      <c r="I18" s="91"/>
    </row>
    <row r="19" spans="1:9" ht="12.75" hidden="1">
      <c r="A19" s="8" t="s">
        <v>243</v>
      </c>
      <c r="B19" s="11">
        <v>0</v>
      </c>
      <c r="C19" s="11">
        <v>0</v>
      </c>
      <c r="D19" s="35">
        <v>0</v>
      </c>
      <c r="E19" s="11">
        <v>0</v>
      </c>
      <c r="F19" s="25">
        <v>0</v>
      </c>
      <c r="G19" s="106">
        <f>SUM('Ingresos Reales'!N93)</f>
        <v>0</v>
      </c>
      <c r="H19" s="25">
        <f>SUM('Presupuesto Ingresos'!N92)</f>
        <v>0</v>
      </c>
      <c r="I19" s="91">
        <f>SUM(G19-H19)</f>
        <v>0</v>
      </c>
    </row>
    <row r="20" spans="1:9" ht="12.75" hidden="1">
      <c r="A20" s="8"/>
      <c r="B20" s="11"/>
      <c r="C20" s="11"/>
      <c r="D20" s="35"/>
      <c r="E20" s="11"/>
      <c r="F20" s="25"/>
      <c r="G20" s="106"/>
      <c r="H20" s="25"/>
      <c r="I20" s="91"/>
    </row>
    <row r="21" spans="1:9" ht="12.75">
      <c r="A21" s="199" t="s">
        <v>517</v>
      </c>
      <c r="B21" s="203">
        <v>1503561</v>
      </c>
      <c r="C21" s="203">
        <v>2519964</v>
      </c>
      <c r="D21" s="247">
        <v>0</v>
      </c>
      <c r="E21" s="203">
        <v>2519964</v>
      </c>
      <c r="F21" s="25">
        <v>6677637</v>
      </c>
      <c r="G21" s="106">
        <f>SUM('Ingresos Reales'!N94)</f>
        <v>10550162</v>
      </c>
      <c r="H21" s="25">
        <f>SUM('Presupuesto Ingresos'!N93)</f>
        <v>0</v>
      </c>
      <c r="I21" s="91">
        <f>SUM(G21-H21)</f>
        <v>10550162</v>
      </c>
    </row>
    <row r="22" spans="1:9" ht="12.75" hidden="1">
      <c r="A22" s="8"/>
      <c r="B22" s="11"/>
      <c r="C22" s="11"/>
      <c r="D22" s="35"/>
      <c r="E22" s="11"/>
      <c r="F22" s="25"/>
      <c r="G22" s="106"/>
      <c r="H22" s="25"/>
      <c r="I22" s="91"/>
    </row>
    <row r="23" spans="1:9" ht="12.75" hidden="1">
      <c r="A23" s="199" t="s">
        <v>307</v>
      </c>
      <c r="B23" s="203">
        <v>0</v>
      </c>
      <c r="C23" s="203">
        <v>0</v>
      </c>
      <c r="D23" s="247">
        <v>0</v>
      </c>
      <c r="E23" s="203">
        <v>0</v>
      </c>
      <c r="F23" s="25">
        <v>0</v>
      </c>
      <c r="G23" s="106">
        <f>SUM('Ingresos Reales'!N95)</f>
        <v>0</v>
      </c>
      <c r="H23" s="25">
        <f>SUM('Presupuesto Ingresos'!N94)</f>
        <v>0</v>
      </c>
      <c r="I23" s="91">
        <f>SUM(G23-H23)</f>
        <v>0</v>
      </c>
    </row>
    <row r="24" spans="1:9" ht="12.75" hidden="1">
      <c r="A24" s="8"/>
      <c r="B24" s="11"/>
      <c r="C24" s="11"/>
      <c r="D24" s="35"/>
      <c r="E24" s="11"/>
      <c r="F24" s="25"/>
      <c r="G24" s="106"/>
      <c r="H24" s="25"/>
      <c r="I24" s="91"/>
    </row>
    <row r="25" spans="1:9" ht="12.75" hidden="1">
      <c r="A25" s="199" t="s">
        <v>515</v>
      </c>
      <c r="B25" s="203">
        <v>0</v>
      </c>
      <c r="C25" s="203">
        <v>0</v>
      </c>
      <c r="D25" s="247">
        <v>0</v>
      </c>
      <c r="E25" s="203">
        <v>0</v>
      </c>
      <c r="F25" s="25">
        <v>0</v>
      </c>
      <c r="G25" s="106">
        <f>SUM('Ingresos Reales'!N96)</f>
        <v>0</v>
      </c>
      <c r="H25" s="25">
        <f>SUM('Presupuesto Ingresos'!N95)</f>
        <v>0</v>
      </c>
      <c r="I25" s="91">
        <f>SUM(G25-H25)</f>
        <v>0</v>
      </c>
    </row>
    <row r="26" spans="1:9" ht="12.75" hidden="1">
      <c r="A26" s="8"/>
      <c r="B26" s="11"/>
      <c r="C26" s="11"/>
      <c r="D26" s="35"/>
      <c r="E26" s="11"/>
      <c r="F26" s="25"/>
      <c r="G26" s="106"/>
      <c r="H26" s="25"/>
      <c r="I26" s="91"/>
    </row>
    <row r="27" spans="1:9" ht="12.75" hidden="1">
      <c r="A27" s="199" t="s">
        <v>516</v>
      </c>
      <c r="B27" s="203">
        <v>0</v>
      </c>
      <c r="C27" s="203">
        <v>0</v>
      </c>
      <c r="D27" s="247">
        <v>0</v>
      </c>
      <c r="E27" s="203">
        <v>0</v>
      </c>
      <c r="F27" s="25">
        <v>0</v>
      </c>
      <c r="G27" s="106">
        <f>SUM('Ingresos Reales'!N97)</f>
        <v>0</v>
      </c>
      <c r="H27" s="25">
        <f>SUM('Presupuesto Ingresos'!N96)</f>
        <v>0</v>
      </c>
      <c r="I27" s="91">
        <f>SUM(G27-H27)</f>
        <v>0</v>
      </c>
    </row>
    <row r="28" spans="1:9" ht="12.75" hidden="1">
      <c r="A28" s="8"/>
      <c r="B28" s="11"/>
      <c r="C28" s="11"/>
      <c r="D28" s="35"/>
      <c r="E28" s="11"/>
      <c r="F28" s="25"/>
      <c r="G28" s="106"/>
      <c r="H28" s="25"/>
      <c r="I28" s="91"/>
    </row>
    <row r="29" spans="1:9" ht="12.75" hidden="1">
      <c r="A29" s="8" t="s">
        <v>430</v>
      </c>
      <c r="B29" s="11">
        <v>0</v>
      </c>
      <c r="C29" s="11">
        <v>0</v>
      </c>
      <c r="D29" s="35">
        <v>0</v>
      </c>
      <c r="E29" s="11">
        <v>0</v>
      </c>
      <c r="F29" s="25">
        <v>0</v>
      </c>
      <c r="G29" s="106">
        <f>SUM('Ingresos Reales'!N98)</f>
        <v>0</v>
      </c>
      <c r="H29" s="25">
        <f>SUM('Presupuesto Ingresos'!N97)</f>
        <v>0</v>
      </c>
      <c r="I29" s="91">
        <f>SUM(G29-H29)</f>
        <v>0</v>
      </c>
    </row>
    <row r="30" spans="1:9" ht="12.75" hidden="1">
      <c r="A30" s="8"/>
      <c r="B30" s="11"/>
      <c r="C30" s="11"/>
      <c r="D30" s="35"/>
      <c r="E30" s="11"/>
      <c r="F30" s="25"/>
      <c r="G30" s="106"/>
      <c r="H30" s="25"/>
      <c r="I30" s="91"/>
    </row>
    <row r="31" spans="1:9" ht="12.75" hidden="1">
      <c r="A31" s="8" t="s">
        <v>246</v>
      </c>
      <c r="B31" s="11">
        <v>0</v>
      </c>
      <c r="C31" s="11">
        <v>0</v>
      </c>
      <c r="D31" s="35">
        <v>0</v>
      </c>
      <c r="E31" s="11">
        <v>0</v>
      </c>
      <c r="F31" s="25">
        <v>0</v>
      </c>
      <c r="G31" s="106">
        <f>SUM('Ingresos Reales'!N99)</f>
        <v>0</v>
      </c>
      <c r="H31" s="25">
        <f>SUM('Presupuesto Ingresos'!N98)</f>
        <v>0</v>
      </c>
      <c r="I31" s="91">
        <f>SUM(G31-H31)</f>
        <v>0</v>
      </c>
    </row>
    <row r="32" spans="1:9" ht="12.75" hidden="1">
      <c r="A32" s="8"/>
      <c r="B32" s="11"/>
      <c r="C32" s="11"/>
      <c r="D32" s="35"/>
      <c r="E32" s="11"/>
      <c r="F32" s="25"/>
      <c r="G32" s="106"/>
      <c r="H32" s="25"/>
      <c r="I32" s="91"/>
    </row>
    <row r="33" spans="1:9" ht="12.75" hidden="1">
      <c r="A33" s="8" t="s">
        <v>308</v>
      </c>
      <c r="B33" s="11">
        <v>0</v>
      </c>
      <c r="C33" s="11">
        <v>0</v>
      </c>
      <c r="D33" s="35">
        <v>0</v>
      </c>
      <c r="E33" s="11">
        <v>0</v>
      </c>
      <c r="F33" s="11">
        <v>0</v>
      </c>
      <c r="G33" s="106">
        <f>SUM('Ingresos Reales'!N100)</f>
        <v>0</v>
      </c>
      <c r="H33" s="25">
        <f>SUM('Presupuesto Ingresos'!N99)</f>
        <v>0</v>
      </c>
      <c r="I33" s="91">
        <f>SUM(G33-H33)</f>
        <v>0</v>
      </c>
    </row>
    <row r="34" spans="1:9" ht="12.75" hidden="1">
      <c r="A34" s="8"/>
      <c r="B34" s="11"/>
      <c r="C34" s="11"/>
      <c r="D34" s="35"/>
      <c r="E34" s="11"/>
      <c r="F34" s="11"/>
      <c r="G34" s="106"/>
      <c r="H34" s="25"/>
      <c r="I34" s="91"/>
    </row>
    <row r="35" spans="1:9" ht="12.75" hidden="1">
      <c r="A35" s="8" t="s">
        <v>319</v>
      </c>
      <c r="B35" s="11">
        <v>0</v>
      </c>
      <c r="C35" s="11">
        <v>0</v>
      </c>
      <c r="D35" s="35">
        <v>0</v>
      </c>
      <c r="E35" s="11">
        <v>0</v>
      </c>
      <c r="F35" s="11">
        <v>0</v>
      </c>
      <c r="G35" s="106">
        <f>SUM('Ingresos Reales'!N101)</f>
        <v>0</v>
      </c>
      <c r="H35" s="25">
        <f>SUM('Presupuesto Ingresos'!N100)</f>
        <v>0</v>
      </c>
      <c r="I35" s="91">
        <f>SUM(G35-H35)</f>
        <v>0</v>
      </c>
    </row>
    <row r="36" spans="1:9" ht="12.75" hidden="1">
      <c r="A36" s="8"/>
      <c r="B36" s="11"/>
      <c r="C36" s="11"/>
      <c r="D36" s="35"/>
      <c r="E36" s="11"/>
      <c r="F36" s="11"/>
      <c r="G36" s="106"/>
      <c r="H36" s="25"/>
      <c r="I36" s="91"/>
    </row>
    <row r="37" spans="1:9" ht="12.75" hidden="1">
      <c r="A37" s="8" t="s">
        <v>325</v>
      </c>
      <c r="B37" s="11">
        <v>0</v>
      </c>
      <c r="C37" s="11">
        <v>0</v>
      </c>
      <c r="D37" s="35">
        <v>0</v>
      </c>
      <c r="E37" s="11">
        <v>0</v>
      </c>
      <c r="F37" s="11">
        <v>0</v>
      </c>
      <c r="G37" s="106">
        <f>SUM('Ingresos Reales'!N102)</f>
        <v>0</v>
      </c>
      <c r="H37" s="25">
        <f>SUM('Presupuesto Ingresos'!N101)</f>
        <v>0</v>
      </c>
      <c r="I37" s="91">
        <f>SUM(G37-H37)</f>
        <v>0</v>
      </c>
    </row>
    <row r="38" spans="1:9" ht="12.75">
      <c r="A38" s="8"/>
      <c r="B38" s="11"/>
      <c r="C38" s="11"/>
      <c r="D38" s="35"/>
      <c r="E38" s="11"/>
      <c r="F38" s="11"/>
      <c r="G38" s="106"/>
      <c r="H38" s="25"/>
      <c r="I38" s="91"/>
    </row>
    <row r="39" spans="1:9" ht="12.75">
      <c r="A39" s="8" t="s">
        <v>326</v>
      </c>
      <c r="B39" s="11">
        <v>3000000</v>
      </c>
      <c r="C39" s="11">
        <v>0</v>
      </c>
      <c r="D39" s="35">
        <v>0</v>
      </c>
      <c r="E39" s="11">
        <v>0</v>
      </c>
      <c r="F39" s="11">
        <v>10000000</v>
      </c>
      <c r="G39" s="106">
        <f>SUM('Ingresos Reales'!N103)</f>
        <v>10000000</v>
      </c>
      <c r="H39" s="25">
        <f>SUM('Presupuesto Ingresos'!N102)</f>
        <v>0</v>
      </c>
      <c r="I39" s="91">
        <f>SUM(G39-H39)</f>
        <v>10000000</v>
      </c>
    </row>
    <row r="40" spans="1:9" ht="12.75">
      <c r="A40" s="8"/>
      <c r="B40" s="11"/>
      <c r="C40" s="11"/>
      <c r="D40" s="35"/>
      <c r="E40" s="11"/>
      <c r="F40" s="11"/>
      <c r="G40" s="106"/>
      <c r="H40" s="25"/>
      <c r="I40" s="91"/>
    </row>
    <row r="41" spans="1:9" ht="12.75">
      <c r="A41" s="8" t="s">
        <v>412</v>
      </c>
      <c r="B41" s="11">
        <v>900000</v>
      </c>
      <c r="C41" s="11">
        <v>0</v>
      </c>
      <c r="D41" s="35">
        <v>0</v>
      </c>
      <c r="E41" s="11">
        <v>0</v>
      </c>
      <c r="F41" s="11">
        <v>3000000</v>
      </c>
      <c r="G41" s="106">
        <f>SUM('Ingresos Reales'!N104)</f>
        <v>2500000</v>
      </c>
      <c r="H41" s="25">
        <f>SUM('Presupuesto Ingresos'!N103)</f>
        <v>0</v>
      </c>
      <c r="I41" s="91">
        <f>SUM(G41-H41)</f>
        <v>2500000</v>
      </c>
    </row>
    <row r="42" spans="1:9" ht="12.75" hidden="1">
      <c r="A42" s="8"/>
      <c r="B42" s="11"/>
      <c r="C42" s="11"/>
      <c r="D42" s="35"/>
      <c r="E42" s="11"/>
      <c r="F42" s="11"/>
      <c r="G42" s="106"/>
      <c r="H42" s="25"/>
      <c r="I42" s="91"/>
    </row>
    <row r="43" spans="1:9" ht="12.75" hidden="1">
      <c r="A43" s="8" t="s">
        <v>327</v>
      </c>
      <c r="B43" s="11">
        <v>0</v>
      </c>
      <c r="C43" s="11">
        <v>0</v>
      </c>
      <c r="D43" s="35">
        <v>0</v>
      </c>
      <c r="E43" s="11">
        <v>0</v>
      </c>
      <c r="F43" s="11">
        <v>0</v>
      </c>
      <c r="G43" s="106">
        <f>SUM('Ingresos Reales'!N105)</f>
        <v>0</v>
      </c>
      <c r="H43" s="25">
        <f>SUM('Presupuesto Ingresos'!N104)</f>
        <v>0</v>
      </c>
      <c r="I43" s="91">
        <f>SUM(G43-H43)</f>
        <v>0</v>
      </c>
    </row>
    <row r="44" spans="1:9" ht="12.75" hidden="1">
      <c r="A44" s="8"/>
      <c r="B44" s="11"/>
      <c r="C44" s="11"/>
      <c r="D44" s="35"/>
      <c r="E44" s="11"/>
      <c r="F44" s="11"/>
      <c r="G44" s="106"/>
      <c r="H44" s="25"/>
      <c r="I44" s="91"/>
    </row>
    <row r="45" spans="1:9" ht="12.75" hidden="1">
      <c r="A45" s="8" t="s">
        <v>334</v>
      </c>
      <c r="B45" s="11">
        <v>0</v>
      </c>
      <c r="C45" s="11">
        <v>0</v>
      </c>
      <c r="D45" s="35">
        <v>0</v>
      </c>
      <c r="E45" s="11">
        <v>0</v>
      </c>
      <c r="F45" s="11">
        <v>0</v>
      </c>
      <c r="G45" s="106">
        <f>SUM('Ingresos Reales'!N106)</f>
        <v>0</v>
      </c>
      <c r="H45" s="25">
        <f>SUM('Presupuesto Ingresos'!N105)</f>
        <v>0</v>
      </c>
      <c r="I45" s="91">
        <f>SUM(G45-H45)</f>
        <v>0</v>
      </c>
    </row>
    <row r="46" spans="1:9" ht="12.75">
      <c r="A46" s="8"/>
      <c r="B46" s="11"/>
      <c r="C46" s="11"/>
      <c r="D46" s="35"/>
      <c r="E46" s="11"/>
      <c r="F46" s="11"/>
      <c r="G46" s="106"/>
      <c r="H46" s="25"/>
      <c r="I46" s="91"/>
    </row>
    <row r="47" spans="1:9" ht="12.75">
      <c r="A47" s="8" t="s">
        <v>333</v>
      </c>
      <c r="B47" s="11">
        <v>197383.2300000001</v>
      </c>
      <c r="C47" s="11">
        <v>0</v>
      </c>
      <c r="D47" s="35">
        <v>0</v>
      </c>
      <c r="E47" s="11">
        <v>0</v>
      </c>
      <c r="F47" s="11">
        <v>4570296.23</v>
      </c>
      <c r="G47" s="106">
        <f>SUM('Ingresos Reales'!N107)</f>
        <v>0</v>
      </c>
      <c r="H47" s="25">
        <f>SUM('Presupuesto Ingresos'!N106)</f>
        <v>0</v>
      </c>
      <c r="I47" s="91">
        <f>SUM(G47-H47)</f>
        <v>0</v>
      </c>
    </row>
    <row r="48" spans="1:9" ht="12.75">
      <c r="A48" s="8"/>
      <c r="B48" s="11"/>
      <c r="C48" s="11"/>
      <c r="D48" s="35"/>
      <c r="E48" s="11"/>
      <c r="F48" s="11"/>
      <c r="G48" s="106"/>
      <c r="H48" s="25"/>
      <c r="I48" s="91"/>
    </row>
    <row r="49" spans="1:9" ht="12.75">
      <c r="A49" s="8" t="s">
        <v>350</v>
      </c>
      <c r="B49" s="11">
        <v>-108771.74</v>
      </c>
      <c r="C49" s="11">
        <v>0</v>
      </c>
      <c r="D49" s="35">
        <v>0</v>
      </c>
      <c r="E49" s="11">
        <v>0</v>
      </c>
      <c r="F49" s="11">
        <v>981728.26</v>
      </c>
      <c r="G49" s="106">
        <f>SUM('Ingresos Reales'!N108)</f>
        <v>3000000</v>
      </c>
      <c r="H49" s="25">
        <f>SUM('Presupuesto Ingresos'!N107)</f>
        <v>0</v>
      </c>
      <c r="I49" s="91">
        <f>SUM(G49-H49)</f>
        <v>3000000</v>
      </c>
    </row>
    <row r="50" spans="1:9" ht="12.75">
      <c r="A50" s="8"/>
      <c r="B50" s="11"/>
      <c r="C50" s="11"/>
      <c r="D50" s="35"/>
      <c r="E50" s="11"/>
      <c r="F50" s="11"/>
      <c r="G50" s="106"/>
      <c r="H50" s="25"/>
      <c r="I50" s="91"/>
    </row>
    <row r="51" spans="1:9" ht="12.75">
      <c r="A51" s="8" t="s">
        <v>402</v>
      </c>
      <c r="B51" s="11">
        <v>0</v>
      </c>
      <c r="C51" s="11">
        <v>3000000</v>
      </c>
      <c r="D51" s="35">
        <v>0</v>
      </c>
      <c r="E51" s="11">
        <v>3000000</v>
      </c>
      <c r="F51" s="121">
        <v>0</v>
      </c>
      <c r="G51" s="148">
        <f>SUM('Ingresos Reales'!N109)</f>
        <v>0</v>
      </c>
      <c r="H51" s="121">
        <f>SUM('Presupuesto Ingresos'!N108)</f>
        <v>0</v>
      </c>
      <c r="I51" s="190">
        <f>SUM(G51-H51)</f>
        <v>0</v>
      </c>
    </row>
    <row r="52" spans="1:9" ht="12.75" hidden="1">
      <c r="A52" s="8"/>
      <c r="B52" s="11"/>
      <c r="C52" s="11"/>
      <c r="D52" s="35"/>
      <c r="E52" s="11"/>
      <c r="F52" s="121"/>
      <c r="G52" s="148"/>
      <c r="H52" s="121"/>
      <c r="I52" s="190"/>
    </row>
    <row r="53" spans="1:9" ht="12.75" hidden="1">
      <c r="A53" s="199" t="s">
        <v>417</v>
      </c>
      <c r="B53" s="203">
        <v>0</v>
      </c>
      <c r="C53" s="203">
        <v>0</v>
      </c>
      <c r="D53" s="247">
        <v>0</v>
      </c>
      <c r="E53" s="203">
        <v>0</v>
      </c>
      <c r="F53" s="121">
        <v>0</v>
      </c>
      <c r="G53" s="148">
        <f>SUM('Ingresos Reales'!N110)</f>
        <v>0</v>
      </c>
      <c r="H53" s="121">
        <f>SUM('Presupuesto Ingresos'!N109)</f>
        <v>0</v>
      </c>
      <c r="I53" s="190">
        <f>SUM(G53-H53)</f>
        <v>0</v>
      </c>
    </row>
    <row r="54" spans="1:9" ht="12.75">
      <c r="A54" s="8"/>
      <c r="B54" s="11"/>
      <c r="C54" s="11"/>
      <c r="D54" s="35"/>
      <c r="E54" s="11"/>
      <c r="F54" s="121"/>
      <c r="G54" s="148"/>
      <c r="H54" s="121"/>
      <c r="I54" s="190"/>
    </row>
    <row r="55" spans="1:9" ht="12.75">
      <c r="A55" s="8" t="s">
        <v>494</v>
      </c>
      <c r="B55" s="11">
        <v>492822.5</v>
      </c>
      <c r="C55" s="11">
        <v>0</v>
      </c>
      <c r="D55" s="35">
        <v>0</v>
      </c>
      <c r="E55" s="11">
        <v>0</v>
      </c>
      <c r="F55" s="121">
        <v>17836403.55</v>
      </c>
      <c r="G55" s="148">
        <f>SUM('Ingresos Reales'!N111)</f>
        <v>0</v>
      </c>
      <c r="H55" s="121">
        <f>SUM('Presupuesto Ingresos'!N110)</f>
        <v>0</v>
      </c>
      <c r="I55" s="190">
        <f>SUM(G55-H55)</f>
        <v>0</v>
      </c>
    </row>
    <row r="56" spans="1:9" ht="12.75">
      <c r="A56" s="8"/>
      <c r="B56" s="11"/>
      <c r="C56" s="11"/>
      <c r="D56" s="35"/>
      <c r="E56" s="11"/>
      <c r="F56" s="121"/>
      <c r="G56" s="148"/>
      <c r="H56" s="121"/>
      <c r="I56" s="190"/>
    </row>
    <row r="57" spans="1:9" ht="12.75">
      <c r="A57" s="199" t="s">
        <v>509</v>
      </c>
      <c r="B57" s="203">
        <v>25628026.69</v>
      </c>
      <c r="C57" s="203">
        <v>0</v>
      </c>
      <c r="D57" s="247">
        <v>0</v>
      </c>
      <c r="E57" s="203">
        <v>0</v>
      </c>
      <c r="F57" s="121">
        <v>25628026.69</v>
      </c>
      <c r="G57" s="148">
        <f>SUM('Ingresos Reales'!N112)</f>
        <v>37656208.68</v>
      </c>
      <c r="H57" s="121">
        <f>SUM('Presupuesto Ingresos'!N111)</f>
        <v>0</v>
      </c>
      <c r="I57" s="190">
        <f>SUM(G57-H57)</f>
        <v>37656208.68</v>
      </c>
    </row>
    <row r="58" spans="1:9" ht="12.75" hidden="1">
      <c r="A58" s="8"/>
      <c r="B58" s="11"/>
      <c r="C58" s="11"/>
      <c r="D58" s="35"/>
      <c r="E58" s="11"/>
      <c r="F58" s="121"/>
      <c r="G58" s="148"/>
      <c r="H58" s="121"/>
      <c r="I58" s="190"/>
    </row>
    <row r="59" spans="1:9" ht="12.75" hidden="1">
      <c r="A59" s="8" t="s">
        <v>405</v>
      </c>
      <c r="B59" s="11">
        <v>0</v>
      </c>
      <c r="C59" s="11">
        <v>0</v>
      </c>
      <c r="D59" s="35">
        <v>0</v>
      </c>
      <c r="E59" s="11">
        <v>0</v>
      </c>
      <c r="F59" s="121">
        <v>0</v>
      </c>
      <c r="G59" s="148">
        <f>SUM('Ingresos Reales'!N113)</f>
        <v>0</v>
      </c>
      <c r="H59" s="121">
        <f>SUM('Presupuesto Ingresos'!N112)</f>
        <v>0</v>
      </c>
      <c r="I59" s="190">
        <f>SUM(G59-H59)</f>
        <v>0</v>
      </c>
    </row>
    <row r="60" spans="1:9" ht="12.75">
      <c r="A60" s="8"/>
      <c r="B60" s="11"/>
      <c r="C60" s="11"/>
      <c r="D60" s="35"/>
      <c r="E60" s="11"/>
      <c r="F60" s="121"/>
      <c r="G60" s="148"/>
      <c r="H60" s="121"/>
      <c r="I60" s="190"/>
    </row>
    <row r="61" spans="1:9" ht="12.75">
      <c r="A61" s="8" t="s">
        <v>462</v>
      </c>
      <c r="B61" s="11">
        <v>1795203</v>
      </c>
      <c r="C61" s="11">
        <v>3516634</v>
      </c>
      <c r="D61" s="35">
        <v>0</v>
      </c>
      <c r="E61" s="11">
        <v>3516634</v>
      </c>
      <c r="F61" s="121">
        <v>4080000</v>
      </c>
      <c r="G61" s="148">
        <f>SUM('Ingresos Reales'!N114)</f>
        <v>7202074</v>
      </c>
      <c r="H61" s="121">
        <f>SUM('Presupuesto Ingresos'!N113)</f>
        <v>0</v>
      </c>
      <c r="I61" s="190">
        <f>SUM(G61-H61)</f>
        <v>7202074</v>
      </c>
    </row>
    <row r="62" spans="1:9" ht="12.75" hidden="1">
      <c r="A62" s="8"/>
      <c r="B62" s="11"/>
      <c r="C62" s="11"/>
      <c r="D62" s="35"/>
      <c r="E62" s="11"/>
      <c r="F62" s="121"/>
      <c r="G62" s="148"/>
      <c r="H62" s="121"/>
      <c r="I62" s="190"/>
    </row>
    <row r="63" spans="1:9" ht="12.75" hidden="1">
      <c r="A63" s="8" t="s">
        <v>458</v>
      </c>
      <c r="B63" s="11">
        <v>0</v>
      </c>
      <c r="C63" s="11">
        <v>0</v>
      </c>
      <c r="D63" s="35">
        <v>0</v>
      </c>
      <c r="E63" s="11">
        <v>0</v>
      </c>
      <c r="F63" s="121">
        <v>0</v>
      </c>
      <c r="G63" s="148">
        <f>SUM('Ingresos Reales'!N115)</f>
        <v>0</v>
      </c>
      <c r="H63" s="121">
        <f>SUM('Presupuesto Ingresos'!N114)</f>
        <v>0</v>
      </c>
      <c r="I63" s="190">
        <f>SUM(G63-H63)</f>
        <v>0</v>
      </c>
    </row>
    <row r="64" spans="1:9" ht="12.75">
      <c r="A64" s="8"/>
      <c r="B64" s="11"/>
      <c r="C64" s="11"/>
      <c r="D64" s="35"/>
      <c r="E64" s="11"/>
      <c r="F64" s="121"/>
      <c r="G64" s="148"/>
      <c r="H64" s="121"/>
      <c r="I64" s="190"/>
    </row>
    <row r="65" spans="1:9" ht="12.75">
      <c r="A65" s="8" t="s">
        <v>459</v>
      </c>
      <c r="B65" s="11">
        <v>0</v>
      </c>
      <c r="C65" s="11">
        <v>0</v>
      </c>
      <c r="D65" s="35">
        <v>0</v>
      </c>
      <c r="E65" s="11">
        <v>0</v>
      </c>
      <c r="F65" s="121">
        <v>0</v>
      </c>
      <c r="G65" s="148">
        <f>SUM('Ingresos Reales'!N116)</f>
        <v>221100</v>
      </c>
      <c r="H65" s="121">
        <f>SUM('Presupuesto Ingresos'!N115)</f>
        <v>0</v>
      </c>
      <c r="I65" s="190">
        <f>SUM(G65-H65)</f>
        <v>221100</v>
      </c>
    </row>
    <row r="66" spans="1:9" ht="12.75" hidden="1">
      <c r="A66" s="8"/>
      <c r="B66" s="11"/>
      <c r="C66" s="11"/>
      <c r="D66" s="35"/>
      <c r="E66" s="11"/>
      <c r="F66" s="121"/>
      <c r="G66" s="148"/>
      <c r="H66" s="121"/>
      <c r="I66" s="190"/>
    </row>
    <row r="67" spans="1:9" ht="12.75" hidden="1">
      <c r="A67" s="8" t="s">
        <v>501</v>
      </c>
      <c r="B67" s="11">
        <v>0</v>
      </c>
      <c r="C67" s="11">
        <v>0</v>
      </c>
      <c r="D67" s="35">
        <v>0</v>
      </c>
      <c r="E67" s="11">
        <v>0</v>
      </c>
      <c r="F67" s="121">
        <v>0</v>
      </c>
      <c r="G67" s="148">
        <f>SUM('Ingresos Reales'!N117)</f>
        <v>0</v>
      </c>
      <c r="H67" s="121">
        <f>SUM('Presupuesto Ingresos'!N116)</f>
        <v>0</v>
      </c>
      <c r="I67" s="190">
        <f>SUM(G67-H67)</f>
        <v>0</v>
      </c>
    </row>
    <row r="68" spans="1:9" ht="12.75">
      <c r="A68" s="8"/>
      <c r="B68" s="11"/>
      <c r="C68" s="11"/>
      <c r="D68" s="35"/>
      <c r="E68" s="11"/>
      <c r="F68" s="121"/>
      <c r="G68" s="148"/>
      <c r="H68" s="121"/>
      <c r="I68" s="190"/>
    </row>
    <row r="69" spans="1:9" ht="12.75">
      <c r="A69" s="8" t="s">
        <v>470</v>
      </c>
      <c r="B69" s="11">
        <v>30000000</v>
      </c>
      <c r="C69" s="11">
        <v>49975568.14</v>
      </c>
      <c r="D69" s="35">
        <v>0</v>
      </c>
      <c r="E69" s="11">
        <v>49975568.14</v>
      </c>
      <c r="F69" s="121">
        <v>30000000</v>
      </c>
      <c r="G69" s="148">
        <f>SUM('Ingresos Reales'!N118)</f>
        <v>49975568.14</v>
      </c>
      <c r="H69" s="121">
        <f>SUM('Presupuesto Ingresos'!N117)</f>
        <v>0</v>
      </c>
      <c r="I69" s="190">
        <f>SUM(G69-H69)</f>
        <v>49975568.14</v>
      </c>
    </row>
    <row r="70" spans="1:9" ht="12.75">
      <c r="A70" s="8"/>
      <c r="B70" s="11"/>
      <c r="C70" s="11"/>
      <c r="D70" s="35"/>
      <c r="E70" s="11"/>
      <c r="F70" s="121"/>
      <c r="G70" s="148"/>
      <c r="H70" s="121"/>
      <c r="I70" s="190"/>
    </row>
    <row r="71" spans="1:9" ht="12.75">
      <c r="A71" s="8" t="s">
        <v>577</v>
      </c>
      <c r="B71" s="11">
        <v>0</v>
      </c>
      <c r="C71" s="11">
        <v>0</v>
      </c>
      <c r="D71" s="35">
        <v>0</v>
      </c>
      <c r="E71" s="11">
        <v>0</v>
      </c>
      <c r="F71" s="121">
        <v>0</v>
      </c>
      <c r="G71" s="148">
        <f>SUM('Ingresos Reales'!N119)</f>
        <v>2708419</v>
      </c>
      <c r="H71" s="121">
        <f>SUM('Presupuesto Ingresos'!N118)</f>
        <v>0</v>
      </c>
      <c r="I71" s="190">
        <f>SUM(G71-H71)</f>
        <v>2708419</v>
      </c>
    </row>
    <row r="72" spans="1:9" ht="12.75">
      <c r="A72" s="8"/>
      <c r="B72" s="11"/>
      <c r="C72" s="11"/>
      <c r="D72" s="35"/>
      <c r="E72" s="11"/>
      <c r="F72" s="121"/>
      <c r="G72" s="148"/>
      <c r="H72" s="121"/>
      <c r="I72" s="190"/>
    </row>
    <row r="73" spans="1:9" ht="12.75">
      <c r="A73" s="8" t="s">
        <v>579</v>
      </c>
      <c r="B73" s="11">
        <v>0</v>
      </c>
      <c r="C73" s="11">
        <v>0</v>
      </c>
      <c r="D73" s="35">
        <v>0</v>
      </c>
      <c r="E73" s="11">
        <v>0</v>
      </c>
      <c r="F73" s="121">
        <v>0</v>
      </c>
      <c r="G73" s="148">
        <f>SUM('Ingresos Reales'!N120)</f>
        <v>2250000</v>
      </c>
      <c r="H73" s="121">
        <f>SUM('Presupuesto Ingresos'!N119)</f>
        <v>0</v>
      </c>
      <c r="I73" s="190">
        <f>SUM(G73-H73)</f>
        <v>2250000</v>
      </c>
    </row>
    <row r="74" spans="1:9" ht="12.75">
      <c r="A74" s="8"/>
      <c r="B74" s="11"/>
      <c r="C74" s="11"/>
      <c r="D74" s="35"/>
      <c r="E74" s="11"/>
      <c r="F74" s="121"/>
      <c r="G74" s="148"/>
      <c r="H74" s="121"/>
      <c r="I74" s="190"/>
    </row>
    <row r="75" spans="1:9" ht="12.75">
      <c r="A75" s="199" t="s">
        <v>513</v>
      </c>
      <c r="B75" s="203">
        <v>0</v>
      </c>
      <c r="C75" s="203">
        <v>0</v>
      </c>
      <c r="D75" s="247">
        <v>0</v>
      </c>
      <c r="E75" s="203">
        <v>0</v>
      </c>
      <c r="F75" s="121">
        <v>4600000</v>
      </c>
      <c r="G75" s="148">
        <f>SUM('Ingresos Reales'!N121)</f>
        <v>5000000</v>
      </c>
      <c r="H75" s="121">
        <f>SUM('Presupuesto Ingresos'!N120)</f>
        <v>0</v>
      </c>
      <c r="I75" s="190">
        <f>SUM(G75-H75)</f>
        <v>5000000</v>
      </c>
    </row>
    <row r="76" spans="1:9" ht="12.75">
      <c r="A76" s="8"/>
      <c r="B76" s="11"/>
      <c r="C76" s="11"/>
      <c r="D76" s="35"/>
      <c r="E76" s="11"/>
      <c r="F76" s="121"/>
      <c r="G76" s="148"/>
      <c r="H76" s="121"/>
      <c r="I76" s="190"/>
    </row>
    <row r="77" spans="1:9" ht="12.75">
      <c r="A77" s="199" t="s">
        <v>514</v>
      </c>
      <c r="B77" s="203">
        <v>0</v>
      </c>
      <c r="C77" s="203">
        <v>0</v>
      </c>
      <c r="D77" s="247">
        <v>0</v>
      </c>
      <c r="E77" s="203">
        <v>0</v>
      </c>
      <c r="F77" s="121">
        <v>15469126.42</v>
      </c>
      <c r="G77" s="148">
        <f>SUM('Ingresos Reales'!N122)</f>
        <v>0</v>
      </c>
      <c r="H77" s="121">
        <f>SUM('Presupuesto Ingresos'!N121)</f>
        <v>0</v>
      </c>
      <c r="I77" s="190">
        <f>SUM(G77-H77)</f>
        <v>0</v>
      </c>
    </row>
    <row r="78" spans="1:9" ht="12.75">
      <c r="A78" s="199"/>
      <c r="B78" s="203"/>
      <c r="C78" s="203"/>
      <c r="D78" s="247"/>
      <c r="E78" s="203"/>
      <c r="F78" s="121"/>
      <c r="G78" s="148"/>
      <c r="H78" s="121"/>
      <c r="I78" s="190"/>
    </row>
    <row r="79" spans="1:9" ht="12.75">
      <c r="A79" s="199" t="s">
        <v>574</v>
      </c>
      <c r="B79" s="203">
        <v>0</v>
      </c>
      <c r="C79" s="203">
        <v>14400000</v>
      </c>
      <c r="D79" s="247">
        <v>0</v>
      </c>
      <c r="E79" s="203">
        <v>14400000</v>
      </c>
      <c r="F79" s="121">
        <v>0</v>
      </c>
      <c r="G79" s="148">
        <f>SUM('Ingresos Reales'!N123)</f>
        <v>24000000</v>
      </c>
      <c r="H79" s="121">
        <f>SUM('Presupuesto Ingresos'!N122)</f>
        <v>0</v>
      </c>
      <c r="I79" s="190">
        <f>SUM(G79-H79)</f>
        <v>24000000</v>
      </c>
    </row>
    <row r="80" spans="1:9" ht="12.75">
      <c r="A80" s="199"/>
      <c r="B80" s="203"/>
      <c r="C80" s="203"/>
      <c r="D80" s="247"/>
      <c r="E80" s="203"/>
      <c r="F80" s="121"/>
      <c r="G80" s="148"/>
      <c r="H80" s="121"/>
      <c r="I80" s="190"/>
    </row>
    <row r="81" spans="1:9" ht="12.75">
      <c r="A81" s="199" t="s">
        <v>575</v>
      </c>
      <c r="B81" s="203">
        <v>0</v>
      </c>
      <c r="C81" s="203">
        <v>37821520.51</v>
      </c>
      <c r="D81" s="247">
        <v>0</v>
      </c>
      <c r="E81" s="203">
        <v>37821520.51</v>
      </c>
      <c r="F81" s="121">
        <v>0</v>
      </c>
      <c r="G81" s="148">
        <f>SUM('Ingresos Reales'!N124)</f>
        <v>63035867.519999996</v>
      </c>
      <c r="H81" s="121">
        <f>SUM('Presupuesto Ingresos'!N123)</f>
        <v>0</v>
      </c>
      <c r="I81" s="190">
        <f>SUM(G81-H81)</f>
        <v>63035867.519999996</v>
      </c>
    </row>
    <row r="82" spans="1:9" ht="12.75">
      <c r="A82" s="199"/>
      <c r="B82" s="203"/>
      <c r="C82" s="203"/>
      <c r="D82" s="247"/>
      <c r="E82" s="203"/>
      <c r="F82" s="121"/>
      <c r="G82" s="148"/>
      <c r="H82" s="121"/>
      <c r="I82" s="190"/>
    </row>
    <row r="83" spans="1:9" ht="12.75">
      <c r="A83" s="199" t="s">
        <v>571</v>
      </c>
      <c r="B83" s="203">
        <v>0</v>
      </c>
      <c r="C83" s="203">
        <v>0</v>
      </c>
      <c r="D83" s="247">
        <v>0</v>
      </c>
      <c r="E83" s="203">
        <v>0</v>
      </c>
      <c r="F83" s="121">
        <v>0</v>
      </c>
      <c r="G83" s="148">
        <f>SUM('Ingresos Reales'!N125)</f>
        <v>10000000</v>
      </c>
      <c r="H83" s="121">
        <f>SUM('Presupuesto Ingresos'!N124)</f>
        <v>0</v>
      </c>
      <c r="I83" s="190">
        <f>SUM(G83-H83)</f>
        <v>10000000</v>
      </c>
    </row>
    <row r="84" spans="1:9" ht="12.75">
      <c r="A84" s="199"/>
      <c r="B84" s="203"/>
      <c r="C84" s="203"/>
      <c r="D84" s="247"/>
      <c r="E84" s="203"/>
      <c r="F84" s="121"/>
      <c r="G84" s="148"/>
      <c r="H84" s="121"/>
      <c r="I84" s="190"/>
    </row>
    <row r="85" spans="1:9" ht="12.75">
      <c r="A85" s="199" t="s">
        <v>578</v>
      </c>
      <c r="B85" s="203">
        <v>0</v>
      </c>
      <c r="C85" s="203">
        <v>961478</v>
      </c>
      <c r="D85" s="247">
        <v>0</v>
      </c>
      <c r="E85" s="203">
        <v>961478</v>
      </c>
      <c r="F85" s="121">
        <v>0</v>
      </c>
      <c r="G85" s="148">
        <f>SUM('Ingresos Reales'!N126)</f>
        <v>16900854</v>
      </c>
      <c r="H85" s="121">
        <f>SUM('Presupuesto Ingresos'!N125)</f>
        <v>0</v>
      </c>
      <c r="I85" s="190">
        <f>SUM(G85-H85)</f>
        <v>16900854</v>
      </c>
    </row>
    <row r="86" spans="1:9" ht="12.75">
      <c r="A86" s="199"/>
      <c r="B86" s="203"/>
      <c r="C86" s="203"/>
      <c r="D86" s="247"/>
      <c r="E86" s="203"/>
      <c r="F86" s="121"/>
      <c r="G86" s="148"/>
      <c r="H86" s="121"/>
      <c r="I86" s="190"/>
    </row>
    <row r="87" spans="1:9" ht="12.75">
      <c r="A87" s="199" t="s">
        <v>593</v>
      </c>
      <c r="B87" s="203">
        <v>0</v>
      </c>
      <c r="C87" s="203">
        <v>189000</v>
      </c>
      <c r="D87" s="247">
        <v>0</v>
      </c>
      <c r="E87" s="203">
        <v>189000</v>
      </c>
      <c r="F87" s="121">
        <v>0</v>
      </c>
      <c r="G87" s="148">
        <f>SUM('Ingresos Reales'!N127)</f>
        <v>189000</v>
      </c>
      <c r="H87" s="121">
        <f>SUM('Presupuesto Ingresos'!N126)</f>
        <v>0</v>
      </c>
      <c r="I87" s="190">
        <f>SUM(G87-H87)</f>
        <v>189000</v>
      </c>
    </row>
    <row r="88" spans="1:9" ht="12.75">
      <c r="A88" s="9"/>
      <c r="B88" s="12"/>
      <c r="C88" s="12"/>
      <c r="D88" s="35"/>
      <c r="E88" s="12"/>
      <c r="F88" s="11"/>
      <c r="G88" s="35"/>
      <c r="H88" s="12"/>
      <c r="I88" s="12"/>
    </row>
    <row r="89" spans="1:9" ht="12.75">
      <c r="A89" s="189" t="s">
        <v>4</v>
      </c>
      <c r="B89" s="6">
        <f>SUM(B10:B87)</f>
        <v>63408224.68</v>
      </c>
      <c r="C89" s="6">
        <f>SUM(C10:C87)</f>
        <v>112384164.65</v>
      </c>
      <c r="D89" s="6">
        <f>SUM(D10:D87)</f>
        <v>0</v>
      </c>
      <c r="E89" s="6">
        <f>SUM(E10:E87)</f>
        <v>112384164.65</v>
      </c>
      <c r="F89" s="6">
        <f>SUM(F10:F87)</f>
        <v>122843218.15</v>
      </c>
      <c r="G89" s="6">
        <f>SUM(G10:G87)</f>
        <v>245189253.33999997</v>
      </c>
      <c r="H89" s="6">
        <f>SUM(H10:H87)</f>
        <v>0</v>
      </c>
      <c r="I89" s="6">
        <f>SUM(I10:I87)</f>
        <v>245189253.33999997</v>
      </c>
    </row>
    <row r="90" spans="2:5" ht="12.75">
      <c r="B90" s="32"/>
      <c r="C90" s="32"/>
      <c r="D90" s="32"/>
      <c r="E90" s="32"/>
    </row>
    <row r="91" spans="2:5" ht="12.75">
      <c r="B91" s="32"/>
      <c r="C91" s="32"/>
      <c r="D91" s="32"/>
      <c r="E91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31496062992125984" top="0.15748031496062992" bottom="0.31496062992125984" header="0" footer="0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="80" zoomScaleNormal="80" zoomScalePageLayoutView="0" workbookViewId="0" topLeftCell="A1">
      <selection activeCell="A30" sqref="A30"/>
    </sheetView>
  </sheetViews>
  <sheetFormatPr defaultColWidth="11.421875" defaultRowHeight="12.75"/>
  <cols>
    <col min="1" max="1" width="39.140625" style="0" bestFit="1" customWidth="1"/>
    <col min="2" max="5" width="14.4218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279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199" t="s">
        <v>595</v>
      </c>
      <c r="B11" s="203">
        <v>0</v>
      </c>
      <c r="C11" s="203">
        <v>234000</v>
      </c>
      <c r="D11" s="203">
        <v>0</v>
      </c>
      <c r="E11" s="203">
        <v>234000</v>
      </c>
      <c r="F11" s="25">
        <v>0</v>
      </c>
      <c r="G11" s="91">
        <f>SUM('Ingresos Reales'!N128)</f>
        <v>234000</v>
      </c>
      <c r="H11" s="25">
        <f>SUM('Presupuesto Ingresos'!N127)</f>
        <v>0</v>
      </c>
      <c r="I11" s="91">
        <f>SUM(G11-H11)</f>
        <v>234000</v>
      </c>
    </row>
    <row r="12" spans="1:9" ht="12.75">
      <c r="A12" s="9"/>
      <c r="B12" s="12"/>
      <c r="C12" s="12"/>
      <c r="D12" s="12"/>
      <c r="E12" s="12"/>
      <c r="F12" s="26"/>
      <c r="G12" s="26"/>
      <c r="H12" s="26"/>
      <c r="I12" s="26"/>
    </row>
    <row r="13" spans="2:9" ht="12.75">
      <c r="B13" s="32"/>
      <c r="C13" s="32"/>
      <c r="D13" s="32"/>
      <c r="E13" s="32"/>
      <c r="F13" s="32"/>
      <c r="G13" s="32"/>
      <c r="H13" s="32"/>
      <c r="I13" s="32"/>
    </row>
    <row r="14" spans="1:9" ht="12.75">
      <c r="A14" s="5" t="s">
        <v>4</v>
      </c>
      <c r="B14" s="6">
        <f>SUM(B10:B12)</f>
        <v>0</v>
      </c>
      <c r="C14" s="6">
        <f>SUM(C10:C12)</f>
        <v>234000</v>
      </c>
      <c r="D14" s="6">
        <f>SUM(D10:D12)</f>
        <v>0</v>
      </c>
      <c r="E14" s="6">
        <f>SUM(E10:E12)</f>
        <v>234000</v>
      </c>
      <c r="F14" s="6">
        <f>SUM(F10:F12)</f>
        <v>0</v>
      </c>
      <c r="G14" s="93">
        <f>SUM(G10:G12)</f>
        <v>234000</v>
      </c>
      <c r="H14" s="6">
        <f>SUM(H10:H12)</f>
        <v>0</v>
      </c>
      <c r="I14" s="93">
        <f>SUM(I10:I12)</f>
        <v>234000</v>
      </c>
    </row>
    <row r="15" spans="2:5" ht="12.75">
      <c r="B15" s="32"/>
      <c r="C15" s="32"/>
      <c r="D15" s="32"/>
      <c r="E15" s="32"/>
    </row>
    <row r="16" spans="2:5" ht="12.75">
      <c r="B16" s="32"/>
      <c r="C16" s="32"/>
      <c r="D16" s="32"/>
      <c r="E16" s="32"/>
    </row>
    <row r="17" spans="2:5" ht="12.75">
      <c r="B17" s="32"/>
      <c r="C17" s="32"/>
      <c r="D17" s="32"/>
      <c r="E17" s="32"/>
    </row>
    <row r="18" spans="2:5" ht="12.75">
      <c r="B18" s="32"/>
      <c r="C18" s="32"/>
      <c r="D18" s="32"/>
      <c r="E18" s="32"/>
    </row>
    <row r="19" spans="2:5" ht="12.75">
      <c r="B19" s="32"/>
      <c r="C19" s="32"/>
      <c r="D19" s="32"/>
      <c r="E19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" right="0.17" top="0.2" bottom="0.21" header="0" footer="0"/>
  <pageSetup fitToHeight="1" fitToWidth="1" horizontalDpi="600" verticalDpi="600" orientation="landscape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2.7109375" style="0" bestFit="1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197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8" t="s">
        <v>141</v>
      </c>
      <c r="B11" s="11">
        <v>18000000</v>
      </c>
      <c r="C11" s="11">
        <v>75000000</v>
      </c>
      <c r="D11" s="11">
        <v>66000000</v>
      </c>
      <c r="E11" s="11">
        <v>9000000</v>
      </c>
      <c r="F11" s="25">
        <v>57200000</v>
      </c>
      <c r="G11" s="91">
        <f>SUM('Ingresos Reales'!N131)</f>
        <v>75000000</v>
      </c>
      <c r="H11" s="25">
        <f>SUM('Presupuesto Ingresos'!N130)</f>
        <v>96000000</v>
      </c>
      <c r="I11" s="91">
        <f>SUM(G11-H11)</f>
        <v>-21000000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8" t="s">
        <v>142</v>
      </c>
      <c r="B13" s="11">
        <v>0</v>
      </c>
      <c r="C13" s="11">
        <v>10943999.4</v>
      </c>
      <c r="D13" s="11">
        <v>0</v>
      </c>
      <c r="E13" s="11">
        <v>10943999.4</v>
      </c>
      <c r="F13" s="25">
        <v>0</v>
      </c>
      <c r="G13" s="91">
        <f>SUM('Ingresos Reales'!N132)</f>
        <v>10943999.4</v>
      </c>
      <c r="H13" s="25">
        <f>SUM('Presupuesto Ingresos'!N131)</f>
        <v>0</v>
      </c>
      <c r="I13" s="91">
        <f>SUM(G13-H13)</f>
        <v>10943999.4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8" t="s">
        <v>143</v>
      </c>
      <c r="B15" s="11">
        <v>0</v>
      </c>
      <c r="C15" s="11">
        <v>0</v>
      </c>
      <c r="D15" s="11">
        <v>0</v>
      </c>
      <c r="E15" s="11">
        <v>0</v>
      </c>
      <c r="F15" s="25">
        <v>0</v>
      </c>
      <c r="G15" s="91">
        <f>SUM('Ingresos Reales'!N133)</f>
        <v>0</v>
      </c>
      <c r="H15" s="25">
        <f>SUM('Presupuesto Ingresos'!N132)</f>
        <v>0</v>
      </c>
      <c r="I15" s="91">
        <f>SUM(G15-H15)</f>
        <v>0</v>
      </c>
    </row>
    <row r="16" spans="1:9" ht="12.75">
      <c r="A16" s="8"/>
      <c r="B16" s="11"/>
      <c r="C16" s="11"/>
      <c r="D16" s="11"/>
      <c r="E16" s="11"/>
      <c r="F16" s="25"/>
      <c r="G16" s="91"/>
      <c r="H16" s="25"/>
      <c r="I16" s="91"/>
    </row>
    <row r="17" spans="1:9" ht="12.75">
      <c r="A17" s="8" t="s">
        <v>290</v>
      </c>
      <c r="B17" s="11">
        <v>20000000</v>
      </c>
      <c r="C17" s="11">
        <v>0</v>
      </c>
      <c r="D17" s="11">
        <v>0</v>
      </c>
      <c r="E17" s="11">
        <v>0</v>
      </c>
      <c r="F17" s="25">
        <v>20000000</v>
      </c>
      <c r="G17" s="91">
        <f>SUM('Ingresos Reales'!N134)</f>
        <v>0</v>
      </c>
      <c r="H17" s="25">
        <f>SUM('Presupuesto Ingresos'!N133)</f>
        <v>0</v>
      </c>
      <c r="I17" s="91">
        <f>SUM(G17-H17)</f>
        <v>0</v>
      </c>
    </row>
    <row r="18" spans="1:9" ht="12.75">
      <c r="A18" s="8"/>
      <c r="B18" s="11"/>
      <c r="C18" s="11"/>
      <c r="D18" s="11"/>
      <c r="E18" s="11"/>
      <c r="F18" s="25"/>
      <c r="G18" s="91"/>
      <c r="H18" s="25"/>
      <c r="I18" s="91"/>
    </row>
    <row r="19" spans="1:9" ht="12.75">
      <c r="A19" s="8" t="s">
        <v>310</v>
      </c>
      <c r="B19" s="11">
        <v>0</v>
      </c>
      <c r="C19" s="11">
        <v>0</v>
      </c>
      <c r="D19" s="11">
        <v>0</v>
      </c>
      <c r="E19" s="11">
        <v>0</v>
      </c>
      <c r="F19" s="25">
        <v>0</v>
      </c>
      <c r="G19" s="91">
        <f>SUM('Ingresos Reales'!N135)</f>
        <v>0</v>
      </c>
      <c r="H19" s="25">
        <f>SUM('Presupuesto Ingresos'!N134)</f>
        <v>0</v>
      </c>
      <c r="I19" s="91">
        <f>SUM(G19-H19)</f>
        <v>0</v>
      </c>
    </row>
    <row r="20" spans="1:9" ht="12.75">
      <c r="A20" s="9"/>
      <c r="B20" s="12"/>
      <c r="C20" s="12"/>
      <c r="D20" s="12"/>
      <c r="E20" s="12"/>
      <c r="F20" s="26"/>
      <c r="G20" s="26"/>
      <c r="H20" s="26"/>
      <c r="I20" s="26"/>
    </row>
    <row r="21" spans="2:9" ht="12.75">
      <c r="B21" s="32"/>
      <c r="C21" s="32"/>
      <c r="D21" s="32"/>
      <c r="E21" s="32"/>
      <c r="F21" s="32"/>
      <c r="G21" s="32"/>
      <c r="H21" s="32"/>
      <c r="I21" s="32"/>
    </row>
    <row r="22" spans="1:9" ht="12.75">
      <c r="A22" s="5" t="s">
        <v>4</v>
      </c>
      <c r="B22" s="6">
        <f>SUM(B10:B20)</f>
        <v>38000000</v>
      </c>
      <c r="C22" s="6">
        <f>SUM(C10:C20)</f>
        <v>85943999.4</v>
      </c>
      <c r="D22" s="6">
        <f>SUM(D10:D20)</f>
        <v>66000000</v>
      </c>
      <c r="E22" s="6">
        <f>SUM(E10:E20)</f>
        <v>19943999.4</v>
      </c>
      <c r="F22" s="6">
        <f>SUM(F10:F20)</f>
        <v>77200000</v>
      </c>
      <c r="G22" s="93">
        <f>SUM(G10:G20)</f>
        <v>85943999.4</v>
      </c>
      <c r="H22" s="6">
        <f>SUM(H10:H20)</f>
        <v>96000000</v>
      </c>
      <c r="I22" s="93">
        <f>SUM(I10:I20)</f>
        <v>-10056000.6</v>
      </c>
    </row>
    <row r="23" spans="2:5" ht="12.75">
      <c r="B23" s="32"/>
      <c r="C23" s="32"/>
      <c r="D23" s="32"/>
      <c r="E23" s="32"/>
    </row>
    <row r="24" spans="2:5" ht="12.75">
      <c r="B24" s="32"/>
      <c r="C24" s="32"/>
      <c r="D24" s="32"/>
      <c r="E24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="80" zoomScaleNormal="80" zoomScalePageLayoutView="0" workbookViewId="0" topLeftCell="A1">
      <selection activeCell="A1" sqref="A1:I4"/>
    </sheetView>
  </sheetViews>
  <sheetFormatPr defaultColWidth="11.421875" defaultRowHeight="12.75"/>
  <cols>
    <col min="1" max="1" width="37.00390625" style="0" bestFit="1" customWidth="1"/>
    <col min="2" max="3" width="12.421875" style="0" customWidth="1"/>
    <col min="4" max="4" width="14.8515625" style="0" bestFit="1" customWidth="1"/>
    <col min="5" max="5" width="12.4218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48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8" t="s">
        <v>3</v>
      </c>
      <c r="B11" s="11">
        <v>4956351.920000001</v>
      </c>
      <c r="C11" s="11">
        <v>4100632.24</v>
      </c>
      <c r="D11" s="11">
        <v>0</v>
      </c>
      <c r="E11" s="11">
        <v>4100632.24</v>
      </c>
      <c r="F11" s="25">
        <v>28331862.749999996</v>
      </c>
      <c r="G11" s="91">
        <f>SUM('Ingresos Reales'!N137)</f>
        <v>32193421.689999998</v>
      </c>
      <c r="H11" s="25">
        <f>SUM('Presupuesto Ingresos'!N136)</f>
        <v>0</v>
      </c>
      <c r="I11" s="91">
        <f>SUM(G11-H11)</f>
        <v>32193421.689999998</v>
      </c>
    </row>
    <row r="12" spans="1:9" ht="12.75">
      <c r="A12" s="9"/>
      <c r="B12" s="12"/>
      <c r="C12" s="12"/>
      <c r="D12" s="12"/>
      <c r="E12" s="12"/>
      <c r="F12" s="26"/>
      <c r="G12" s="26"/>
      <c r="H12" s="26"/>
      <c r="I12" s="26"/>
    </row>
    <row r="13" spans="2:9" ht="12.75">
      <c r="B13" s="32"/>
      <c r="C13" s="32"/>
      <c r="D13" s="32"/>
      <c r="E13" s="32"/>
      <c r="F13" s="32"/>
      <c r="G13" s="32"/>
      <c r="H13" s="32"/>
      <c r="I13" s="32"/>
    </row>
    <row r="14" spans="1:9" ht="12.75">
      <c r="A14" s="5" t="s">
        <v>4</v>
      </c>
      <c r="B14" s="6">
        <f>SUM(B10:B12)</f>
        <v>4956351.920000001</v>
      </c>
      <c r="C14" s="6">
        <f>SUM(C10:C12)</f>
        <v>4100632.24</v>
      </c>
      <c r="D14" s="6">
        <f>SUM(D10:D12)</f>
        <v>0</v>
      </c>
      <c r="E14" s="6">
        <f>SUM(E10:E12)</f>
        <v>4100632.24</v>
      </c>
      <c r="F14" s="6">
        <f>SUM(F10:F12)</f>
        <v>28331862.749999996</v>
      </c>
      <c r="G14" s="93">
        <f>SUM(G10:G12)</f>
        <v>32193421.689999998</v>
      </c>
      <c r="H14" s="6">
        <f>SUM(H10:H12)</f>
        <v>0</v>
      </c>
      <c r="I14" s="93">
        <f>SUM(I10:I12)</f>
        <v>32193421.689999998</v>
      </c>
    </row>
    <row r="15" spans="2:5" ht="12.75">
      <c r="B15" s="32"/>
      <c r="C15" s="32"/>
      <c r="D15" s="32"/>
      <c r="E15" s="32"/>
    </row>
    <row r="16" spans="2:5" ht="12.75">
      <c r="B16" s="32"/>
      <c r="C16" s="32"/>
      <c r="D16" s="32"/>
      <c r="E16" s="32"/>
    </row>
    <row r="17" spans="2:5" ht="12.75">
      <c r="B17" s="32"/>
      <c r="C17" s="32"/>
      <c r="D17" s="32"/>
      <c r="E17" s="32"/>
    </row>
    <row r="18" spans="2:5" ht="12.75">
      <c r="B18" s="32"/>
      <c r="C18" s="32"/>
      <c r="D18" s="32"/>
      <c r="E18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3"/>
  <sheetViews>
    <sheetView showGridLines="0" zoomScale="70" zoomScaleNormal="70" zoomScaleSheetLayoutView="40" zoomScalePageLayoutView="0" workbookViewId="0" topLeftCell="A1">
      <selection activeCell="A1" sqref="A1:N1"/>
    </sheetView>
  </sheetViews>
  <sheetFormatPr defaultColWidth="11.421875" defaultRowHeight="12.75"/>
  <cols>
    <col min="1" max="1" width="52.00390625" style="211" customWidth="1"/>
    <col min="2" max="2" width="17.8515625" style="211" customWidth="1"/>
    <col min="3" max="4" width="16.8515625" style="211" customWidth="1"/>
    <col min="5" max="9" width="17.28125" style="211" customWidth="1"/>
    <col min="10" max="10" width="16.8515625" style="211" customWidth="1"/>
    <col min="11" max="11" width="18.28125" style="211" bestFit="1" customWidth="1"/>
    <col min="12" max="12" width="18.00390625" style="211" bestFit="1" customWidth="1"/>
    <col min="13" max="13" width="19.140625" style="212" bestFit="1" customWidth="1"/>
    <col min="14" max="14" width="20.7109375" style="211" bestFit="1" customWidth="1"/>
    <col min="15" max="16384" width="11.421875" style="120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2.75">
      <c r="A2" s="289" t="s">
        <v>304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2.75">
      <c r="A4" s="289" t="s">
        <v>188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ht="23.25" customHeight="1" thickBot="1"/>
    <row r="6" spans="1:14" ht="28.5" customHeight="1" thickBot="1">
      <c r="A6" s="130" t="s">
        <v>0</v>
      </c>
      <c r="B6" s="130" t="s">
        <v>6</v>
      </c>
      <c r="C6" s="130" t="s">
        <v>7</v>
      </c>
      <c r="D6" s="130" t="s">
        <v>8</v>
      </c>
      <c r="E6" s="130" t="s">
        <v>9</v>
      </c>
      <c r="F6" s="130" t="s">
        <v>10</v>
      </c>
      <c r="G6" s="130" t="s">
        <v>11</v>
      </c>
      <c r="H6" s="130" t="s">
        <v>12</v>
      </c>
      <c r="I6" s="130" t="s">
        <v>13</v>
      </c>
      <c r="J6" s="129" t="s">
        <v>339</v>
      </c>
      <c r="K6" s="129" t="s">
        <v>14</v>
      </c>
      <c r="L6" s="129" t="s">
        <v>75</v>
      </c>
      <c r="M6" s="129" t="s">
        <v>429</v>
      </c>
      <c r="N6" s="130" t="s">
        <v>76</v>
      </c>
    </row>
    <row r="8" spans="1:14" ht="12.75">
      <c r="A8" s="131" t="s">
        <v>98</v>
      </c>
      <c r="B8" s="132">
        <f>SUM(B9:B11)</f>
        <v>34094234</v>
      </c>
      <c r="C8" s="132">
        <f aca="true" t="shared" si="0" ref="C8:N8">SUM(C9:C11)</f>
        <v>26253188</v>
      </c>
      <c r="D8" s="132">
        <f t="shared" si="0"/>
        <v>32377175</v>
      </c>
      <c r="E8" s="132">
        <f t="shared" si="0"/>
        <v>28544067</v>
      </c>
      <c r="F8" s="132">
        <f t="shared" si="0"/>
        <v>29036928</v>
      </c>
      <c r="G8" s="132">
        <f t="shared" si="0"/>
        <v>28265217</v>
      </c>
      <c r="H8" s="132">
        <f t="shared" si="0"/>
        <v>29481942</v>
      </c>
      <c r="I8" s="132">
        <f t="shared" si="0"/>
        <v>29498023</v>
      </c>
      <c r="J8" s="132">
        <f t="shared" si="0"/>
        <v>28485112</v>
      </c>
      <c r="K8" s="132">
        <f t="shared" si="0"/>
        <v>29014738</v>
      </c>
      <c r="L8" s="132">
        <f t="shared" si="0"/>
        <v>28411364</v>
      </c>
      <c r="M8" s="132">
        <f t="shared" si="0"/>
        <v>128321366.72</v>
      </c>
      <c r="N8" s="132">
        <f t="shared" si="0"/>
        <v>451783354.72</v>
      </c>
    </row>
    <row r="9" spans="1:14" ht="12.75">
      <c r="A9" s="213" t="s">
        <v>52</v>
      </c>
      <c r="B9" s="208">
        <v>21176773</v>
      </c>
      <c r="C9" s="208">
        <v>18661741</v>
      </c>
      <c r="D9" s="208">
        <v>23941412</v>
      </c>
      <c r="E9" s="208">
        <v>20160763</v>
      </c>
      <c r="F9" s="208">
        <v>20719674</v>
      </c>
      <c r="G9" s="208">
        <v>19990622</v>
      </c>
      <c r="H9" s="208">
        <v>20561773</v>
      </c>
      <c r="I9" s="208">
        <v>20845864</v>
      </c>
      <c r="J9" s="208">
        <v>19994018</v>
      </c>
      <c r="K9" s="208">
        <v>20719674</v>
      </c>
      <c r="L9" s="208">
        <v>19990622</v>
      </c>
      <c r="M9" s="214">
        <v>87897955</v>
      </c>
      <c r="N9" s="208">
        <f>SUM(B9:M9)</f>
        <v>314660891</v>
      </c>
    </row>
    <row r="10" spans="1:14" ht="12.75">
      <c r="A10" s="213" t="s">
        <v>54</v>
      </c>
      <c r="B10" s="208">
        <v>6117555</v>
      </c>
      <c r="C10" s="208">
        <v>4193545</v>
      </c>
      <c r="D10" s="208">
        <v>4193645</v>
      </c>
      <c r="E10" s="208">
        <v>4301755</v>
      </c>
      <c r="F10" s="208">
        <v>4193645</v>
      </c>
      <c r="G10" s="208">
        <v>4193545</v>
      </c>
      <c r="H10" s="208">
        <v>4666155</v>
      </c>
      <c r="I10" s="208">
        <v>4193545</v>
      </c>
      <c r="J10" s="208">
        <v>4193645</v>
      </c>
      <c r="K10" s="208">
        <v>4212855</v>
      </c>
      <c r="L10" s="208">
        <v>4193425</v>
      </c>
      <c r="M10" s="214">
        <v>31792019.36</v>
      </c>
      <c r="N10" s="208">
        <f>SUM(B10:M10)</f>
        <v>80445334.36</v>
      </c>
    </row>
    <row r="11" spans="1:14" ht="12.75">
      <c r="A11" s="213" t="s">
        <v>53</v>
      </c>
      <c r="B11" s="208">
        <v>6799906</v>
      </c>
      <c r="C11" s="208">
        <v>3397902</v>
      </c>
      <c r="D11" s="208">
        <v>4242118</v>
      </c>
      <c r="E11" s="208">
        <v>4081549</v>
      </c>
      <c r="F11" s="208">
        <v>4123609</v>
      </c>
      <c r="G11" s="208">
        <v>4081050</v>
      </c>
      <c r="H11" s="208">
        <v>4254014</v>
      </c>
      <c r="I11" s="208">
        <v>4458614</v>
      </c>
      <c r="J11" s="208">
        <v>4297449</v>
      </c>
      <c r="K11" s="208">
        <v>4082209</v>
      </c>
      <c r="L11" s="208">
        <v>4227317</v>
      </c>
      <c r="M11" s="214">
        <v>8631392.36</v>
      </c>
      <c r="N11" s="208">
        <f>SUM(B11:M11)</f>
        <v>56677129.36</v>
      </c>
    </row>
    <row r="12" spans="1:14" ht="12.75">
      <c r="A12" s="19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14"/>
      <c r="N12" s="208"/>
    </row>
    <row r="13" spans="1:14" ht="12.75">
      <c r="A13" s="134" t="s">
        <v>49</v>
      </c>
      <c r="B13" s="135">
        <f>SUM(B14:B19)</f>
        <v>5030533</v>
      </c>
      <c r="C13" s="135">
        <f aca="true" t="shared" si="1" ref="C13:N13">SUM(C14:C19)</f>
        <v>5030533</v>
      </c>
      <c r="D13" s="135">
        <f t="shared" si="1"/>
        <v>5030533</v>
      </c>
      <c r="E13" s="135">
        <f t="shared" si="1"/>
        <v>5030533</v>
      </c>
      <c r="F13" s="135">
        <f t="shared" si="1"/>
        <v>5030533</v>
      </c>
      <c r="G13" s="135">
        <f t="shared" si="1"/>
        <v>5030533</v>
      </c>
      <c r="H13" s="135">
        <f t="shared" si="1"/>
        <v>5030533</v>
      </c>
      <c r="I13" s="135">
        <f t="shared" si="1"/>
        <v>5030533</v>
      </c>
      <c r="J13" s="135">
        <f t="shared" si="1"/>
        <v>5030533</v>
      </c>
      <c r="K13" s="135">
        <f t="shared" si="1"/>
        <v>5030533</v>
      </c>
      <c r="L13" s="135">
        <f t="shared" si="1"/>
        <v>5030533</v>
      </c>
      <c r="M13" s="135">
        <f t="shared" si="1"/>
        <v>854445.3700000001</v>
      </c>
      <c r="N13" s="135">
        <f t="shared" si="1"/>
        <v>56190308.37</v>
      </c>
    </row>
    <row r="14" spans="1:14" ht="12.75">
      <c r="A14" s="213" t="s">
        <v>69</v>
      </c>
      <c r="B14" s="208">
        <v>3100000</v>
      </c>
      <c r="C14" s="208">
        <v>3100000</v>
      </c>
      <c r="D14" s="208">
        <v>3100000</v>
      </c>
      <c r="E14" s="208">
        <v>3100000</v>
      </c>
      <c r="F14" s="208">
        <v>3100000</v>
      </c>
      <c r="G14" s="208">
        <v>3100000</v>
      </c>
      <c r="H14" s="208">
        <v>3100000</v>
      </c>
      <c r="I14" s="208">
        <v>3100000</v>
      </c>
      <c r="J14" s="208">
        <v>3100000</v>
      </c>
      <c r="K14" s="208">
        <v>3100000</v>
      </c>
      <c r="L14" s="208">
        <v>3100000</v>
      </c>
      <c r="M14" s="214">
        <v>-4173280.69</v>
      </c>
      <c r="N14" s="208">
        <f aca="true" t="shared" si="2" ref="N14:N19">SUM(B14:M14)</f>
        <v>29926719.31</v>
      </c>
    </row>
    <row r="15" spans="1:14" ht="12.75">
      <c r="A15" s="213" t="s">
        <v>132</v>
      </c>
      <c r="B15" s="208">
        <v>1510533</v>
      </c>
      <c r="C15" s="208">
        <v>1510533</v>
      </c>
      <c r="D15" s="208">
        <v>1510533</v>
      </c>
      <c r="E15" s="208">
        <v>1510533</v>
      </c>
      <c r="F15" s="208">
        <v>1510533</v>
      </c>
      <c r="G15" s="208">
        <v>1510533</v>
      </c>
      <c r="H15" s="208">
        <v>1510533</v>
      </c>
      <c r="I15" s="208">
        <v>1510533</v>
      </c>
      <c r="J15" s="208">
        <v>1510533</v>
      </c>
      <c r="K15" s="208">
        <v>1510533</v>
      </c>
      <c r="L15" s="208">
        <v>1510533</v>
      </c>
      <c r="M15" s="214">
        <v>3466737.83</v>
      </c>
      <c r="N15" s="208">
        <f t="shared" si="2"/>
        <v>20082600.83</v>
      </c>
    </row>
    <row r="16" spans="1:14" ht="12.75">
      <c r="A16" s="213" t="s">
        <v>55</v>
      </c>
      <c r="B16" s="208">
        <v>40000</v>
      </c>
      <c r="C16" s="208">
        <v>40000</v>
      </c>
      <c r="D16" s="208">
        <v>40000</v>
      </c>
      <c r="E16" s="208">
        <v>40000</v>
      </c>
      <c r="F16" s="208">
        <v>40000</v>
      </c>
      <c r="G16" s="208">
        <v>40000</v>
      </c>
      <c r="H16" s="208">
        <v>40000</v>
      </c>
      <c r="I16" s="208">
        <v>40000</v>
      </c>
      <c r="J16" s="208">
        <v>40000</v>
      </c>
      <c r="K16" s="208">
        <v>40000</v>
      </c>
      <c r="L16" s="208">
        <v>40000</v>
      </c>
      <c r="M16" s="214">
        <v>546560.01</v>
      </c>
      <c r="N16" s="208">
        <f t="shared" si="2"/>
        <v>986560.01</v>
      </c>
    </row>
    <row r="17" spans="1:14" ht="12.75">
      <c r="A17" s="213" t="s">
        <v>56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14"/>
      <c r="N17" s="208">
        <f t="shared" si="2"/>
        <v>0</v>
      </c>
    </row>
    <row r="18" spans="1:14" ht="12.75">
      <c r="A18" s="213" t="s">
        <v>133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14">
        <v>36014.97</v>
      </c>
      <c r="N18" s="208">
        <f t="shared" si="2"/>
        <v>36014.97</v>
      </c>
    </row>
    <row r="19" spans="1:14" ht="12.75">
      <c r="A19" s="213" t="s">
        <v>3</v>
      </c>
      <c r="B19" s="208">
        <v>380000</v>
      </c>
      <c r="C19" s="208">
        <v>380000</v>
      </c>
      <c r="D19" s="208">
        <v>380000</v>
      </c>
      <c r="E19" s="208">
        <v>380000</v>
      </c>
      <c r="F19" s="208">
        <v>380000</v>
      </c>
      <c r="G19" s="208">
        <v>380000</v>
      </c>
      <c r="H19" s="208">
        <v>380000</v>
      </c>
      <c r="I19" s="208">
        <v>380000</v>
      </c>
      <c r="J19" s="208">
        <v>380000</v>
      </c>
      <c r="K19" s="208">
        <v>380000</v>
      </c>
      <c r="L19" s="208">
        <v>380000</v>
      </c>
      <c r="M19" s="214">
        <v>978413.25</v>
      </c>
      <c r="N19" s="208">
        <f t="shared" si="2"/>
        <v>5158413.25</v>
      </c>
    </row>
    <row r="20" spans="1:14" ht="12.75">
      <c r="A20" s="19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14"/>
      <c r="N20" s="198"/>
    </row>
    <row r="21" spans="1:14" ht="12.75">
      <c r="A21" s="136" t="s">
        <v>50</v>
      </c>
      <c r="B21" s="135">
        <f>SUM(B22:B28)</f>
        <v>4626450</v>
      </c>
      <c r="C21" s="135">
        <f aca="true" t="shared" si="3" ref="C21:M21">SUM(C22:C28)</f>
        <v>2201450</v>
      </c>
      <c r="D21" s="135">
        <f t="shared" si="3"/>
        <v>2751450</v>
      </c>
      <c r="E21" s="135">
        <f t="shared" si="3"/>
        <v>2291450</v>
      </c>
      <c r="F21" s="135">
        <f t="shared" si="3"/>
        <v>2811450</v>
      </c>
      <c r="G21" s="135">
        <f t="shared" si="3"/>
        <v>2926450</v>
      </c>
      <c r="H21" s="135">
        <f t="shared" si="3"/>
        <v>2721450</v>
      </c>
      <c r="I21" s="135">
        <f t="shared" si="3"/>
        <v>10041450</v>
      </c>
      <c r="J21" s="135">
        <f t="shared" si="3"/>
        <v>2591450</v>
      </c>
      <c r="K21" s="135">
        <f t="shared" si="3"/>
        <v>2041450</v>
      </c>
      <c r="L21" s="135">
        <f t="shared" si="3"/>
        <v>2581450</v>
      </c>
      <c r="M21" s="135">
        <f t="shared" si="3"/>
        <v>6476860.69</v>
      </c>
      <c r="N21" s="135">
        <f aca="true" t="shared" si="4" ref="N21:N28">SUM(B21:M21)</f>
        <v>44062810.69</v>
      </c>
    </row>
    <row r="22" spans="1:14" ht="12.75">
      <c r="A22" s="213" t="s">
        <v>134</v>
      </c>
      <c r="B22" s="208">
        <v>2675000</v>
      </c>
      <c r="C22" s="208">
        <v>250000</v>
      </c>
      <c r="D22" s="208">
        <v>800000</v>
      </c>
      <c r="E22" s="208">
        <v>250000</v>
      </c>
      <c r="F22" s="208">
        <v>800000</v>
      </c>
      <c r="G22" s="208">
        <v>1135000</v>
      </c>
      <c r="H22" s="208">
        <v>800000</v>
      </c>
      <c r="I22" s="208">
        <v>2730000</v>
      </c>
      <c r="J22" s="208">
        <v>800000</v>
      </c>
      <c r="K22" s="208">
        <v>250000</v>
      </c>
      <c r="L22" s="208">
        <v>800000</v>
      </c>
      <c r="M22" s="214">
        <f>1073206.89+110500</f>
        <v>1183706.89</v>
      </c>
      <c r="N22" s="208">
        <f t="shared" si="4"/>
        <v>12473706.89</v>
      </c>
    </row>
    <row r="23" spans="1:14" ht="12.75">
      <c r="A23" s="213" t="s">
        <v>57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14"/>
      <c r="N23" s="208">
        <f t="shared" si="4"/>
        <v>0</v>
      </c>
    </row>
    <row r="24" spans="1:14" ht="12.75">
      <c r="A24" s="213" t="s">
        <v>58</v>
      </c>
      <c r="B24" s="208">
        <v>547000</v>
      </c>
      <c r="C24" s="208">
        <v>547000</v>
      </c>
      <c r="D24" s="208">
        <v>547000</v>
      </c>
      <c r="E24" s="208">
        <v>547000</v>
      </c>
      <c r="F24" s="208">
        <v>547000</v>
      </c>
      <c r="G24" s="208">
        <v>547000</v>
      </c>
      <c r="H24" s="208">
        <v>547000</v>
      </c>
      <c r="I24" s="208">
        <v>547000</v>
      </c>
      <c r="J24" s="208">
        <v>547000</v>
      </c>
      <c r="K24" s="208">
        <v>547000</v>
      </c>
      <c r="L24" s="208">
        <v>537000</v>
      </c>
      <c r="M24" s="214">
        <v>2761121.17</v>
      </c>
      <c r="N24" s="208">
        <f t="shared" si="4"/>
        <v>8768121.17</v>
      </c>
    </row>
    <row r="25" spans="1:14" ht="12.75">
      <c r="A25" s="213" t="s">
        <v>59</v>
      </c>
      <c r="B25" s="208">
        <v>167000</v>
      </c>
      <c r="C25" s="208">
        <v>167000</v>
      </c>
      <c r="D25" s="208">
        <v>167000</v>
      </c>
      <c r="E25" s="208">
        <v>167000</v>
      </c>
      <c r="F25" s="208">
        <v>167000</v>
      </c>
      <c r="G25" s="208">
        <v>167000</v>
      </c>
      <c r="H25" s="208">
        <v>167000</v>
      </c>
      <c r="I25" s="208">
        <v>167000</v>
      </c>
      <c r="J25" s="208">
        <v>167000</v>
      </c>
      <c r="K25" s="208">
        <v>167000</v>
      </c>
      <c r="L25" s="208">
        <v>167000</v>
      </c>
      <c r="M25" s="214">
        <v>-1004307.11</v>
      </c>
      <c r="N25" s="208">
        <f t="shared" si="4"/>
        <v>832692.89</v>
      </c>
    </row>
    <row r="26" spans="1:14" ht="12.75">
      <c r="A26" s="213" t="s">
        <v>60</v>
      </c>
      <c r="B26" s="208">
        <v>1032450</v>
      </c>
      <c r="C26" s="208">
        <v>1032450</v>
      </c>
      <c r="D26" s="208">
        <v>1032450</v>
      </c>
      <c r="E26" s="208">
        <v>1122450</v>
      </c>
      <c r="F26" s="208">
        <v>1092450</v>
      </c>
      <c r="G26" s="208">
        <v>872450</v>
      </c>
      <c r="H26" s="208">
        <v>1002450</v>
      </c>
      <c r="I26" s="208">
        <v>6392450</v>
      </c>
      <c r="J26" s="208">
        <v>872450</v>
      </c>
      <c r="K26" s="208">
        <v>872450</v>
      </c>
      <c r="L26" s="208">
        <v>872450</v>
      </c>
      <c r="M26" s="214">
        <v>3045752.05</v>
      </c>
      <c r="N26" s="208">
        <f t="shared" si="4"/>
        <v>19242702.05</v>
      </c>
    </row>
    <row r="27" spans="1:14" ht="12.75">
      <c r="A27" s="213" t="s">
        <v>3</v>
      </c>
      <c r="B27" s="208">
        <v>205000</v>
      </c>
      <c r="C27" s="208">
        <v>205000</v>
      </c>
      <c r="D27" s="208">
        <v>205000</v>
      </c>
      <c r="E27" s="208">
        <v>205000</v>
      </c>
      <c r="F27" s="208">
        <v>205000</v>
      </c>
      <c r="G27" s="208">
        <v>205000</v>
      </c>
      <c r="H27" s="208">
        <v>205000</v>
      </c>
      <c r="I27" s="208">
        <v>205000</v>
      </c>
      <c r="J27" s="208">
        <v>205000</v>
      </c>
      <c r="K27" s="208">
        <v>205000</v>
      </c>
      <c r="L27" s="208">
        <v>205000</v>
      </c>
      <c r="M27" s="214">
        <v>490587.69</v>
      </c>
      <c r="N27" s="208">
        <f t="shared" si="4"/>
        <v>2745587.69</v>
      </c>
    </row>
    <row r="28" spans="1:14" ht="12.75">
      <c r="A28" s="136" t="s">
        <v>342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14"/>
      <c r="N28" s="208">
        <f t="shared" si="4"/>
        <v>0</v>
      </c>
    </row>
    <row r="29" spans="1:14" ht="12.75">
      <c r="A29" s="19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14"/>
      <c r="N29" s="198"/>
    </row>
    <row r="30" spans="1:14" ht="12.75">
      <c r="A30" s="136" t="s">
        <v>280</v>
      </c>
      <c r="B30" s="135">
        <f aca="true" t="shared" si="5" ref="B30:N30">SUM(B31:B37)</f>
        <v>7304918</v>
      </c>
      <c r="C30" s="135">
        <f t="shared" si="5"/>
        <v>4233708</v>
      </c>
      <c r="D30" s="135">
        <f t="shared" si="5"/>
        <v>4253008</v>
      </c>
      <c r="E30" s="135">
        <f t="shared" si="5"/>
        <v>4244708</v>
      </c>
      <c r="F30" s="135">
        <f t="shared" si="5"/>
        <v>4244708</v>
      </c>
      <c r="G30" s="135">
        <f t="shared" si="5"/>
        <v>4233708</v>
      </c>
      <c r="H30" s="135">
        <f t="shared" si="5"/>
        <v>4233708</v>
      </c>
      <c r="I30" s="135">
        <f t="shared" si="5"/>
        <v>4242008</v>
      </c>
      <c r="J30" s="135">
        <f t="shared" si="5"/>
        <v>4233708</v>
      </c>
      <c r="K30" s="135">
        <f t="shared" si="5"/>
        <v>4233708</v>
      </c>
      <c r="L30" s="135">
        <f t="shared" si="5"/>
        <v>4233708</v>
      </c>
      <c r="M30" s="135">
        <f t="shared" si="5"/>
        <v>8351597</v>
      </c>
      <c r="N30" s="135">
        <f t="shared" si="5"/>
        <v>58043195</v>
      </c>
    </row>
    <row r="31" spans="1:14" ht="12.75">
      <c r="A31" s="213" t="s">
        <v>250</v>
      </c>
      <c r="B31" s="208">
        <v>2633000</v>
      </c>
      <c r="C31" s="208">
        <v>2633000</v>
      </c>
      <c r="D31" s="208">
        <v>2633000</v>
      </c>
      <c r="E31" s="208">
        <v>2633000</v>
      </c>
      <c r="F31" s="208">
        <v>2633000</v>
      </c>
      <c r="G31" s="208">
        <v>2633000</v>
      </c>
      <c r="H31" s="208">
        <v>2633000</v>
      </c>
      <c r="I31" s="208">
        <v>2633000</v>
      </c>
      <c r="J31" s="208">
        <v>2633000</v>
      </c>
      <c r="K31" s="208">
        <v>2633000</v>
      </c>
      <c r="L31" s="208">
        <v>2633000</v>
      </c>
      <c r="M31" s="214">
        <v>6805394.26</v>
      </c>
      <c r="N31" s="208">
        <f aca="true" t="shared" si="6" ref="N31:N37">SUM(B31:M31)</f>
        <v>35768394.26</v>
      </c>
    </row>
    <row r="32" spans="1:14" ht="12.75">
      <c r="A32" s="213" t="s">
        <v>61</v>
      </c>
      <c r="B32" s="208">
        <v>1285500</v>
      </c>
      <c r="C32" s="208">
        <v>1285500</v>
      </c>
      <c r="D32" s="208">
        <v>1285500</v>
      </c>
      <c r="E32" s="208">
        <v>1285500</v>
      </c>
      <c r="F32" s="208">
        <v>1285500</v>
      </c>
      <c r="G32" s="208">
        <v>1285500</v>
      </c>
      <c r="H32" s="208">
        <v>1285500</v>
      </c>
      <c r="I32" s="208">
        <v>1285500</v>
      </c>
      <c r="J32" s="208">
        <v>1285500</v>
      </c>
      <c r="K32" s="208">
        <v>1285500</v>
      </c>
      <c r="L32" s="208">
        <v>1285500</v>
      </c>
      <c r="M32" s="214">
        <v>-940160.01</v>
      </c>
      <c r="N32" s="208">
        <f t="shared" si="6"/>
        <v>13200339.99</v>
      </c>
    </row>
    <row r="33" spans="1:14" ht="12.75">
      <c r="A33" s="213" t="s">
        <v>135</v>
      </c>
      <c r="B33" s="208">
        <v>5000</v>
      </c>
      <c r="C33" s="208">
        <v>5000</v>
      </c>
      <c r="D33" s="208">
        <v>13300</v>
      </c>
      <c r="E33" s="208">
        <v>5000</v>
      </c>
      <c r="F33" s="208">
        <v>5000</v>
      </c>
      <c r="G33" s="208">
        <v>5000</v>
      </c>
      <c r="H33" s="208">
        <v>5000</v>
      </c>
      <c r="I33" s="208">
        <v>13300</v>
      </c>
      <c r="J33" s="208">
        <v>5000</v>
      </c>
      <c r="K33" s="208">
        <v>5000</v>
      </c>
      <c r="L33" s="208">
        <v>5000</v>
      </c>
      <c r="M33" s="214">
        <v>51559.28</v>
      </c>
      <c r="N33" s="208">
        <f t="shared" si="6"/>
        <v>123159.28</v>
      </c>
    </row>
    <row r="34" spans="1:14" ht="12.75">
      <c r="A34" s="213" t="s">
        <v>63</v>
      </c>
      <c r="B34" s="208">
        <v>237120</v>
      </c>
      <c r="C34" s="208">
        <v>237120</v>
      </c>
      <c r="D34" s="208">
        <v>237120</v>
      </c>
      <c r="E34" s="208">
        <v>237120</v>
      </c>
      <c r="F34" s="208">
        <v>237120</v>
      </c>
      <c r="G34" s="208">
        <v>237120</v>
      </c>
      <c r="H34" s="208">
        <v>237120</v>
      </c>
      <c r="I34" s="208">
        <v>237120</v>
      </c>
      <c r="J34" s="208">
        <v>237120</v>
      </c>
      <c r="K34" s="208">
        <v>237120</v>
      </c>
      <c r="L34" s="208">
        <v>237120</v>
      </c>
      <c r="M34" s="214">
        <v>1899592.86</v>
      </c>
      <c r="N34" s="208">
        <f t="shared" si="6"/>
        <v>4507912.86</v>
      </c>
    </row>
    <row r="35" spans="1:14" ht="12.75">
      <c r="A35" s="213" t="s">
        <v>62</v>
      </c>
      <c r="B35" s="208">
        <v>40855</v>
      </c>
      <c r="C35" s="208">
        <v>40855</v>
      </c>
      <c r="D35" s="208">
        <v>51855</v>
      </c>
      <c r="E35" s="208">
        <v>51855</v>
      </c>
      <c r="F35" s="208">
        <v>51855</v>
      </c>
      <c r="G35" s="208">
        <v>40855</v>
      </c>
      <c r="H35" s="208">
        <v>40855</v>
      </c>
      <c r="I35" s="208">
        <v>40855</v>
      </c>
      <c r="J35" s="208">
        <v>40855</v>
      </c>
      <c r="K35" s="208">
        <v>40855</v>
      </c>
      <c r="L35" s="208">
        <v>40855</v>
      </c>
      <c r="M35" s="214">
        <v>-12872.99</v>
      </c>
      <c r="N35" s="208">
        <f t="shared" si="6"/>
        <v>469532.01</v>
      </c>
    </row>
    <row r="36" spans="1:14" ht="12.75">
      <c r="A36" s="213" t="s">
        <v>147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14"/>
      <c r="N36" s="208">
        <f t="shared" si="6"/>
        <v>0</v>
      </c>
    </row>
    <row r="37" spans="1:14" ht="12.75">
      <c r="A37" s="213" t="s">
        <v>3</v>
      </c>
      <c r="B37" s="208">
        <v>3103443</v>
      </c>
      <c r="C37" s="208">
        <v>32233</v>
      </c>
      <c r="D37" s="208">
        <v>32233</v>
      </c>
      <c r="E37" s="208">
        <v>32233</v>
      </c>
      <c r="F37" s="208">
        <v>32233</v>
      </c>
      <c r="G37" s="208">
        <v>32233</v>
      </c>
      <c r="H37" s="208">
        <v>32233</v>
      </c>
      <c r="I37" s="208">
        <v>32233</v>
      </c>
      <c r="J37" s="208">
        <v>32233</v>
      </c>
      <c r="K37" s="208">
        <v>32233</v>
      </c>
      <c r="L37" s="208">
        <v>32233</v>
      </c>
      <c r="M37" s="214">
        <v>548083.6</v>
      </c>
      <c r="N37" s="208">
        <f t="shared" si="6"/>
        <v>3973856.6</v>
      </c>
    </row>
    <row r="38" spans="1:14" ht="12.75">
      <c r="A38" s="19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14"/>
      <c r="N38" s="198"/>
    </row>
    <row r="39" spans="1:14" ht="12.75">
      <c r="A39" s="136" t="s">
        <v>51</v>
      </c>
      <c r="B39" s="135">
        <f>SUM(B40:B41)</f>
        <v>2140000</v>
      </c>
      <c r="C39" s="135">
        <f aca="true" t="shared" si="7" ref="C39:N39">SUM(C40:C41)</f>
        <v>1640000</v>
      </c>
      <c r="D39" s="135">
        <f t="shared" si="7"/>
        <v>1640000</v>
      </c>
      <c r="E39" s="135">
        <f t="shared" si="7"/>
        <v>1490000</v>
      </c>
      <c r="F39" s="135">
        <f t="shared" si="7"/>
        <v>40000</v>
      </c>
      <c r="G39" s="135">
        <f t="shared" si="7"/>
        <v>40000</v>
      </c>
      <c r="H39" s="135">
        <f t="shared" si="7"/>
        <v>40000</v>
      </c>
      <c r="I39" s="135">
        <f t="shared" si="7"/>
        <v>40000</v>
      </c>
      <c r="J39" s="135">
        <f t="shared" si="7"/>
        <v>40000</v>
      </c>
      <c r="K39" s="135">
        <f t="shared" si="7"/>
        <v>40000</v>
      </c>
      <c r="L39" s="135">
        <f t="shared" si="7"/>
        <v>40000</v>
      </c>
      <c r="M39" s="135">
        <f t="shared" si="7"/>
        <v>2299416.47</v>
      </c>
      <c r="N39" s="135">
        <f t="shared" si="7"/>
        <v>9489416.47</v>
      </c>
    </row>
    <row r="40" spans="1:14" ht="12.75">
      <c r="A40" s="213" t="s">
        <v>64</v>
      </c>
      <c r="B40" s="208">
        <v>2140000</v>
      </c>
      <c r="C40" s="208">
        <v>1640000</v>
      </c>
      <c r="D40" s="208">
        <v>1640000</v>
      </c>
      <c r="E40" s="208">
        <v>1490000</v>
      </c>
      <c r="F40" s="208">
        <v>40000</v>
      </c>
      <c r="G40" s="208">
        <v>40000</v>
      </c>
      <c r="H40" s="208">
        <v>40000</v>
      </c>
      <c r="I40" s="208">
        <v>40000</v>
      </c>
      <c r="J40" s="208">
        <v>40000</v>
      </c>
      <c r="K40" s="208">
        <v>40000</v>
      </c>
      <c r="L40" s="208">
        <v>40000</v>
      </c>
      <c r="M40" s="214">
        <v>2299416.47</v>
      </c>
      <c r="N40" s="208">
        <f>SUM(B40:M40)</f>
        <v>9489416.47</v>
      </c>
    </row>
    <row r="41" spans="1:14" ht="12.75">
      <c r="A41" s="213" t="s">
        <v>65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14"/>
      <c r="N41" s="208">
        <f>SUM(B41:M41)</f>
        <v>0</v>
      </c>
    </row>
    <row r="42" spans="1:14" ht="12.75">
      <c r="A42" s="19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14"/>
      <c r="N42" s="198"/>
    </row>
    <row r="43" spans="1:14" ht="12.75">
      <c r="A43" s="136" t="s">
        <v>119</v>
      </c>
      <c r="B43" s="135">
        <f>SUM(B44:B47)</f>
        <v>11817000</v>
      </c>
      <c r="C43" s="135">
        <f aca="true" t="shared" si="8" ref="C43:N43">SUM(C44:C47)</f>
        <v>12843000</v>
      </c>
      <c r="D43" s="135">
        <f t="shared" si="8"/>
        <v>7780000</v>
      </c>
      <c r="E43" s="135">
        <f t="shared" si="8"/>
        <v>7335000</v>
      </c>
      <c r="F43" s="135">
        <f t="shared" si="8"/>
        <v>6180000</v>
      </c>
      <c r="G43" s="135">
        <f t="shared" si="8"/>
        <v>6180000</v>
      </c>
      <c r="H43" s="135">
        <f t="shared" si="8"/>
        <v>6180000</v>
      </c>
      <c r="I43" s="135">
        <f t="shared" si="8"/>
        <v>6180000</v>
      </c>
      <c r="J43" s="135">
        <f t="shared" si="8"/>
        <v>6180000</v>
      </c>
      <c r="K43" s="135">
        <f t="shared" si="8"/>
        <v>6180000</v>
      </c>
      <c r="L43" s="135">
        <f t="shared" si="8"/>
        <v>6180000</v>
      </c>
      <c r="M43" s="135">
        <f t="shared" si="8"/>
        <v>146360815.16</v>
      </c>
      <c r="N43" s="135">
        <f t="shared" si="8"/>
        <v>229395815.16</v>
      </c>
    </row>
    <row r="44" spans="1:14" ht="12.75">
      <c r="A44" s="213" t="s">
        <v>66</v>
      </c>
      <c r="B44" s="208">
        <v>5080000</v>
      </c>
      <c r="C44" s="208">
        <v>8930000</v>
      </c>
      <c r="D44" s="208">
        <v>4730000</v>
      </c>
      <c r="E44" s="208">
        <v>4730000</v>
      </c>
      <c r="F44" s="208">
        <v>4730000</v>
      </c>
      <c r="G44" s="208">
        <v>4730000</v>
      </c>
      <c r="H44" s="208">
        <v>4730000</v>
      </c>
      <c r="I44" s="208">
        <v>4730000</v>
      </c>
      <c r="J44" s="208">
        <v>4730000</v>
      </c>
      <c r="K44" s="208">
        <v>4730000</v>
      </c>
      <c r="L44" s="208">
        <v>4730000</v>
      </c>
      <c r="M44" s="214">
        <v>30428495.66</v>
      </c>
      <c r="N44" s="208">
        <f>SUM(B44:M44)</f>
        <v>87008495.66</v>
      </c>
    </row>
    <row r="45" spans="1:14" ht="12.75">
      <c r="A45" s="213" t="s">
        <v>363</v>
      </c>
      <c r="B45" s="208">
        <v>6737000</v>
      </c>
      <c r="C45" s="208">
        <v>3913000</v>
      </c>
      <c r="D45" s="208">
        <v>3050000</v>
      </c>
      <c r="E45" s="208">
        <v>2605000</v>
      </c>
      <c r="F45" s="208">
        <v>1450000</v>
      </c>
      <c r="G45" s="208">
        <v>1450000</v>
      </c>
      <c r="H45" s="208">
        <v>1450000</v>
      </c>
      <c r="I45" s="208">
        <v>1450000</v>
      </c>
      <c r="J45" s="208">
        <v>1450000</v>
      </c>
      <c r="K45" s="208">
        <v>1450000</v>
      </c>
      <c r="L45" s="208">
        <v>1450000</v>
      </c>
      <c r="M45" s="214">
        <v>115932319.5</v>
      </c>
      <c r="N45" s="208">
        <f>SUM(B45:M45)</f>
        <v>142387319.5</v>
      </c>
    </row>
    <row r="46" spans="1:14" ht="12.75">
      <c r="A46" s="213" t="s">
        <v>171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14"/>
      <c r="N46" s="208">
        <f>SUM(B46:M46)</f>
        <v>0</v>
      </c>
    </row>
    <row r="47" spans="1:14" ht="12.75">
      <c r="A47" s="215" t="s">
        <v>67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7"/>
      <c r="N47" s="216">
        <f>SUM(B47:M47)</f>
        <v>0</v>
      </c>
    </row>
    <row r="48" spans="1:14" ht="12.75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219"/>
    </row>
    <row r="49" spans="1:14" ht="12.75">
      <c r="A49" s="224"/>
      <c r="B49" s="221"/>
      <c r="C49" s="222"/>
      <c r="D49" s="221"/>
      <c r="E49" s="222"/>
      <c r="F49" s="221"/>
      <c r="G49" s="222"/>
      <c r="H49" s="221"/>
      <c r="I49" s="222"/>
      <c r="J49" s="221"/>
      <c r="K49" s="221"/>
      <c r="L49" s="221"/>
      <c r="M49" s="223"/>
      <c r="N49" s="224"/>
    </row>
    <row r="50" spans="1:14" ht="12.75">
      <c r="A50" s="136" t="s">
        <v>136</v>
      </c>
      <c r="B50" s="135">
        <f>SUM(B51:B69)</f>
        <v>2100000</v>
      </c>
      <c r="C50" s="135">
        <f aca="true" t="shared" si="9" ref="C50:N50">SUM(C51:C69)</f>
        <v>2100000</v>
      </c>
      <c r="D50" s="135">
        <f t="shared" si="9"/>
        <v>2100000</v>
      </c>
      <c r="E50" s="135">
        <f t="shared" si="9"/>
        <v>2100000</v>
      </c>
      <c r="F50" s="135">
        <f t="shared" si="9"/>
        <v>2100000</v>
      </c>
      <c r="G50" s="135">
        <f t="shared" si="9"/>
        <v>2100000</v>
      </c>
      <c r="H50" s="135">
        <f t="shared" si="9"/>
        <v>2100000</v>
      </c>
      <c r="I50" s="135">
        <f t="shared" si="9"/>
        <v>2100000</v>
      </c>
      <c r="J50" s="135">
        <f t="shared" si="9"/>
        <v>2100000</v>
      </c>
      <c r="K50" s="135">
        <f t="shared" si="9"/>
        <v>2100000</v>
      </c>
      <c r="L50" s="135">
        <f t="shared" si="9"/>
        <v>2100000</v>
      </c>
      <c r="M50" s="135">
        <f t="shared" si="9"/>
        <v>13529548.65</v>
      </c>
      <c r="N50" s="135">
        <f t="shared" si="9"/>
        <v>36629548.65</v>
      </c>
    </row>
    <row r="51" spans="1:14" ht="12.75">
      <c r="A51" s="198" t="s">
        <v>251</v>
      </c>
      <c r="B51" s="208"/>
      <c r="C51" s="225"/>
      <c r="D51" s="208"/>
      <c r="E51" s="225"/>
      <c r="F51" s="208"/>
      <c r="G51" s="225"/>
      <c r="H51" s="208"/>
      <c r="I51" s="225"/>
      <c r="J51" s="208"/>
      <c r="K51" s="208"/>
      <c r="L51" s="208"/>
      <c r="M51" s="226"/>
      <c r="N51" s="208">
        <f aca="true" t="shared" si="10" ref="N51:N69">SUM(B51:M51)</f>
        <v>0</v>
      </c>
    </row>
    <row r="52" spans="1:14" ht="12.75">
      <c r="A52" s="198" t="s">
        <v>58</v>
      </c>
      <c r="B52" s="208"/>
      <c r="C52" s="225"/>
      <c r="D52" s="208"/>
      <c r="E52" s="225"/>
      <c r="F52" s="208"/>
      <c r="G52" s="225"/>
      <c r="H52" s="208"/>
      <c r="I52" s="225"/>
      <c r="J52" s="208"/>
      <c r="K52" s="208"/>
      <c r="L52" s="208"/>
      <c r="M52" s="226"/>
      <c r="N52" s="208">
        <f t="shared" si="10"/>
        <v>0</v>
      </c>
    </row>
    <row r="53" spans="1:14" ht="12.75">
      <c r="A53" s="198" t="s">
        <v>420</v>
      </c>
      <c r="B53" s="208"/>
      <c r="C53" s="225"/>
      <c r="D53" s="208"/>
      <c r="E53" s="225"/>
      <c r="F53" s="208"/>
      <c r="G53" s="225"/>
      <c r="H53" s="208"/>
      <c r="I53" s="225"/>
      <c r="J53" s="208"/>
      <c r="K53" s="208"/>
      <c r="L53" s="208"/>
      <c r="M53" s="226"/>
      <c r="N53" s="208">
        <f t="shared" si="10"/>
        <v>0</v>
      </c>
    </row>
    <row r="54" spans="1:14" ht="12.75">
      <c r="A54" s="198" t="s">
        <v>365</v>
      </c>
      <c r="B54" s="208"/>
      <c r="C54" s="225"/>
      <c r="D54" s="208"/>
      <c r="E54" s="225"/>
      <c r="F54" s="208"/>
      <c r="G54" s="225"/>
      <c r="H54" s="208"/>
      <c r="I54" s="225"/>
      <c r="J54" s="208"/>
      <c r="K54" s="208"/>
      <c r="L54" s="208"/>
      <c r="M54" s="226"/>
      <c r="N54" s="208">
        <f t="shared" si="10"/>
        <v>0</v>
      </c>
    </row>
    <row r="55" spans="1:14" ht="12.75">
      <c r="A55" s="198" t="s">
        <v>366</v>
      </c>
      <c r="B55" s="208"/>
      <c r="C55" s="225"/>
      <c r="D55" s="208"/>
      <c r="E55" s="225"/>
      <c r="F55" s="208"/>
      <c r="G55" s="225"/>
      <c r="H55" s="208"/>
      <c r="I55" s="225"/>
      <c r="J55" s="208"/>
      <c r="K55" s="208"/>
      <c r="L55" s="208"/>
      <c r="M55" s="226"/>
      <c r="N55" s="208">
        <f t="shared" si="10"/>
        <v>0</v>
      </c>
    </row>
    <row r="56" spans="1:14" ht="12.75">
      <c r="A56" s="198" t="s">
        <v>433</v>
      </c>
      <c r="B56" s="208"/>
      <c r="C56" s="225"/>
      <c r="D56" s="208"/>
      <c r="E56" s="225"/>
      <c r="F56" s="208"/>
      <c r="G56" s="225"/>
      <c r="H56" s="208"/>
      <c r="I56" s="225"/>
      <c r="J56" s="208"/>
      <c r="K56" s="208"/>
      <c r="L56" s="208"/>
      <c r="M56" s="226"/>
      <c r="N56" s="208">
        <f t="shared" si="10"/>
        <v>0</v>
      </c>
    </row>
    <row r="57" spans="1:14" ht="12.75">
      <c r="A57" s="198" t="s">
        <v>474</v>
      </c>
      <c r="B57" s="208"/>
      <c r="C57" s="225"/>
      <c r="D57" s="208"/>
      <c r="E57" s="225"/>
      <c r="F57" s="208"/>
      <c r="G57" s="225"/>
      <c r="H57" s="208"/>
      <c r="I57" s="225"/>
      <c r="J57" s="208"/>
      <c r="K57" s="208"/>
      <c r="L57" s="208"/>
      <c r="M57" s="226"/>
      <c r="N57" s="208">
        <f t="shared" si="10"/>
        <v>0</v>
      </c>
    </row>
    <row r="58" spans="1:14" ht="12.75">
      <c r="A58" s="198" t="s">
        <v>510</v>
      </c>
      <c r="B58" s="208"/>
      <c r="C58" s="225"/>
      <c r="D58" s="208"/>
      <c r="E58" s="225"/>
      <c r="F58" s="208"/>
      <c r="G58" s="225"/>
      <c r="H58" s="208"/>
      <c r="I58" s="225"/>
      <c r="J58" s="208"/>
      <c r="K58" s="208"/>
      <c r="L58" s="208"/>
      <c r="M58" s="226">
        <v>6.96</v>
      </c>
      <c r="N58" s="208">
        <f t="shared" si="10"/>
        <v>6.96</v>
      </c>
    </row>
    <row r="59" spans="1:14" ht="12.75">
      <c r="A59" s="198" t="s">
        <v>559</v>
      </c>
      <c r="B59" s="208"/>
      <c r="C59" s="225"/>
      <c r="D59" s="208"/>
      <c r="E59" s="225"/>
      <c r="F59" s="208"/>
      <c r="G59" s="225"/>
      <c r="H59" s="208"/>
      <c r="I59" s="225"/>
      <c r="J59" s="208"/>
      <c r="K59" s="208"/>
      <c r="L59" s="208"/>
      <c r="M59" s="226">
        <v>1</v>
      </c>
      <c r="N59" s="208">
        <f t="shared" si="10"/>
        <v>1</v>
      </c>
    </row>
    <row r="60" spans="1:14" ht="12.75">
      <c r="A60" s="198" t="s">
        <v>427</v>
      </c>
      <c r="B60" s="208"/>
      <c r="C60" s="225"/>
      <c r="D60" s="208"/>
      <c r="E60" s="225"/>
      <c r="F60" s="208"/>
      <c r="G60" s="225"/>
      <c r="H60" s="208"/>
      <c r="I60" s="225"/>
      <c r="J60" s="208"/>
      <c r="K60" s="208"/>
      <c r="L60" s="208"/>
      <c r="M60" s="226"/>
      <c r="N60" s="208">
        <f t="shared" si="10"/>
        <v>0</v>
      </c>
    </row>
    <row r="61" spans="1:14" ht="12.75">
      <c r="A61" s="198" t="s">
        <v>419</v>
      </c>
      <c r="B61" s="208"/>
      <c r="C61" s="225"/>
      <c r="D61" s="208"/>
      <c r="E61" s="225"/>
      <c r="F61" s="208"/>
      <c r="G61" s="225"/>
      <c r="H61" s="208"/>
      <c r="I61" s="225"/>
      <c r="J61" s="208"/>
      <c r="K61" s="208"/>
      <c r="L61" s="208"/>
      <c r="M61" s="226"/>
      <c r="N61" s="208">
        <f t="shared" si="10"/>
        <v>0</v>
      </c>
    </row>
    <row r="62" spans="1:14" ht="12.75">
      <c r="A62" s="198" t="s">
        <v>367</v>
      </c>
      <c r="B62" s="208"/>
      <c r="C62" s="225"/>
      <c r="D62" s="208"/>
      <c r="E62" s="225"/>
      <c r="F62" s="208"/>
      <c r="G62" s="225"/>
      <c r="H62" s="208"/>
      <c r="I62" s="225"/>
      <c r="J62" s="208"/>
      <c r="K62" s="208"/>
      <c r="L62" s="208"/>
      <c r="M62" s="226"/>
      <c r="N62" s="208">
        <f t="shared" si="10"/>
        <v>0</v>
      </c>
    </row>
    <row r="63" spans="1:14" ht="12.75">
      <c r="A63" s="198" t="s">
        <v>368</v>
      </c>
      <c r="B63" s="208"/>
      <c r="C63" s="225"/>
      <c r="D63" s="208"/>
      <c r="E63" s="225"/>
      <c r="F63" s="208"/>
      <c r="G63" s="225"/>
      <c r="H63" s="208"/>
      <c r="I63" s="225"/>
      <c r="J63" s="208"/>
      <c r="K63" s="208"/>
      <c r="L63" s="208"/>
      <c r="M63" s="226"/>
      <c r="N63" s="208">
        <f t="shared" si="10"/>
        <v>0</v>
      </c>
    </row>
    <row r="64" spans="1:14" ht="12.75">
      <c r="A64" s="198" t="s">
        <v>434</v>
      </c>
      <c r="B64" s="208"/>
      <c r="C64" s="225"/>
      <c r="D64" s="208"/>
      <c r="E64" s="225"/>
      <c r="F64" s="208"/>
      <c r="G64" s="225"/>
      <c r="H64" s="208"/>
      <c r="I64" s="225"/>
      <c r="J64" s="208"/>
      <c r="K64" s="208"/>
      <c r="L64" s="208"/>
      <c r="M64" s="227"/>
      <c r="N64" s="208">
        <f t="shared" si="10"/>
        <v>0</v>
      </c>
    </row>
    <row r="65" spans="1:14" ht="12.75">
      <c r="A65" s="198" t="s">
        <v>475</v>
      </c>
      <c r="B65" s="208"/>
      <c r="C65" s="225"/>
      <c r="D65" s="208"/>
      <c r="E65" s="225"/>
      <c r="F65" s="208"/>
      <c r="G65" s="225"/>
      <c r="H65" s="208"/>
      <c r="I65" s="225"/>
      <c r="J65" s="208"/>
      <c r="K65" s="208"/>
      <c r="L65" s="208"/>
      <c r="M65" s="227"/>
      <c r="N65" s="208">
        <f t="shared" si="10"/>
        <v>0</v>
      </c>
    </row>
    <row r="66" spans="1:14" ht="12.75">
      <c r="A66" s="198" t="s">
        <v>511</v>
      </c>
      <c r="B66" s="208"/>
      <c r="C66" s="225"/>
      <c r="D66" s="208"/>
      <c r="E66" s="225"/>
      <c r="F66" s="208"/>
      <c r="G66" s="225"/>
      <c r="H66" s="208"/>
      <c r="I66" s="225"/>
      <c r="J66" s="208"/>
      <c r="K66" s="208"/>
      <c r="L66" s="208"/>
      <c r="M66" s="227"/>
      <c r="N66" s="208">
        <f t="shared" si="10"/>
        <v>0</v>
      </c>
    </row>
    <row r="67" spans="1:14" ht="12.75">
      <c r="A67" s="198" t="s">
        <v>553</v>
      </c>
      <c r="B67" s="208">
        <v>2100000</v>
      </c>
      <c r="C67" s="225">
        <v>2100000</v>
      </c>
      <c r="D67" s="208">
        <v>2100000</v>
      </c>
      <c r="E67" s="225">
        <v>2100000</v>
      </c>
      <c r="F67" s="208">
        <v>2100000</v>
      </c>
      <c r="G67" s="225">
        <v>2100000</v>
      </c>
      <c r="H67" s="208">
        <v>2100000</v>
      </c>
      <c r="I67" s="225">
        <v>2100000</v>
      </c>
      <c r="J67" s="208">
        <v>2100000</v>
      </c>
      <c r="K67" s="208">
        <v>2100000</v>
      </c>
      <c r="L67" s="208">
        <v>2100000</v>
      </c>
      <c r="M67" s="227">
        <v>12322574.69</v>
      </c>
      <c r="N67" s="208">
        <f t="shared" si="10"/>
        <v>35422574.69</v>
      </c>
    </row>
    <row r="68" spans="1:14" ht="12.75">
      <c r="A68" s="198" t="s">
        <v>580</v>
      </c>
      <c r="B68" s="208"/>
      <c r="C68" s="225"/>
      <c r="D68" s="208"/>
      <c r="E68" s="225"/>
      <c r="F68" s="208"/>
      <c r="G68" s="225"/>
      <c r="H68" s="208"/>
      <c r="I68" s="225"/>
      <c r="J68" s="208"/>
      <c r="K68" s="208"/>
      <c r="L68" s="208"/>
      <c r="M68" s="227">
        <v>451066</v>
      </c>
      <c r="N68" s="208">
        <f t="shared" si="10"/>
        <v>451066</v>
      </c>
    </row>
    <row r="69" spans="1:14" ht="12.75">
      <c r="A69" s="198" t="s">
        <v>572</v>
      </c>
      <c r="B69" s="208"/>
      <c r="C69" s="225"/>
      <c r="D69" s="208"/>
      <c r="E69" s="225"/>
      <c r="F69" s="208"/>
      <c r="G69" s="225"/>
      <c r="H69" s="208"/>
      <c r="I69" s="225"/>
      <c r="J69" s="208"/>
      <c r="K69" s="208"/>
      <c r="L69" s="208"/>
      <c r="M69" s="227">
        <v>755900</v>
      </c>
      <c r="N69" s="208">
        <f t="shared" si="10"/>
        <v>755900</v>
      </c>
    </row>
    <row r="70" spans="1:14" ht="12.75">
      <c r="A70" s="136" t="s">
        <v>24</v>
      </c>
      <c r="B70" s="135">
        <f>SUM(B71:B120)</f>
        <v>26586580.2</v>
      </c>
      <c r="C70" s="140">
        <f aca="true" t="shared" si="11" ref="C70:N70">SUM(C71:C120)</f>
        <v>20777315.2</v>
      </c>
      <c r="D70" s="135">
        <f t="shared" si="11"/>
        <v>24208128.2</v>
      </c>
      <c r="E70" s="140">
        <f t="shared" si="11"/>
        <v>23093596.2</v>
      </c>
      <c r="F70" s="135">
        <f t="shared" si="11"/>
        <v>23157509.2</v>
      </c>
      <c r="G70" s="140">
        <f t="shared" si="11"/>
        <v>22866554.2</v>
      </c>
      <c r="H70" s="135">
        <f t="shared" si="11"/>
        <v>18467776.44</v>
      </c>
      <c r="I70" s="140">
        <f t="shared" si="11"/>
        <v>16952877.2</v>
      </c>
      <c r="J70" s="135">
        <f t="shared" si="11"/>
        <v>19933431.2</v>
      </c>
      <c r="K70" s="135">
        <f t="shared" si="11"/>
        <v>16617509.2</v>
      </c>
      <c r="L70" s="135">
        <f t="shared" si="11"/>
        <v>17906554.2</v>
      </c>
      <c r="M70" s="191">
        <f t="shared" si="11"/>
        <v>52762764.800000004</v>
      </c>
      <c r="N70" s="135">
        <f t="shared" si="11"/>
        <v>283330596.23999995</v>
      </c>
    </row>
    <row r="71" spans="1:14" ht="12.75">
      <c r="A71" s="198" t="s">
        <v>299</v>
      </c>
      <c r="B71" s="208">
        <v>8563863</v>
      </c>
      <c r="C71" s="225">
        <v>7494598</v>
      </c>
      <c r="D71" s="208">
        <v>8501411</v>
      </c>
      <c r="E71" s="225">
        <v>7910879</v>
      </c>
      <c r="F71" s="208">
        <v>8534792</v>
      </c>
      <c r="G71" s="225">
        <v>7883837</v>
      </c>
      <c r="H71" s="208">
        <v>8563863</v>
      </c>
      <c r="I71" s="225">
        <v>8470160</v>
      </c>
      <c r="J71" s="208">
        <v>8310714</v>
      </c>
      <c r="K71" s="208">
        <v>8134792</v>
      </c>
      <c r="L71" s="208">
        <v>8283837</v>
      </c>
      <c r="M71" s="226">
        <v>-917175.08</v>
      </c>
      <c r="N71" s="208">
        <f aca="true" t="shared" si="12" ref="N71:N120">SUM(B71:M71)</f>
        <v>89735570.92</v>
      </c>
    </row>
    <row r="72" spans="1:14" ht="12.75">
      <c r="A72" s="198" t="s">
        <v>391</v>
      </c>
      <c r="B72" s="208"/>
      <c r="C72" s="225"/>
      <c r="D72" s="208"/>
      <c r="E72" s="225"/>
      <c r="F72" s="208"/>
      <c r="G72" s="225"/>
      <c r="H72" s="208"/>
      <c r="I72" s="225"/>
      <c r="J72" s="208"/>
      <c r="K72" s="208"/>
      <c r="L72" s="208"/>
      <c r="M72" s="226">
        <v>208378</v>
      </c>
      <c r="N72" s="208">
        <f t="shared" si="12"/>
        <v>208378</v>
      </c>
    </row>
    <row r="73" spans="1:14" ht="12.75">
      <c r="A73" s="198" t="s">
        <v>378</v>
      </c>
      <c r="B73" s="208"/>
      <c r="C73" s="225"/>
      <c r="D73" s="208"/>
      <c r="E73" s="225"/>
      <c r="F73" s="208"/>
      <c r="G73" s="225"/>
      <c r="H73" s="208"/>
      <c r="I73" s="225"/>
      <c r="J73" s="208"/>
      <c r="K73" s="208"/>
      <c r="L73" s="208"/>
      <c r="M73" s="226"/>
      <c r="N73" s="208">
        <f t="shared" si="12"/>
        <v>0</v>
      </c>
    </row>
    <row r="74" spans="1:14" ht="12.75">
      <c r="A74" s="198" t="s">
        <v>373</v>
      </c>
      <c r="B74" s="208"/>
      <c r="C74" s="225"/>
      <c r="D74" s="208"/>
      <c r="E74" s="225"/>
      <c r="F74" s="208"/>
      <c r="G74" s="225"/>
      <c r="H74" s="208"/>
      <c r="I74" s="225"/>
      <c r="J74" s="208"/>
      <c r="K74" s="208"/>
      <c r="L74" s="208"/>
      <c r="M74" s="226"/>
      <c r="N74" s="208">
        <f t="shared" si="12"/>
        <v>0</v>
      </c>
    </row>
    <row r="75" spans="1:14" ht="12.75">
      <c r="A75" s="198" t="s">
        <v>436</v>
      </c>
      <c r="B75" s="208"/>
      <c r="C75" s="225"/>
      <c r="D75" s="208"/>
      <c r="E75" s="225"/>
      <c r="F75" s="208"/>
      <c r="G75" s="225"/>
      <c r="H75" s="208"/>
      <c r="I75" s="225"/>
      <c r="J75" s="208"/>
      <c r="K75" s="208"/>
      <c r="L75" s="208"/>
      <c r="M75" s="226"/>
      <c r="N75" s="208">
        <f t="shared" si="12"/>
        <v>0</v>
      </c>
    </row>
    <row r="76" spans="1:14" ht="12.75">
      <c r="A76" s="198" t="s">
        <v>476</v>
      </c>
      <c r="B76" s="208"/>
      <c r="C76" s="225"/>
      <c r="D76" s="208"/>
      <c r="E76" s="225"/>
      <c r="F76" s="208"/>
      <c r="G76" s="225"/>
      <c r="H76" s="208"/>
      <c r="I76" s="225"/>
      <c r="J76" s="208"/>
      <c r="K76" s="208"/>
      <c r="L76" s="208"/>
      <c r="M76" s="226"/>
      <c r="N76" s="208">
        <f t="shared" si="12"/>
        <v>0</v>
      </c>
    </row>
    <row r="77" spans="1:14" ht="12.75">
      <c r="A77" s="198" t="s">
        <v>521</v>
      </c>
      <c r="B77" s="208"/>
      <c r="C77" s="225"/>
      <c r="D77" s="208"/>
      <c r="E77" s="225"/>
      <c r="F77" s="208"/>
      <c r="G77" s="225"/>
      <c r="H77" s="208"/>
      <c r="I77" s="225"/>
      <c r="J77" s="208"/>
      <c r="K77" s="208"/>
      <c r="L77" s="208"/>
      <c r="M77" s="226">
        <v>281880</v>
      </c>
      <c r="N77" s="208">
        <f t="shared" si="12"/>
        <v>281880</v>
      </c>
    </row>
    <row r="78" spans="1:14" ht="12.75">
      <c r="A78" s="198" t="s">
        <v>555</v>
      </c>
      <c r="B78" s="208">
        <v>1340000</v>
      </c>
      <c r="C78" s="225">
        <v>0</v>
      </c>
      <c r="D78" s="208">
        <v>240000</v>
      </c>
      <c r="E78" s="225">
        <v>2000000</v>
      </c>
      <c r="F78" s="208">
        <v>240000</v>
      </c>
      <c r="G78" s="225">
        <v>1100000</v>
      </c>
      <c r="H78" s="208">
        <v>240000</v>
      </c>
      <c r="I78" s="225">
        <v>0</v>
      </c>
      <c r="J78" s="208">
        <v>2240000</v>
      </c>
      <c r="K78" s="208">
        <v>0</v>
      </c>
      <c r="L78" s="208">
        <v>240000</v>
      </c>
      <c r="M78" s="226">
        <v>5985000</v>
      </c>
      <c r="N78" s="208">
        <f t="shared" si="12"/>
        <v>13625000</v>
      </c>
    </row>
    <row r="79" spans="1:14" ht="12.75">
      <c r="A79" s="198" t="s">
        <v>379</v>
      </c>
      <c r="B79" s="208"/>
      <c r="C79" s="225"/>
      <c r="D79" s="208"/>
      <c r="E79" s="225"/>
      <c r="F79" s="208"/>
      <c r="G79" s="225"/>
      <c r="H79" s="208"/>
      <c r="I79" s="225"/>
      <c r="J79" s="208"/>
      <c r="K79" s="208"/>
      <c r="L79" s="208"/>
      <c r="M79" s="226"/>
      <c r="N79" s="208">
        <f t="shared" si="12"/>
        <v>0</v>
      </c>
    </row>
    <row r="80" spans="1:14" ht="12.75">
      <c r="A80" s="198" t="s">
        <v>374</v>
      </c>
      <c r="B80" s="208"/>
      <c r="C80" s="225"/>
      <c r="D80" s="208"/>
      <c r="E80" s="225"/>
      <c r="F80" s="208"/>
      <c r="G80" s="225"/>
      <c r="H80" s="208"/>
      <c r="I80" s="225"/>
      <c r="J80" s="208"/>
      <c r="K80" s="208"/>
      <c r="L80" s="208"/>
      <c r="M80" s="226"/>
      <c r="N80" s="208">
        <f t="shared" si="12"/>
        <v>0</v>
      </c>
    </row>
    <row r="81" spans="1:14" ht="12.75">
      <c r="A81" s="198" t="s">
        <v>437</v>
      </c>
      <c r="B81" s="208"/>
      <c r="C81" s="225"/>
      <c r="D81" s="208"/>
      <c r="E81" s="225"/>
      <c r="F81" s="208"/>
      <c r="G81" s="225"/>
      <c r="H81" s="208"/>
      <c r="I81" s="225"/>
      <c r="J81" s="208"/>
      <c r="K81" s="208"/>
      <c r="L81" s="208"/>
      <c r="M81" s="226"/>
      <c r="N81" s="208">
        <f t="shared" si="12"/>
        <v>0</v>
      </c>
    </row>
    <row r="82" spans="1:14" ht="12.75">
      <c r="A82" s="198" t="s">
        <v>477</v>
      </c>
      <c r="B82" s="208"/>
      <c r="C82" s="225"/>
      <c r="D82" s="208"/>
      <c r="E82" s="225"/>
      <c r="F82" s="208"/>
      <c r="G82" s="225"/>
      <c r="H82" s="208"/>
      <c r="I82" s="225"/>
      <c r="J82" s="208"/>
      <c r="K82" s="208"/>
      <c r="L82" s="208"/>
      <c r="M82" s="226"/>
      <c r="N82" s="208">
        <f t="shared" si="12"/>
        <v>0</v>
      </c>
    </row>
    <row r="83" spans="1:14" ht="12.75">
      <c r="A83" s="198" t="s">
        <v>522</v>
      </c>
      <c r="B83" s="208"/>
      <c r="C83" s="225"/>
      <c r="D83" s="208"/>
      <c r="E83" s="225"/>
      <c r="F83" s="208"/>
      <c r="G83" s="225"/>
      <c r="H83" s="208"/>
      <c r="I83" s="225"/>
      <c r="J83" s="208"/>
      <c r="K83" s="208"/>
      <c r="L83" s="208"/>
      <c r="M83" s="226"/>
      <c r="N83" s="208">
        <f t="shared" si="12"/>
        <v>0</v>
      </c>
    </row>
    <row r="84" spans="1:14" ht="12.75">
      <c r="A84" s="198" t="s">
        <v>556</v>
      </c>
      <c r="B84" s="208">
        <v>120000</v>
      </c>
      <c r="C84" s="225">
        <v>120000</v>
      </c>
      <c r="D84" s="208">
        <v>120000</v>
      </c>
      <c r="E84" s="225">
        <v>120000</v>
      </c>
      <c r="F84" s="208">
        <v>120000</v>
      </c>
      <c r="G84" s="225">
        <v>120000</v>
      </c>
      <c r="H84" s="208">
        <v>120000</v>
      </c>
      <c r="I84" s="225">
        <v>120000</v>
      </c>
      <c r="J84" s="208">
        <v>120000</v>
      </c>
      <c r="K84" s="208">
        <v>120000</v>
      </c>
      <c r="L84" s="208">
        <v>120000</v>
      </c>
      <c r="M84" s="226">
        <v>1020000</v>
      </c>
      <c r="N84" s="208">
        <f t="shared" si="12"/>
        <v>2340000</v>
      </c>
    </row>
    <row r="85" spans="1:14" ht="12.75">
      <c r="A85" s="198" t="s">
        <v>380</v>
      </c>
      <c r="B85" s="208"/>
      <c r="C85" s="225"/>
      <c r="D85" s="208"/>
      <c r="E85" s="225"/>
      <c r="F85" s="208"/>
      <c r="G85" s="225"/>
      <c r="H85" s="208"/>
      <c r="I85" s="225"/>
      <c r="J85" s="208"/>
      <c r="K85" s="208"/>
      <c r="L85" s="208"/>
      <c r="M85" s="226"/>
      <c r="N85" s="208">
        <f t="shared" si="12"/>
        <v>0</v>
      </c>
    </row>
    <row r="86" spans="1:14" ht="12.75">
      <c r="A86" s="198" t="s">
        <v>375</v>
      </c>
      <c r="B86" s="208"/>
      <c r="C86" s="225"/>
      <c r="D86" s="208"/>
      <c r="E86" s="225"/>
      <c r="F86" s="208"/>
      <c r="G86" s="225"/>
      <c r="H86" s="208"/>
      <c r="I86" s="225"/>
      <c r="J86" s="208"/>
      <c r="K86" s="208"/>
      <c r="L86" s="208"/>
      <c r="M86" s="226"/>
      <c r="N86" s="208">
        <f t="shared" si="12"/>
        <v>0</v>
      </c>
    </row>
    <row r="87" spans="1:14" ht="12.75">
      <c r="A87" s="198" t="s">
        <v>438</v>
      </c>
      <c r="B87" s="208"/>
      <c r="C87" s="225"/>
      <c r="D87" s="208"/>
      <c r="E87" s="225"/>
      <c r="F87" s="208"/>
      <c r="G87" s="225"/>
      <c r="H87" s="208"/>
      <c r="I87" s="225"/>
      <c r="J87" s="208"/>
      <c r="K87" s="208"/>
      <c r="L87" s="208"/>
      <c r="M87" s="226"/>
      <c r="N87" s="208">
        <f t="shared" si="12"/>
        <v>0</v>
      </c>
    </row>
    <row r="88" spans="1:14" ht="12.75">
      <c r="A88" s="198" t="s">
        <v>484</v>
      </c>
      <c r="B88" s="208"/>
      <c r="C88" s="225"/>
      <c r="D88" s="208"/>
      <c r="E88" s="225"/>
      <c r="F88" s="208"/>
      <c r="G88" s="225"/>
      <c r="H88" s="208"/>
      <c r="I88" s="225"/>
      <c r="J88" s="208"/>
      <c r="K88" s="208"/>
      <c r="L88" s="208"/>
      <c r="M88" s="226"/>
      <c r="N88" s="208">
        <f t="shared" si="12"/>
        <v>0</v>
      </c>
    </row>
    <row r="89" spans="1:14" ht="12.75">
      <c r="A89" s="198" t="s">
        <v>523</v>
      </c>
      <c r="B89" s="208"/>
      <c r="C89" s="225"/>
      <c r="D89" s="208"/>
      <c r="E89" s="225"/>
      <c r="F89" s="208"/>
      <c r="G89" s="225"/>
      <c r="H89" s="208"/>
      <c r="I89" s="225"/>
      <c r="J89" s="208"/>
      <c r="K89" s="208"/>
      <c r="L89" s="208"/>
      <c r="M89" s="226">
        <v>1028111.8</v>
      </c>
      <c r="N89" s="208">
        <f t="shared" si="12"/>
        <v>1028111.8</v>
      </c>
    </row>
    <row r="90" spans="1:14" ht="12.75">
      <c r="A90" s="198" t="s">
        <v>557</v>
      </c>
      <c r="B90" s="208">
        <v>3460000</v>
      </c>
      <c r="C90" s="225">
        <v>2260000</v>
      </c>
      <c r="D90" s="208">
        <v>2260000</v>
      </c>
      <c r="E90" s="225">
        <v>2260000</v>
      </c>
      <c r="F90" s="208">
        <v>2260000</v>
      </c>
      <c r="G90" s="225">
        <v>3460000</v>
      </c>
      <c r="H90" s="208">
        <v>2260000</v>
      </c>
      <c r="I90" s="225">
        <v>2260000</v>
      </c>
      <c r="J90" s="208">
        <v>2260000</v>
      </c>
      <c r="K90" s="208">
        <v>2260000</v>
      </c>
      <c r="L90" s="208">
        <v>2260000</v>
      </c>
      <c r="M90" s="226">
        <v>7129248.44</v>
      </c>
      <c r="N90" s="208">
        <f t="shared" si="12"/>
        <v>34389248.44</v>
      </c>
    </row>
    <row r="91" spans="1:14" ht="12.75">
      <c r="A91" s="198" t="s">
        <v>367</v>
      </c>
      <c r="B91" s="208"/>
      <c r="C91" s="225"/>
      <c r="D91" s="208"/>
      <c r="E91" s="225"/>
      <c r="F91" s="208"/>
      <c r="G91" s="225"/>
      <c r="H91" s="208"/>
      <c r="I91" s="225"/>
      <c r="J91" s="208"/>
      <c r="K91" s="208"/>
      <c r="L91" s="208"/>
      <c r="M91" s="226">
        <v>1836022.98</v>
      </c>
      <c r="N91" s="208">
        <f t="shared" si="12"/>
        <v>1836022.98</v>
      </c>
    </row>
    <row r="92" spans="1:14" ht="12.75">
      <c r="A92" s="198" t="s">
        <v>368</v>
      </c>
      <c r="B92" s="208"/>
      <c r="C92" s="225"/>
      <c r="D92" s="208"/>
      <c r="E92" s="225"/>
      <c r="F92" s="208"/>
      <c r="G92" s="225"/>
      <c r="H92" s="208"/>
      <c r="I92" s="225"/>
      <c r="J92" s="208"/>
      <c r="K92" s="208"/>
      <c r="L92" s="208"/>
      <c r="M92" s="226">
        <v>60507.66</v>
      </c>
      <c r="N92" s="208">
        <f t="shared" si="12"/>
        <v>60507.66</v>
      </c>
    </row>
    <row r="93" spans="1:14" ht="12.75">
      <c r="A93" s="198" t="s">
        <v>434</v>
      </c>
      <c r="B93" s="208"/>
      <c r="C93" s="225"/>
      <c r="D93" s="208"/>
      <c r="E93" s="225"/>
      <c r="F93" s="208"/>
      <c r="G93" s="225"/>
      <c r="H93" s="208"/>
      <c r="I93" s="225"/>
      <c r="J93" s="208"/>
      <c r="K93" s="208"/>
      <c r="L93" s="208"/>
      <c r="M93" s="226"/>
      <c r="N93" s="208">
        <f t="shared" si="12"/>
        <v>0</v>
      </c>
    </row>
    <row r="94" spans="1:14" ht="12.75">
      <c r="A94" s="198" t="s">
        <v>511</v>
      </c>
      <c r="B94" s="208">
        <v>4000000</v>
      </c>
      <c r="C94" s="225">
        <v>1800000</v>
      </c>
      <c r="D94" s="208">
        <v>1700000</v>
      </c>
      <c r="E94" s="225">
        <v>1700000</v>
      </c>
      <c r="F94" s="208">
        <v>1700000</v>
      </c>
      <c r="G94" s="225">
        <v>1200000</v>
      </c>
      <c r="H94" s="208">
        <v>1181196.24</v>
      </c>
      <c r="I94" s="225">
        <v>0</v>
      </c>
      <c r="J94" s="208">
        <v>0</v>
      </c>
      <c r="K94" s="208">
        <v>0</v>
      </c>
      <c r="L94" s="208">
        <v>0</v>
      </c>
      <c r="M94" s="226">
        <v>-196.24</v>
      </c>
      <c r="N94" s="208">
        <f t="shared" si="12"/>
        <v>13281000</v>
      </c>
    </row>
    <row r="95" spans="1:14" ht="12.75">
      <c r="A95" s="198" t="s">
        <v>553</v>
      </c>
      <c r="B95" s="208"/>
      <c r="C95" s="225"/>
      <c r="D95" s="208"/>
      <c r="E95" s="225"/>
      <c r="F95" s="208"/>
      <c r="G95" s="225"/>
      <c r="H95" s="208"/>
      <c r="I95" s="225"/>
      <c r="J95" s="208"/>
      <c r="K95" s="208"/>
      <c r="L95" s="208"/>
      <c r="M95" s="226">
        <v>16000000</v>
      </c>
      <c r="N95" s="208">
        <f t="shared" si="12"/>
        <v>16000000</v>
      </c>
    </row>
    <row r="96" spans="1:14" ht="12.75">
      <c r="A96" s="198" t="s">
        <v>377</v>
      </c>
      <c r="B96" s="208"/>
      <c r="C96" s="225"/>
      <c r="D96" s="208"/>
      <c r="E96" s="225"/>
      <c r="F96" s="208"/>
      <c r="G96" s="225"/>
      <c r="H96" s="208"/>
      <c r="I96" s="225"/>
      <c r="J96" s="208"/>
      <c r="K96" s="208"/>
      <c r="L96" s="208"/>
      <c r="M96" s="226"/>
      <c r="N96" s="208">
        <f t="shared" si="12"/>
        <v>0</v>
      </c>
    </row>
    <row r="97" spans="1:14" ht="12.75">
      <c r="A97" s="198" t="s">
        <v>376</v>
      </c>
      <c r="B97" s="208"/>
      <c r="C97" s="225"/>
      <c r="D97" s="208"/>
      <c r="E97" s="225"/>
      <c r="F97" s="208"/>
      <c r="G97" s="225"/>
      <c r="H97" s="208"/>
      <c r="I97" s="225"/>
      <c r="J97" s="208"/>
      <c r="K97" s="208"/>
      <c r="L97" s="208"/>
      <c r="M97" s="226"/>
      <c r="N97" s="208">
        <f t="shared" si="12"/>
        <v>0</v>
      </c>
    </row>
    <row r="98" spans="1:14" ht="12.75">
      <c r="A98" s="198" t="s">
        <v>435</v>
      </c>
      <c r="B98" s="208"/>
      <c r="C98" s="225"/>
      <c r="D98" s="208"/>
      <c r="E98" s="225"/>
      <c r="F98" s="208"/>
      <c r="G98" s="225"/>
      <c r="H98" s="208"/>
      <c r="I98" s="225"/>
      <c r="J98" s="208"/>
      <c r="K98" s="208"/>
      <c r="L98" s="208"/>
      <c r="M98" s="226"/>
      <c r="N98" s="208">
        <f t="shared" si="12"/>
        <v>0</v>
      </c>
    </row>
    <row r="99" spans="1:14" ht="12.75">
      <c r="A99" s="198" t="s">
        <v>478</v>
      </c>
      <c r="B99" s="208"/>
      <c r="C99" s="225"/>
      <c r="D99" s="208"/>
      <c r="E99" s="225"/>
      <c r="F99" s="208"/>
      <c r="G99" s="225"/>
      <c r="H99" s="208"/>
      <c r="I99" s="225"/>
      <c r="J99" s="208"/>
      <c r="K99" s="208"/>
      <c r="L99" s="208"/>
      <c r="M99" s="226">
        <v>490900</v>
      </c>
      <c r="N99" s="208">
        <f t="shared" si="12"/>
        <v>490900</v>
      </c>
    </row>
    <row r="100" spans="1:14" ht="12.75">
      <c r="A100" s="198" t="s">
        <v>524</v>
      </c>
      <c r="B100" s="208"/>
      <c r="C100" s="225"/>
      <c r="D100" s="208"/>
      <c r="E100" s="225"/>
      <c r="F100" s="208"/>
      <c r="G100" s="225"/>
      <c r="H100" s="208"/>
      <c r="I100" s="225"/>
      <c r="J100" s="208"/>
      <c r="K100" s="208"/>
      <c r="L100" s="208"/>
      <c r="M100" s="226">
        <v>11155893.03</v>
      </c>
      <c r="N100" s="208">
        <f t="shared" si="12"/>
        <v>11155893.03</v>
      </c>
    </row>
    <row r="101" spans="1:14" ht="12.75">
      <c r="A101" s="198" t="s">
        <v>558</v>
      </c>
      <c r="B101" s="208">
        <v>0</v>
      </c>
      <c r="C101" s="225">
        <v>0</v>
      </c>
      <c r="D101" s="208">
        <v>2284000</v>
      </c>
      <c r="E101" s="225">
        <v>0</v>
      </c>
      <c r="F101" s="208">
        <v>0</v>
      </c>
      <c r="G101" s="225">
        <v>0</v>
      </c>
      <c r="H101" s="208">
        <v>0</v>
      </c>
      <c r="I101" s="225">
        <v>0</v>
      </c>
      <c r="J101" s="208">
        <v>0</v>
      </c>
      <c r="K101" s="208">
        <v>0</v>
      </c>
      <c r="L101" s="208">
        <v>0</v>
      </c>
      <c r="M101" s="226">
        <v>2791682.94</v>
      </c>
      <c r="N101" s="208">
        <f t="shared" si="12"/>
        <v>5075682.9399999995</v>
      </c>
    </row>
    <row r="102" spans="1:14" s="141" customFormat="1" ht="12.75">
      <c r="A102" s="198" t="s">
        <v>365</v>
      </c>
      <c r="B102" s="208"/>
      <c r="C102" s="225"/>
      <c r="D102" s="208"/>
      <c r="E102" s="225"/>
      <c r="F102" s="208"/>
      <c r="G102" s="225"/>
      <c r="H102" s="208"/>
      <c r="I102" s="225"/>
      <c r="J102" s="208"/>
      <c r="K102" s="208"/>
      <c r="L102" s="208"/>
      <c r="M102" s="226"/>
      <c r="N102" s="208">
        <f t="shared" si="12"/>
        <v>0</v>
      </c>
    </row>
    <row r="103" spans="1:14" s="141" customFormat="1" ht="12.75">
      <c r="A103" s="198" t="s">
        <v>366</v>
      </c>
      <c r="B103" s="208"/>
      <c r="C103" s="225"/>
      <c r="D103" s="208"/>
      <c r="E103" s="225"/>
      <c r="F103" s="208"/>
      <c r="G103" s="225"/>
      <c r="H103" s="208"/>
      <c r="I103" s="225"/>
      <c r="J103" s="208"/>
      <c r="K103" s="208"/>
      <c r="L103" s="208"/>
      <c r="M103" s="226"/>
      <c r="N103" s="208">
        <f t="shared" si="12"/>
        <v>0</v>
      </c>
    </row>
    <row r="104" spans="1:14" s="141" customFormat="1" ht="12.75">
      <c r="A104" s="198" t="s">
        <v>433</v>
      </c>
      <c r="B104" s="208"/>
      <c r="C104" s="225"/>
      <c r="D104" s="208"/>
      <c r="E104" s="225"/>
      <c r="F104" s="208"/>
      <c r="G104" s="225"/>
      <c r="H104" s="208"/>
      <c r="I104" s="225"/>
      <c r="J104" s="208"/>
      <c r="K104" s="208"/>
      <c r="L104" s="208"/>
      <c r="M104" s="226"/>
      <c r="N104" s="208">
        <f t="shared" si="12"/>
        <v>0</v>
      </c>
    </row>
    <row r="105" spans="1:14" s="141" customFormat="1" ht="12.75">
      <c r="A105" s="198" t="s">
        <v>474</v>
      </c>
      <c r="B105" s="208"/>
      <c r="C105" s="225"/>
      <c r="D105" s="208"/>
      <c r="E105" s="225"/>
      <c r="F105" s="208"/>
      <c r="G105" s="225"/>
      <c r="H105" s="208"/>
      <c r="I105" s="225"/>
      <c r="J105" s="208"/>
      <c r="K105" s="208"/>
      <c r="L105" s="208"/>
      <c r="M105" s="226"/>
      <c r="N105" s="208">
        <f t="shared" si="12"/>
        <v>0</v>
      </c>
    </row>
    <row r="106" spans="1:14" s="141" customFormat="1" ht="12.75">
      <c r="A106" s="198" t="s">
        <v>510</v>
      </c>
      <c r="B106" s="208"/>
      <c r="C106" s="225"/>
      <c r="D106" s="208"/>
      <c r="E106" s="225"/>
      <c r="F106" s="208"/>
      <c r="G106" s="225"/>
      <c r="H106" s="208"/>
      <c r="I106" s="225"/>
      <c r="J106" s="208"/>
      <c r="K106" s="208"/>
      <c r="L106" s="208"/>
      <c r="M106" s="226">
        <v>515.04</v>
      </c>
      <c r="N106" s="208">
        <f t="shared" si="12"/>
        <v>515.04</v>
      </c>
    </row>
    <row r="107" spans="1:14" s="141" customFormat="1" ht="12.75">
      <c r="A107" s="198" t="s">
        <v>559</v>
      </c>
      <c r="B107" s="208">
        <v>1000</v>
      </c>
      <c r="C107" s="225">
        <v>1000</v>
      </c>
      <c r="D107" s="208">
        <v>1000</v>
      </c>
      <c r="E107" s="225">
        <v>1000</v>
      </c>
      <c r="F107" s="208">
        <v>1000</v>
      </c>
      <c r="G107" s="225">
        <v>1000</v>
      </c>
      <c r="H107" s="208">
        <v>1000</v>
      </c>
      <c r="I107" s="225">
        <v>1000</v>
      </c>
      <c r="J107" s="208">
        <v>1000</v>
      </c>
      <c r="K107" s="208">
        <v>1000</v>
      </c>
      <c r="L107" s="208">
        <v>1000</v>
      </c>
      <c r="M107" s="226">
        <v>-10000</v>
      </c>
      <c r="N107" s="208">
        <f t="shared" si="12"/>
        <v>1000</v>
      </c>
    </row>
    <row r="108" spans="1:14" s="141" customFormat="1" ht="12.75">
      <c r="A108" s="198" t="s">
        <v>310</v>
      </c>
      <c r="B108" s="208"/>
      <c r="C108" s="225"/>
      <c r="D108" s="208"/>
      <c r="E108" s="225"/>
      <c r="F108" s="208"/>
      <c r="G108" s="225"/>
      <c r="H108" s="208"/>
      <c r="I108" s="225"/>
      <c r="J108" s="208"/>
      <c r="K108" s="208"/>
      <c r="L108" s="208"/>
      <c r="M108" s="226"/>
      <c r="N108" s="208">
        <f t="shared" si="12"/>
        <v>0</v>
      </c>
    </row>
    <row r="109" spans="1:14" s="141" customFormat="1" ht="12.75">
      <c r="A109" s="198" t="s">
        <v>251</v>
      </c>
      <c r="B109" s="208"/>
      <c r="C109" s="225"/>
      <c r="D109" s="208"/>
      <c r="E109" s="225"/>
      <c r="F109" s="208"/>
      <c r="G109" s="225"/>
      <c r="H109" s="208"/>
      <c r="I109" s="225"/>
      <c r="J109" s="208"/>
      <c r="K109" s="208"/>
      <c r="L109" s="208"/>
      <c r="M109" s="226"/>
      <c r="N109" s="208">
        <f t="shared" si="12"/>
        <v>0</v>
      </c>
    </row>
    <row r="110" spans="1:14" s="141" customFormat="1" ht="12.75">
      <c r="A110" s="198" t="s">
        <v>340</v>
      </c>
      <c r="B110" s="208"/>
      <c r="C110" s="225"/>
      <c r="D110" s="208"/>
      <c r="E110" s="225"/>
      <c r="F110" s="208"/>
      <c r="G110" s="225"/>
      <c r="H110" s="208"/>
      <c r="I110" s="225"/>
      <c r="J110" s="208"/>
      <c r="K110" s="208"/>
      <c r="L110" s="208"/>
      <c r="M110" s="226"/>
      <c r="N110" s="208">
        <f t="shared" si="12"/>
        <v>0</v>
      </c>
    </row>
    <row r="111" spans="1:14" s="141" customFormat="1" ht="12.75">
      <c r="A111" s="198" t="s">
        <v>525</v>
      </c>
      <c r="B111" s="208"/>
      <c r="C111" s="225"/>
      <c r="D111" s="208"/>
      <c r="E111" s="225"/>
      <c r="F111" s="208"/>
      <c r="G111" s="225"/>
      <c r="H111" s="208"/>
      <c r="I111" s="225"/>
      <c r="J111" s="208"/>
      <c r="K111" s="208"/>
      <c r="L111" s="208"/>
      <c r="M111" s="226"/>
      <c r="N111" s="208">
        <f t="shared" si="12"/>
        <v>0</v>
      </c>
    </row>
    <row r="112" spans="1:14" s="141" customFormat="1" ht="12.75">
      <c r="A112" s="198" t="s">
        <v>560</v>
      </c>
      <c r="B112" s="208">
        <v>4050000</v>
      </c>
      <c r="C112" s="225">
        <v>4050000</v>
      </c>
      <c r="D112" s="208">
        <v>4050000</v>
      </c>
      <c r="E112" s="225">
        <v>4050000</v>
      </c>
      <c r="F112" s="208">
        <v>4050000</v>
      </c>
      <c r="G112" s="225">
        <v>4050000</v>
      </c>
      <c r="H112" s="208">
        <v>1050000</v>
      </c>
      <c r="I112" s="225">
        <v>1050000</v>
      </c>
      <c r="J112" s="208">
        <v>1050000</v>
      </c>
      <c r="K112" s="208">
        <v>1050000</v>
      </c>
      <c r="L112" s="208">
        <v>1050000</v>
      </c>
      <c r="M112" s="226">
        <v>1150279.03</v>
      </c>
      <c r="N112" s="208">
        <f t="shared" si="12"/>
        <v>30700279.03</v>
      </c>
    </row>
    <row r="113" spans="1:14" s="141" customFormat="1" ht="12.75">
      <c r="A113" s="198" t="s">
        <v>321</v>
      </c>
      <c r="B113" s="208"/>
      <c r="C113" s="225"/>
      <c r="D113" s="208"/>
      <c r="E113" s="225"/>
      <c r="F113" s="208"/>
      <c r="G113" s="225"/>
      <c r="H113" s="208"/>
      <c r="I113" s="225"/>
      <c r="J113" s="208"/>
      <c r="K113" s="208"/>
      <c r="L113" s="208"/>
      <c r="M113" s="226"/>
      <c r="N113" s="208">
        <f t="shared" si="12"/>
        <v>0</v>
      </c>
    </row>
    <row r="114" spans="1:14" s="141" customFormat="1" ht="12.75">
      <c r="A114" s="198" t="s">
        <v>413</v>
      </c>
      <c r="B114" s="208">
        <v>0</v>
      </c>
      <c r="C114" s="225">
        <v>0</v>
      </c>
      <c r="D114" s="208">
        <v>0</v>
      </c>
      <c r="E114" s="225">
        <v>0</v>
      </c>
      <c r="F114" s="208">
        <v>1200000</v>
      </c>
      <c r="G114" s="225">
        <v>0</v>
      </c>
      <c r="H114" s="208">
        <v>0</v>
      </c>
      <c r="I114" s="225">
        <v>0</v>
      </c>
      <c r="J114" s="208">
        <v>900000</v>
      </c>
      <c r="K114" s="208">
        <v>0</v>
      </c>
      <c r="L114" s="208">
        <v>900000</v>
      </c>
      <c r="M114" s="226">
        <v>-500000</v>
      </c>
      <c r="N114" s="208">
        <f t="shared" si="12"/>
        <v>2500000</v>
      </c>
    </row>
    <row r="115" spans="1:14" s="141" customFormat="1" ht="12.75">
      <c r="A115" s="198" t="s">
        <v>422</v>
      </c>
      <c r="B115" s="208"/>
      <c r="C115" s="225"/>
      <c r="D115" s="208"/>
      <c r="E115" s="225"/>
      <c r="F115" s="208"/>
      <c r="G115" s="225"/>
      <c r="H115" s="208"/>
      <c r="I115" s="225"/>
      <c r="J115" s="208"/>
      <c r="K115" s="208"/>
      <c r="L115" s="208"/>
      <c r="M115" s="226"/>
      <c r="N115" s="208">
        <f t="shared" si="12"/>
        <v>0</v>
      </c>
    </row>
    <row r="116" spans="1:14" s="141" customFormat="1" ht="12.75">
      <c r="A116" s="198" t="s">
        <v>408</v>
      </c>
      <c r="B116" s="208"/>
      <c r="C116" s="225"/>
      <c r="D116" s="208"/>
      <c r="E116" s="225"/>
      <c r="F116" s="208"/>
      <c r="G116" s="225"/>
      <c r="H116" s="208"/>
      <c r="I116" s="225"/>
      <c r="J116" s="208"/>
      <c r="K116" s="208"/>
      <c r="L116" s="208"/>
      <c r="M116" s="226"/>
      <c r="N116" s="208">
        <f t="shared" si="12"/>
        <v>0</v>
      </c>
    </row>
    <row r="117" spans="1:14" s="141" customFormat="1" ht="12.75">
      <c r="A117" s="198" t="s">
        <v>409</v>
      </c>
      <c r="B117" s="208"/>
      <c r="C117" s="225"/>
      <c r="D117" s="208"/>
      <c r="E117" s="225"/>
      <c r="F117" s="208"/>
      <c r="G117" s="225"/>
      <c r="H117" s="208"/>
      <c r="I117" s="225"/>
      <c r="J117" s="208"/>
      <c r="K117" s="208"/>
      <c r="L117" s="208"/>
      <c r="M117" s="226"/>
      <c r="N117" s="208">
        <f t="shared" si="12"/>
        <v>0</v>
      </c>
    </row>
    <row r="118" spans="1:14" s="141" customFormat="1" ht="12.75">
      <c r="A118" s="198" t="s">
        <v>526</v>
      </c>
      <c r="B118" s="208"/>
      <c r="C118" s="225"/>
      <c r="D118" s="208"/>
      <c r="E118" s="225"/>
      <c r="F118" s="208"/>
      <c r="G118" s="225"/>
      <c r="H118" s="208"/>
      <c r="I118" s="225"/>
      <c r="J118" s="208"/>
      <c r="K118" s="208"/>
      <c r="L118" s="208"/>
      <c r="M118" s="225"/>
      <c r="N118" s="208">
        <f t="shared" si="12"/>
        <v>0</v>
      </c>
    </row>
    <row r="119" spans="1:14" s="141" customFormat="1" ht="12.75">
      <c r="A119" s="198" t="s">
        <v>561</v>
      </c>
      <c r="B119" s="208">
        <v>4100000</v>
      </c>
      <c r="C119" s="225">
        <v>4100000</v>
      </c>
      <c r="D119" s="208">
        <v>4100000</v>
      </c>
      <c r="E119" s="225">
        <v>4100000</v>
      </c>
      <c r="F119" s="208">
        <v>4100000</v>
      </c>
      <c r="G119" s="225">
        <v>4100000</v>
      </c>
      <c r="H119" s="208">
        <v>4100000</v>
      </c>
      <c r="I119" s="225">
        <v>4100000</v>
      </c>
      <c r="J119" s="208">
        <v>4100000</v>
      </c>
      <c r="K119" s="208">
        <v>4100000</v>
      </c>
      <c r="L119" s="208">
        <v>4100000</v>
      </c>
      <c r="M119" s="225">
        <v>4100000</v>
      </c>
      <c r="N119" s="208">
        <f t="shared" si="12"/>
        <v>49200000</v>
      </c>
    </row>
    <row r="120" spans="1:14" s="141" customFormat="1" ht="12.75">
      <c r="A120" s="198" t="s">
        <v>456</v>
      </c>
      <c r="B120" s="208">
        <v>951717.2</v>
      </c>
      <c r="C120" s="225">
        <v>951717.2</v>
      </c>
      <c r="D120" s="208">
        <v>951717.2</v>
      </c>
      <c r="E120" s="225">
        <v>951717.2</v>
      </c>
      <c r="F120" s="208">
        <v>951717.2</v>
      </c>
      <c r="G120" s="225">
        <v>951717.2</v>
      </c>
      <c r="H120" s="208">
        <v>951717.2</v>
      </c>
      <c r="I120" s="225">
        <v>951717.2</v>
      </c>
      <c r="J120" s="208">
        <v>951717.2</v>
      </c>
      <c r="K120" s="208">
        <v>951717.2</v>
      </c>
      <c r="L120" s="208">
        <v>951717.2</v>
      </c>
      <c r="M120" s="225">
        <v>951717.2</v>
      </c>
      <c r="N120" s="208">
        <f t="shared" si="12"/>
        <v>11420606.399999999</v>
      </c>
    </row>
    <row r="121" spans="1:14" ht="12.75">
      <c r="A121" s="136" t="s">
        <v>125</v>
      </c>
      <c r="B121" s="135">
        <f>SUM(B122:B126)</f>
        <v>2812600</v>
      </c>
      <c r="C121" s="140">
        <f aca="true" t="shared" si="13" ref="C121:N121">SUM(C122:C126)</f>
        <v>2738000</v>
      </c>
      <c r="D121" s="135">
        <f t="shared" si="13"/>
        <v>2698400</v>
      </c>
      <c r="E121" s="140">
        <f t="shared" si="13"/>
        <v>2670800</v>
      </c>
      <c r="F121" s="135">
        <f t="shared" si="13"/>
        <v>2638200</v>
      </c>
      <c r="G121" s="140">
        <f t="shared" si="13"/>
        <v>2608600</v>
      </c>
      <c r="H121" s="135">
        <f t="shared" si="13"/>
        <v>2577000</v>
      </c>
      <c r="I121" s="140">
        <f t="shared" si="13"/>
        <v>2567000</v>
      </c>
      <c r="J121" s="135">
        <f t="shared" si="13"/>
        <v>2556000</v>
      </c>
      <c r="K121" s="135">
        <f t="shared" si="13"/>
        <v>2547000</v>
      </c>
      <c r="L121" s="135">
        <f t="shared" si="13"/>
        <v>2545000</v>
      </c>
      <c r="M121" s="140">
        <f t="shared" si="13"/>
        <v>-11179965.03</v>
      </c>
      <c r="N121" s="135">
        <f t="shared" si="13"/>
        <v>17778634.97</v>
      </c>
    </row>
    <row r="122" spans="1:14" ht="12.75">
      <c r="A122" s="198" t="s">
        <v>400</v>
      </c>
      <c r="B122" s="208"/>
      <c r="C122" s="225"/>
      <c r="D122" s="208"/>
      <c r="E122" s="225"/>
      <c r="F122" s="208"/>
      <c r="G122" s="225"/>
      <c r="H122" s="208"/>
      <c r="I122" s="225"/>
      <c r="J122" s="208"/>
      <c r="K122" s="208"/>
      <c r="L122" s="208"/>
      <c r="M122" s="226"/>
      <c r="N122" s="208">
        <f>SUM(B122:M122)</f>
        <v>0</v>
      </c>
    </row>
    <row r="123" spans="1:14" ht="12.75">
      <c r="A123" s="198" t="s">
        <v>399</v>
      </c>
      <c r="B123" s="208">
        <v>312600</v>
      </c>
      <c r="C123" s="225">
        <v>238000</v>
      </c>
      <c r="D123" s="208">
        <v>198400</v>
      </c>
      <c r="E123" s="225">
        <v>170800</v>
      </c>
      <c r="F123" s="208">
        <v>138200</v>
      </c>
      <c r="G123" s="225">
        <v>108600</v>
      </c>
      <c r="H123" s="208">
        <v>77000</v>
      </c>
      <c r="I123" s="225">
        <v>67000</v>
      </c>
      <c r="J123" s="208">
        <v>56000</v>
      </c>
      <c r="K123" s="208">
        <v>47000</v>
      </c>
      <c r="L123" s="208">
        <v>45000</v>
      </c>
      <c r="M123" s="226">
        <f>520949.8-128795.83-72115</f>
        <v>320038.97</v>
      </c>
      <c r="N123" s="208">
        <f>SUM(B123:M123)</f>
        <v>1778638.97</v>
      </c>
    </row>
    <row r="124" spans="1:14" ht="12.75">
      <c r="A124" s="198" t="s">
        <v>300</v>
      </c>
      <c r="B124" s="208">
        <v>2500000</v>
      </c>
      <c r="C124" s="225">
        <v>2500000</v>
      </c>
      <c r="D124" s="208">
        <v>2500000</v>
      </c>
      <c r="E124" s="225">
        <v>2500000</v>
      </c>
      <c r="F124" s="208">
        <v>2500000</v>
      </c>
      <c r="G124" s="225">
        <v>2500000</v>
      </c>
      <c r="H124" s="208">
        <v>2500000</v>
      </c>
      <c r="I124" s="225">
        <v>2500000</v>
      </c>
      <c r="J124" s="208">
        <v>2500000</v>
      </c>
      <c r="K124" s="208">
        <v>2500000</v>
      </c>
      <c r="L124" s="208">
        <v>2500000</v>
      </c>
      <c r="M124" s="226">
        <v>-11500004</v>
      </c>
      <c r="N124" s="208">
        <f>SUM(B124:M124)</f>
        <v>15999996</v>
      </c>
    </row>
    <row r="125" spans="1:14" s="141" customFormat="1" ht="12.75">
      <c r="A125" s="198" t="s">
        <v>305</v>
      </c>
      <c r="B125" s="208"/>
      <c r="C125" s="225"/>
      <c r="D125" s="208"/>
      <c r="E125" s="225"/>
      <c r="F125" s="208"/>
      <c r="G125" s="225"/>
      <c r="H125" s="208"/>
      <c r="I125" s="225"/>
      <c r="J125" s="208"/>
      <c r="K125" s="208"/>
      <c r="L125" s="208"/>
      <c r="M125" s="226"/>
      <c r="N125" s="208">
        <f>SUM(B125:M125)</f>
        <v>0</v>
      </c>
    </row>
    <row r="126" spans="1:14" ht="12.75">
      <c r="A126" s="198" t="s">
        <v>311</v>
      </c>
      <c r="B126" s="135"/>
      <c r="C126" s="140"/>
      <c r="D126" s="135"/>
      <c r="E126" s="140"/>
      <c r="F126" s="135"/>
      <c r="G126" s="140"/>
      <c r="H126" s="135"/>
      <c r="I126" s="140"/>
      <c r="J126" s="135"/>
      <c r="K126" s="135"/>
      <c r="L126" s="135"/>
      <c r="M126" s="226"/>
      <c r="N126" s="208">
        <f>SUM(B126:M126)</f>
        <v>0</v>
      </c>
    </row>
    <row r="127" spans="1:14" ht="12.75">
      <c r="A127" s="136" t="s">
        <v>26</v>
      </c>
      <c r="B127" s="135">
        <f aca="true" t="shared" si="14" ref="B127:N127">SUM(B128:B193)</f>
        <v>25470610</v>
      </c>
      <c r="C127" s="140">
        <f t="shared" si="14"/>
        <v>12523000</v>
      </c>
      <c r="D127" s="135">
        <f t="shared" si="14"/>
        <v>14323000</v>
      </c>
      <c r="E127" s="140">
        <f t="shared" si="14"/>
        <v>12101000</v>
      </c>
      <c r="F127" s="135">
        <f t="shared" si="14"/>
        <v>13078805.94</v>
      </c>
      <c r="G127" s="140">
        <f t="shared" si="14"/>
        <v>9013000</v>
      </c>
      <c r="H127" s="135">
        <f t="shared" si="14"/>
        <v>8923000</v>
      </c>
      <c r="I127" s="140">
        <f t="shared" si="14"/>
        <v>8923000</v>
      </c>
      <c r="J127" s="135">
        <f t="shared" si="14"/>
        <v>10843000</v>
      </c>
      <c r="K127" s="135">
        <f t="shared" si="14"/>
        <v>5993000</v>
      </c>
      <c r="L127" s="135">
        <f t="shared" si="14"/>
        <v>4623000</v>
      </c>
      <c r="M127" s="191">
        <f t="shared" si="14"/>
        <v>317224271.79</v>
      </c>
      <c r="N127" s="135">
        <f t="shared" si="14"/>
        <v>443038687.72999996</v>
      </c>
    </row>
    <row r="128" spans="1:14" s="141" customFormat="1" ht="12.75">
      <c r="A128" s="198" t="s">
        <v>148</v>
      </c>
      <c r="B128" s="208"/>
      <c r="C128" s="225"/>
      <c r="D128" s="208"/>
      <c r="E128" s="225"/>
      <c r="F128" s="208"/>
      <c r="G128" s="225"/>
      <c r="H128" s="208"/>
      <c r="I128" s="225"/>
      <c r="J128" s="208"/>
      <c r="K128" s="208"/>
      <c r="L128" s="208"/>
      <c r="M128" s="226"/>
      <c r="N128" s="208">
        <f>SUM(B128:M128)</f>
        <v>0</v>
      </c>
    </row>
    <row r="129" spans="1:14" s="141" customFormat="1" ht="12.75">
      <c r="A129" s="198" t="s">
        <v>138</v>
      </c>
      <c r="B129" s="208"/>
      <c r="C129" s="225"/>
      <c r="D129" s="208"/>
      <c r="E129" s="225"/>
      <c r="F129" s="208"/>
      <c r="G129" s="225"/>
      <c r="H129" s="208"/>
      <c r="I129" s="225"/>
      <c r="J129" s="208"/>
      <c r="K129" s="208"/>
      <c r="L129" s="208"/>
      <c r="M129" s="226"/>
      <c r="N129" s="208">
        <f aca="true" t="shared" si="15" ref="N129:N193">SUM(B129:M129)</f>
        <v>0</v>
      </c>
    </row>
    <row r="130" spans="1:14" s="141" customFormat="1" ht="12.75">
      <c r="A130" s="198" t="s">
        <v>291</v>
      </c>
      <c r="B130" s="208"/>
      <c r="C130" s="225"/>
      <c r="D130" s="208"/>
      <c r="E130" s="225"/>
      <c r="F130" s="208"/>
      <c r="G130" s="225"/>
      <c r="H130" s="208"/>
      <c r="I130" s="225"/>
      <c r="J130" s="208"/>
      <c r="K130" s="208"/>
      <c r="L130" s="208"/>
      <c r="M130" s="226"/>
      <c r="N130" s="208">
        <f t="shared" si="15"/>
        <v>0</v>
      </c>
    </row>
    <row r="131" spans="1:14" s="141" customFormat="1" ht="12.75">
      <c r="A131" s="198" t="s">
        <v>292</v>
      </c>
      <c r="B131" s="208"/>
      <c r="C131" s="225"/>
      <c r="D131" s="208"/>
      <c r="E131" s="225"/>
      <c r="F131" s="208"/>
      <c r="G131" s="225"/>
      <c r="H131" s="208"/>
      <c r="I131" s="225"/>
      <c r="J131" s="208"/>
      <c r="K131" s="208"/>
      <c r="L131" s="208"/>
      <c r="M131" s="226"/>
      <c r="N131" s="208">
        <f t="shared" si="15"/>
        <v>0</v>
      </c>
    </row>
    <row r="132" spans="1:14" s="141" customFormat="1" ht="12.75">
      <c r="A132" s="198" t="s">
        <v>243</v>
      </c>
      <c r="B132" s="208"/>
      <c r="C132" s="225"/>
      <c r="D132" s="208"/>
      <c r="E132" s="225"/>
      <c r="F132" s="208"/>
      <c r="G132" s="225"/>
      <c r="H132" s="208"/>
      <c r="I132" s="225"/>
      <c r="J132" s="208"/>
      <c r="K132" s="208"/>
      <c r="L132" s="208"/>
      <c r="M132" s="226"/>
      <c r="N132" s="208">
        <f t="shared" si="15"/>
        <v>0</v>
      </c>
    </row>
    <row r="133" spans="1:14" s="141" customFormat="1" ht="12.75">
      <c r="A133" s="198" t="s">
        <v>247</v>
      </c>
      <c r="B133" s="208"/>
      <c r="C133" s="225"/>
      <c r="D133" s="208"/>
      <c r="E133" s="225"/>
      <c r="F133" s="208"/>
      <c r="G133" s="225"/>
      <c r="H133" s="208"/>
      <c r="I133" s="225"/>
      <c r="J133" s="208"/>
      <c r="K133" s="208"/>
      <c r="L133" s="208"/>
      <c r="M133" s="226"/>
      <c r="N133" s="208">
        <f t="shared" si="15"/>
        <v>0</v>
      </c>
    </row>
    <row r="134" spans="1:14" s="141" customFormat="1" ht="12.75">
      <c r="A134" s="198" t="s">
        <v>253</v>
      </c>
      <c r="B134" s="208"/>
      <c r="C134" s="225"/>
      <c r="D134" s="208"/>
      <c r="E134" s="225"/>
      <c r="F134" s="208"/>
      <c r="G134" s="225"/>
      <c r="H134" s="208"/>
      <c r="I134" s="225"/>
      <c r="J134" s="208"/>
      <c r="K134" s="208"/>
      <c r="L134" s="208"/>
      <c r="M134" s="226"/>
      <c r="N134" s="208">
        <f t="shared" si="15"/>
        <v>0</v>
      </c>
    </row>
    <row r="135" spans="1:14" s="141" customFormat="1" ht="12.75">
      <c r="A135" s="198" t="s">
        <v>287</v>
      </c>
      <c r="B135" s="208"/>
      <c r="C135" s="225"/>
      <c r="D135" s="208"/>
      <c r="E135" s="225"/>
      <c r="F135" s="208"/>
      <c r="G135" s="225"/>
      <c r="H135" s="208"/>
      <c r="I135" s="225"/>
      <c r="J135" s="208"/>
      <c r="K135" s="208"/>
      <c r="L135" s="208"/>
      <c r="M135" s="226"/>
      <c r="N135" s="208">
        <f t="shared" si="15"/>
        <v>0</v>
      </c>
    </row>
    <row r="136" spans="1:14" s="141" customFormat="1" ht="12.75">
      <c r="A136" s="198" t="s">
        <v>254</v>
      </c>
      <c r="B136" s="208"/>
      <c r="C136" s="225"/>
      <c r="D136" s="208"/>
      <c r="E136" s="225"/>
      <c r="F136" s="208"/>
      <c r="G136" s="225"/>
      <c r="H136" s="208"/>
      <c r="I136" s="225"/>
      <c r="J136" s="208"/>
      <c r="K136" s="208"/>
      <c r="L136" s="208"/>
      <c r="M136" s="226"/>
      <c r="N136" s="208">
        <f t="shared" si="15"/>
        <v>0</v>
      </c>
    </row>
    <row r="137" spans="1:14" s="141" customFormat="1" ht="12.75">
      <c r="A137" s="198" t="s">
        <v>255</v>
      </c>
      <c r="B137" s="208"/>
      <c r="C137" s="225"/>
      <c r="D137" s="208"/>
      <c r="E137" s="225"/>
      <c r="F137" s="208"/>
      <c r="G137" s="225"/>
      <c r="H137" s="208"/>
      <c r="I137" s="225"/>
      <c r="J137" s="208"/>
      <c r="K137" s="208"/>
      <c r="L137" s="208"/>
      <c r="M137" s="226"/>
      <c r="N137" s="208">
        <f t="shared" si="15"/>
        <v>0</v>
      </c>
    </row>
    <row r="138" spans="1:14" s="141" customFormat="1" ht="12.75">
      <c r="A138" s="198" t="s">
        <v>246</v>
      </c>
      <c r="B138" s="208"/>
      <c r="C138" s="225"/>
      <c r="D138" s="208"/>
      <c r="E138" s="225"/>
      <c r="F138" s="208"/>
      <c r="G138" s="225"/>
      <c r="H138" s="208"/>
      <c r="I138" s="225"/>
      <c r="J138" s="208"/>
      <c r="K138" s="208"/>
      <c r="L138" s="208"/>
      <c r="M138" s="226"/>
      <c r="N138" s="208">
        <f t="shared" si="15"/>
        <v>0</v>
      </c>
    </row>
    <row r="139" spans="1:14" s="141" customFormat="1" ht="12.75">
      <c r="A139" s="198" t="s">
        <v>393</v>
      </c>
      <c r="B139" s="208"/>
      <c r="C139" s="225"/>
      <c r="D139" s="208"/>
      <c r="E139" s="225"/>
      <c r="F139" s="208"/>
      <c r="G139" s="228"/>
      <c r="H139" s="208"/>
      <c r="I139" s="225"/>
      <c r="J139" s="208"/>
      <c r="K139" s="208"/>
      <c r="L139" s="208"/>
      <c r="M139" s="226"/>
      <c r="N139" s="208">
        <f t="shared" si="15"/>
        <v>0</v>
      </c>
    </row>
    <row r="140" spans="1:14" s="141" customFormat="1" ht="12.75">
      <c r="A140" s="198" t="s">
        <v>440</v>
      </c>
      <c r="B140" s="208"/>
      <c r="C140" s="225"/>
      <c r="D140" s="208"/>
      <c r="E140" s="225"/>
      <c r="F140" s="208"/>
      <c r="G140" s="228"/>
      <c r="H140" s="208"/>
      <c r="I140" s="225"/>
      <c r="J140" s="208"/>
      <c r="K140" s="208"/>
      <c r="L140" s="208"/>
      <c r="M140" s="226"/>
      <c r="N140" s="208">
        <f t="shared" si="15"/>
        <v>0</v>
      </c>
    </row>
    <row r="141" spans="1:14" s="141" customFormat="1" ht="12.75">
      <c r="A141" s="198" t="s">
        <v>297</v>
      </c>
      <c r="B141" s="208"/>
      <c r="C141" s="225"/>
      <c r="D141" s="208"/>
      <c r="E141" s="225"/>
      <c r="F141" s="208"/>
      <c r="G141" s="225"/>
      <c r="H141" s="208"/>
      <c r="I141" s="225"/>
      <c r="J141" s="208"/>
      <c r="K141" s="208"/>
      <c r="L141" s="208"/>
      <c r="M141" s="226">
        <v>1317875.94</v>
      </c>
      <c r="N141" s="208">
        <f t="shared" si="15"/>
        <v>1317875.94</v>
      </c>
    </row>
    <row r="142" spans="1:14" s="141" customFormat="1" ht="12.75">
      <c r="A142" s="198" t="s">
        <v>298</v>
      </c>
      <c r="B142" s="208">
        <v>2374000</v>
      </c>
      <c r="C142" s="225">
        <v>423000</v>
      </c>
      <c r="D142" s="208">
        <v>2823000</v>
      </c>
      <c r="E142" s="225">
        <v>1201000</v>
      </c>
      <c r="F142" s="208">
        <v>4433000</v>
      </c>
      <c r="G142" s="225">
        <v>513000</v>
      </c>
      <c r="H142" s="208">
        <v>423000</v>
      </c>
      <c r="I142" s="225">
        <v>423000</v>
      </c>
      <c r="J142" s="208">
        <v>2343000</v>
      </c>
      <c r="K142" s="208">
        <v>1993000</v>
      </c>
      <c r="L142" s="208">
        <v>623000</v>
      </c>
      <c r="M142" s="226">
        <v>19249205.65</v>
      </c>
      <c r="N142" s="208">
        <f t="shared" si="15"/>
        <v>36821205.65</v>
      </c>
    </row>
    <row r="143" spans="1:14" s="141" customFormat="1" ht="12.75">
      <c r="A143" s="198" t="s">
        <v>319</v>
      </c>
      <c r="B143" s="208"/>
      <c r="C143" s="225"/>
      <c r="D143" s="208"/>
      <c r="E143" s="225"/>
      <c r="F143" s="208"/>
      <c r="G143" s="225"/>
      <c r="H143" s="208"/>
      <c r="I143" s="225"/>
      <c r="J143" s="208"/>
      <c r="K143" s="208"/>
      <c r="L143" s="208"/>
      <c r="M143" s="226"/>
      <c r="N143" s="208">
        <f t="shared" si="15"/>
        <v>0</v>
      </c>
    </row>
    <row r="144" spans="1:14" s="141" customFormat="1" ht="12.75">
      <c r="A144" s="198" t="s">
        <v>394</v>
      </c>
      <c r="B144" s="208"/>
      <c r="C144" s="225"/>
      <c r="D144" s="208"/>
      <c r="E144" s="225"/>
      <c r="F144" s="208"/>
      <c r="G144" s="225"/>
      <c r="H144" s="208"/>
      <c r="I144" s="225"/>
      <c r="J144" s="208"/>
      <c r="K144" s="208"/>
      <c r="L144" s="208"/>
      <c r="M144" s="226"/>
      <c r="N144" s="208">
        <f t="shared" si="15"/>
        <v>0</v>
      </c>
    </row>
    <row r="145" spans="1:14" s="141" customFormat="1" ht="12.75">
      <c r="A145" s="198" t="s">
        <v>441</v>
      </c>
      <c r="B145" s="208"/>
      <c r="C145" s="225"/>
      <c r="D145" s="208"/>
      <c r="E145" s="225"/>
      <c r="F145" s="208"/>
      <c r="G145" s="225"/>
      <c r="H145" s="208"/>
      <c r="I145" s="225"/>
      <c r="J145" s="208"/>
      <c r="K145" s="208"/>
      <c r="L145" s="208"/>
      <c r="M145" s="226"/>
      <c r="N145" s="208">
        <f t="shared" si="15"/>
        <v>0</v>
      </c>
    </row>
    <row r="146" spans="1:14" s="141" customFormat="1" ht="12.75">
      <c r="A146" s="198" t="s">
        <v>325</v>
      </c>
      <c r="B146" s="208"/>
      <c r="C146" s="225"/>
      <c r="D146" s="208"/>
      <c r="E146" s="225"/>
      <c r="F146" s="208"/>
      <c r="G146" s="225"/>
      <c r="H146" s="208"/>
      <c r="I146" s="225"/>
      <c r="J146" s="208"/>
      <c r="K146" s="208"/>
      <c r="L146" s="208"/>
      <c r="M146" s="226"/>
      <c r="N146" s="208">
        <f t="shared" si="15"/>
        <v>0</v>
      </c>
    </row>
    <row r="147" spans="1:14" s="141" customFormat="1" ht="12.75">
      <c r="A147" s="198" t="s">
        <v>395</v>
      </c>
      <c r="B147" s="208"/>
      <c r="C147" s="225"/>
      <c r="D147" s="208"/>
      <c r="E147" s="225"/>
      <c r="F147" s="208"/>
      <c r="G147" s="225"/>
      <c r="H147" s="208"/>
      <c r="I147" s="225"/>
      <c r="J147" s="208"/>
      <c r="K147" s="208"/>
      <c r="L147" s="208"/>
      <c r="M147" s="226"/>
      <c r="N147" s="208">
        <f t="shared" si="15"/>
        <v>0</v>
      </c>
    </row>
    <row r="148" spans="1:14" s="141" customFormat="1" ht="12.75">
      <c r="A148" s="198" t="s">
        <v>442</v>
      </c>
      <c r="B148" s="208"/>
      <c r="C148" s="225"/>
      <c r="D148" s="208"/>
      <c r="E148" s="225"/>
      <c r="F148" s="208"/>
      <c r="G148" s="225"/>
      <c r="H148" s="208"/>
      <c r="I148" s="225"/>
      <c r="J148" s="208"/>
      <c r="K148" s="208"/>
      <c r="L148" s="208"/>
      <c r="M148" s="226"/>
      <c r="N148" s="208">
        <f t="shared" si="15"/>
        <v>0</v>
      </c>
    </row>
    <row r="149" spans="1:14" s="141" customFormat="1" ht="12.75">
      <c r="A149" s="198" t="s">
        <v>326</v>
      </c>
      <c r="B149" s="208"/>
      <c r="C149" s="225"/>
      <c r="D149" s="208"/>
      <c r="E149" s="225"/>
      <c r="F149" s="208"/>
      <c r="G149" s="225"/>
      <c r="H149" s="208"/>
      <c r="I149" s="225"/>
      <c r="J149" s="208"/>
      <c r="K149" s="208"/>
      <c r="L149" s="208"/>
      <c r="M149" s="226">
        <v>677.44</v>
      </c>
      <c r="N149" s="208">
        <f t="shared" si="15"/>
        <v>677.44</v>
      </c>
    </row>
    <row r="150" spans="1:14" s="141" customFormat="1" ht="12.75">
      <c r="A150" s="198" t="s">
        <v>396</v>
      </c>
      <c r="B150" s="208"/>
      <c r="C150" s="225"/>
      <c r="D150" s="208"/>
      <c r="E150" s="225"/>
      <c r="F150" s="208"/>
      <c r="G150" s="225"/>
      <c r="H150" s="208"/>
      <c r="I150" s="225"/>
      <c r="J150" s="208"/>
      <c r="K150" s="208"/>
      <c r="L150" s="208"/>
      <c r="M150" s="226"/>
      <c r="N150" s="208">
        <f t="shared" si="15"/>
        <v>0</v>
      </c>
    </row>
    <row r="151" spans="1:14" s="141" customFormat="1" ht="12.75">
      <c r="A151" s="198" t="s">
        <v>443</v>
      </c>
      <c r="B151" s="208"/>
      <c r="C151" s="225"/>
      <c r="D151" s="208"/>
      <c r="E151" s="225"/>
      <c r="F151" s="208"/>
      <c r="G151" s="225"/>
      <c r="H151" s="208"/>
      <c r="I151" s="225"/>
      <c r="J151" s="208"/>
      <c r="K151" s="208"/>
      <c r="L151" s="208"/>
      <c r="M151" s="226"/>
      <c r="N151" s="208">
        <f t="shared" si="15"/>
        <v>0</v>
      </c>
    </row>
    <row r="152" spans="1:14" s="141" customFormat="1" ht="12.75">
      <c r="A152" s="198" t="s">
        <v>491</v>
      </c>
      <c r="B152" s="208"/>
      <c r="C152" s="225"/>
      <c r="D152" s="208"/>
      <c r="E152" s="225"/>
      <c r="F152" s="208"/>
      <c r="G152" s="225"/>
      <c r="H152" s="208"/>
      <c r="I152" s="225"/>
      <c r="J152" s="208"/>
      <c r="K152" s="208"/>
      <c r="L152" s="208"/>
      <c r="M152" s="226"/>
      <c r="N152" s="208">
        <f t="shared" si="15"/>
        <v>0</v>
      </c>
    </row>
    <row r="153" spans="1:14" s="141" customFormat="1" ht="12.75">
      <c r="A153" s="198" t="s">
        <v>533</v>
      </c>
      <c r="B153" s="208"/>
      <c r="C153" s="225"/>
      <c r="D153" s="208"/>
      <c r="E153" s="225"/>
      <c r="F153" s="208"/>
      <c r="G153" s="225"/>
      <c r="H153" s="208"/>
      <c r="I153" s="225"/>
      <c r="J153" s="208"/>
      <c r="K153" s="208"/>
      <c r="L153" s="208"/>
      <c r="M153" s="226">
        <v>66000</v>
      </c>
      <c r="N153" s="208">
        <f t="shared" si="15"/>
        <v>66000</v>
      </c>
    </row>
    <row r="154" spans="1:15" s="141" customFormat="1" ht="12.75">
      <c r="A154" s="198" t="s">
        <v>570</v>
      </c>
      <c r="B154" s="208"/>
      <c r="C154" s="225"/>
      <c r="D154" s="208"/>
      <c r="E154" s="225"/>
      <c r="F154" s="208"/>
      <c r="G154" s="225"/>
      <c r="H154" s="208"/>
      <c r="I154" s="225"/>
      <c r="J154" s="208"/>
      <c r="K154" s="208"/>
      <c r="L154" s="208"/>
      <c r="M154" s="226">
        <f>2440000+4660180+3340000+2000000+60000</f>
        <v>12500180</v>
      </c>
      <c r="N154" s="208">
        <f t="shared" si="15"/>
        <v>12500180</v>
      </c>
      <c r="O154" s="124"/>
    </row>
    <row r="155" spans="1:14" s="141" customFormat="1" ht="12.75">
      <c r="A155" s="198" t="s">
        <v>327</v>
      </c>
      <c r="B155" s="208"/>
      <c r="C155" s="225"/>
      <c r="D155" s="208"/>
      <c r="E155" s="225"/>
      <c r="F155" s="208"/>
      <c r="G155" s="225"/>
      <c r="H155" s="208"/>
      <c r="I155" s="225"/>
      <c r="J155" s="208"/>
      <c r="K155" s="208"/>
      <c r="L155" s="208"/>
      <c r="M155" s="226"/>
      <c r="N155" s="208">
        <f t="shared" si="15"/>
        <v>0</v>
      </c>
    </row>
    <row r="156" spans="1:14" s="141" customFormat="1" ht="12.75">
      <c r="A156" s="198" t="s">
        <v>337</v>
      </c>
      <c r="B156" s="208"/>
      <c r="C156" s="225"/>
      <c r="D156" s="208"/>
      <c r="E156" s="225"/>
      <c r="F156" s="208"/>
      <c r="G156" s="225"/>
      <c r="H156" s="208"/>
      <c r="I156" s="225"/>
      <c r="J156" s="208"/>
      <c r="K156" s="208"/>
      <c r="L156" s="208"/>
      <c r="M156" s="226"/>
      <c r="N156" s="208">
        <f t="shared" si="15"/>
        <v>0</v>
      </c>
    </row>
    <row r="157" spans="1:14" s="141" customFormat="1" ht="12.75">
      <c r="A157" s="198" t="s">
        <v>397</v>
      </c>
      <c r="B157" s="208"/>
      <c r="C157" s="225"/>
      <c r="D157" s="208"/>
      <c r="E157" s="225"/>
      <c r="F157" s="208"/>
      <c r="G157" s="225"/>
      <c r="H157" s="208"/>
      <c r="I157" s="225"/>
      <c r="J157" s="208"/>
      <c r="K157" s="208"/>
      <c r="L157" s="208"/>
      <c r="M157" s="226"/>
      <c r="N157" s="208">
        <f t="shared" si="15"/>
        <v>0</v>
      </c>
    </row>
    <row r="158" spans="1:14" s="141" customFormat="1" ht="12.75">
      <c r="A158" s="198" t="s">
        <v>464</v>
      </c>
      <c r="B158" s="208"/>
      <c r="C158" s="225"/>
      <c r="D158" s="208"/>
      <c r="E158" s="225"/>
      <c r="F158" s="208"/>
      <c r="G158" s="225"/>
      <c r="H158" s="208"/>
      <c r="I158" s="225"/>
      <c r="J158" s="208"/>
      <c r="K158" s="208"/>
      <c r="L158" s="208"/>
      <c r="M158" s="226"/>
      <c r="N158" s="208">
        <f t="shared" si="15"/>
        <v>0</v>
      </c>
    </row>
    <row r="159" spans="1:14" s="141" customFormat="1" ht="12.75">
      <c r="A159" s="198" t="s">
        <v>495</v>
      </c>
      <c r="B159" s="208"/>
      <c r="C159" s="225"/>
      <c r="D159" s="208"/>
      <c r="E159" s="225"/>
      <c r="F159" s="208"/>
      <c r="G159" s="225"/>
      <c r="H159" s="208"/>
      <c r="I159" s="225"/>
      <c r="J159" s="208"/>
      <c r="K159" s="208"/>
      <c r="L159" s="208"/>
      <c r="M159" s="226"/>
      <c r="N159" s="208">
        <f t="shared" si="15"/>
        <v>0</v>
      </c>
    </row>
    <row r="160" spans="1:14" s="141" customFormat="1" ht="12.75">
      <c r="A160" s="198" t="s">
        <v>532</v>
      </c>
      <c r="B160" s="208"/>
      <c r="C160" s="225"/>
      <c r="D160" s="208"/>
      <c r="E160" s="225"/>
      <c r="F160" s="208"/>
      <c r="G160" s="225"/>
      <c r="H160" s="208"/>
      <c r="I160" s="225"/>
      <c r="J160" s="208"/>
      <c r="K160" s="208"/>
      <c r="L160" s="208"/>
      <c r="M160" s="226"/>
      <c r="N160" s="208">
        <f t="shared" si="15"/>
        <v>0</v>
      </c>
    </row>
    <row r="161" spans="1:14" s="141" customFormat="1" ht="12.75">
      <c r="A161" s="198" t="s">
        <v>582</v>
      </c>
      <c r="B161" s="208"/>
      <c r="C161" s="225"/>
      <c r="D161" s="208"/>
      <c r="E161" s="225"/>
      <c r="F161" s="208"/>
      <c r="G161" s="225"/>
      <c r="H161" s="208"/>
      <c r="I161" s="225"/>
      <c r="J161" s="208"/>
      <c r="K161" s="208"/>
      <c r="L161" s="208"/>
      <c r="M161" s="226">
        <v>4514032.24</v>
      </c>
      <c r="N161" s="208">
        <f t="shared" si="15"/>
        <v>4514032.24</v>
      </c>
    </row>
    <row r="162" spans="1:14" s="141" customFormat="1" ht="12.75">
      <c r="A162" s="198" t="s">
        <v>404</v>
      </c>
      <c r="B162" s="208"/>
      <c r="C162" s="225"/>
      <c r="D162" s="208"/>
      <c r="E162" s="225"/>
      <c r="F162" s="208"/>
      <c r="G162" s="225"/>
      <c r="H162" s="208"/>
      <c r="I162" s="225"/>
      <c r="J162" s="208"/>
      <c r="K162" s="208"/>
      <c r="L162" s="208"/>
      <c r="M162" s="226"/>
      <c r="N162" s="208">
        <f t="shared" si="15"/>
        <v>0</v>
      </c>
    </row>
    <row r="163" spans="1:14" s="141" customFormat="1" ht="12.75">
      <c r="A163" s="198" t="s">
        <v>350</v>
      </c>
      <c r="B163" s="208"/>
      <c r="C163" s="225"/>
      <c r="D163" s="208"/>
      <c r="E163" s="225"/>
      <c r="F163" s="208"/>
      <c r="G163" s="225"/>
      <c r="H163" s="208"/>
      <c r="I163" s="225"/>
      <c r="J163" s="208"/>
      <c r="K163" s="208"/>
      <c r="L163" s="208"/>
      <c r="M163" s="226"/>
      <c r="N163" s="208">
        <f t="shared" si="15"/>
        <v>0</v>
      </c>
    </row>
    <row r="164" spans="1:14" s="141" customFormat="1" ht="12.75">
      <c r="A164" s="198" t="s">
        <v>439</v>
      </c>
      <c r="B164" s="208"/>
      <c r="C164" s="225"/>
      <c r="D164" s="208"/>
      <c r="E164" s="225"/>
      <c r="F164" s="208"/>
      <c r="G164" s="225"/>
      <c r="H164" s="208"/>
      <c r="I164" s="225"/>
      <c r="J164" s="208"/>
      <c r="K164" s="208"/>
      <c r="L164" s="208"/>
      <c r="M164" s="226"/>
      <c r="N164" s="208">
        <f t="shared" si="15"/>
        <v>0</v>
      </c>
    </row>
    <row r="165" spans="1:14" s="141" customFormat="1" ht="12.75">
      <c r="A165" s="198" t="s">
        <v>497</v>
      </c>
      <c r="B165" s="208"/>
      <c r="C165" s="225"/>
      <c r="D165" s="208"/>
      <c r="E165" s="225"/>
      <c r="F165" s="208"/>
      <c r="G165" s="225"/>
      <c r="H165" s="208"/>
      <c r="I165" s="225"/>
      <c r="J165" s="208"/>
      <c r="K165" s="208"/>
      <c r="L165" s="208"/>
      <c r="M165" s="226"/>
      <c r="N165" s="208">
        <f t="shared" si="15"/>
        <v>0</v>
      </c>
    </row>
    <row r="166" spans="1:14" s="141" customFormat="1" ht="12.75">
      <c r="A166" s="198" t="s">
        <v>585</v>
      </c>
      <c r="B166" s="208"/>
      <c r="C166" s="225"/>
      <c r="D166" s="208"/>
      <c r="E166" s="225"/>
      <c r="F166" s="208"/>
      <c r="G166" s="225"/>
      <c r="H166" s="208"/>
      <c r="I166" s="225"/>
      <c r="J166" s="208"/>
      <c r="K166" s="208"/>
      <c r="L166" s="208"/>
      <c r="M166" s="226">
        <v>3000000</v>
      </c>
      <c r="N166" s="208">
        <f t="shared" si="15"/>
        <v>3000000</v>
      </c>
    </row>
    <row r="167" spans="1:14" s="141" customFormat="1" ht="12.75">
      <c r="A167" s="198" t="s">
        <v>402</v>
      </c>
      <c r="B167" s="208"/>
      <c r="C167" s="225"/>
      <c r="D167" s="208"/>
      <c r="E167" s="225"/>
      <c r="F167" s="208"/>
      <c r="G167" s="225"/>
      <c r="H167" s="208"/>
      <c r="I167" s="225"/>
      <c r="J167" s="208"/>
      <c r="K167" s="208"/>
      <c r="L167" s="208"/>
      <c r="M167" s="226">
        <v>29002.76</v>
      </c>
      <c r="N167" s="208">
        <f t="shared" si="15"/>
        <v>29002.76</v>
      </c>
    </row>
    <row r="168" spans="1:14" s="141" customFormat="1" ht="12.75">
      <c r="A168" s="198" t="s">
        <v>479</v>
      </c>
      <c r="B168" s="208"/>
      <c r="C168" s="225"/>
      <c r="D168" s="208"/>
      <c r="E168" s="225"/>
      <c r="F168" s="208"/>
      <c r="G168" s="225"/>
      <c r="H168" s="208"/>
      <c r="I168" s="225"/>
      <c r="J168" s="208"/>
      <c r="K168" s="208"/>
      <c r="L168" s="208"/>
      <c r="M168" s="226"/>
      <c r="N168" s="208">
        <f t="shared" si="15"/>
        <v>0</v>
      </c>
    </row>
    <row r="169" spans="1:14" s="141" customFormat="1" ht="12.75">
      <c r="A169" s="198" t="s">
        <v>494</v>
      </c>
      <c r="B169" s="208"/>
      <c r="C169" s="225"/>
      <c r="D169" s="208"/>
      <c r="E169" s="225"/>
      <c r="F169" s="208"/>
      <c r="G169" s="225"/>
      <c r="H169" s="208"/>
      <c r="I169" s="225"/>
      <c r="J169" s="208"/>
      <c r="K169" s="208"/>
      <c r="L169" s="208"/>
      <c r="M169" s="226"/>
      <c r="N169" s="208">
        <f t="shared" si="15"/>
        <v>0</v>
      </c>
    </row>
    <row r="170" spans="1:14" s="141" customFormat="1" ht="12.75">
      <c r="A170" s="198" t="s">
        <v>509</v>
      </c>
      <c r="B170" s="208">
        <v>4096610</v>
      </c>
      <c r="C170" s="225">
        <v>4000000</v>
      </c>
      <c r="D170" s="208">
        <v>4000000</v>
      </c>
      <c r="E170" s="225">
        <v>4000000</v>
      </c>
      <c r="F170" s="208">
        <v>4000000</v>
      </c>
      <c r="G170" s="225">
        <v>4000000</v>
      </c>
      <c r="H170" s="208">
        <v>4000000</v>
      </c>
      <c r="I170" s="225">
        <v>4000000</v>
      </c>
      <c r="J170" s="208">
        <v>4000000</v>
      </c>
      <c r="K170" s="208">
        <v>4000000</v>
      </c>
      <c r="L170" s="208">
        <v>4000000</v>
      </c>
      <c r="M170" s="226">
        <v>-3407124.99</v>
      </c>
      <c r="N170" s="208">
        <f t="shared" si="15"/>
        <v>40689485.01</v>
      </c>
    </row>
    <row r="171" spans="1:14" s="141" customFormat="1" ht="12.75">
      <c r="A171" s="198" t="s">
        <v>316</v>
      </c>
      <c r="B171" s="208"/>
      <c r="C171" s="225"/>
      <c r="D171" s="208"/>
      <c r="E171" s="225"/>
      <c r="F171" s="208"/>
      <c r="G171" s="225"/>
      <c r="H171" s="208"/>
      <c r="I171" s="225"/>
      <c r="J171" s="208"/>
      <c r="K171" s="208"/>
      <c r="L171" s="208"/>
      <c r="M171" s="226"/>
      <c r="N171" s="208">
        <f t="shared" si="15"/>
        <v>0</v>
      </c>
    </row>
    <row r="172" spans="1:14" s="141" customFormat="1" ht="12.75">
      <c r="A172" s="198" t="s">
        <v>405</v>
      </c>
      <c r="B172" s="208"/>
      <c r="C172" s="225"/>
      <c r="D172" s="208"/>
      <c r="E172" s="225"/>
      <c r="F172" s="208"/>
      <c r="G172" s="225"/>
      <c r="H172" s="208"/>
      <c r="I172" s="225"/>
      <c r="J172" s="208"/>
      <c r="K172" s="208"/>
      <c r="L172" s="208"/>
      <c r="M172" s="226"/>
      <c r="N172" s="208">
        <f t="shared" si="15"/>
        <v>0</v>
      </c>
    </row>
    <row r="173" spans="1:14" s="141" customFormat="1" ht="12.75">
      <c r="A173" s="198" t="s">
        <v>466</v>
      </c>
      <c r="B173" s="208"/>
      <c r="C173" s="225"/>
      <c r="D173" s="208"/>
      <c r="E173" s="225"/>
      <c r="F173" s="208"/>
      <c r="G173" s="225"/>
      <c r="H173" s="208"/>
      <c r="I173" s="225"/>
      <c r="J173" s="208"/>
      <c r="K173" s="208"/>
      <c r="L173" s="208"/>
      <c r="M173" s="225"/>
      <c r="N173" s="208">
        <f t="shared" si="15"/>
        <v>0</v>
      </c>
    </row>
    <row r="174" spans="1:14" s="141" customFormat="1" ht="12.75">
      <c r="A174" s="198" t="s">
        <v>500</v>
      </c>
      <c r="B174" s="208"/>
      <c r="C174" s="225"/>
      <c r="D174" s="208"/>
      <c r="E174" s="225"/>
      <c r="F174" s="208"/>
      <c r="G174" s="225"/>
      <c r="H174" s="208"/>
      <c r="I174" s="225"/>
      <c r="J174" s="208"/>
      <c r="K174" s="208"/>
      <c r="L174" s="208"/>
      <c r="M174" s="225"/>
      <c r="N174" s="208">
        <f t="shared" si="15"/>
        <v>0</v>
      </c>
    </row>
    <row r="175" spans="1:14" s="141" customFormat="1" ht="12.75">
      <c r="A175" s="198" t="s">
        <v>531</v>
      </c>
      <c r="B175" s="208"/>
      <c r="C175" s="225"/>
      <c r="D175" s="208"/>
      <c r="E175" s="225"/>
      <c r="F175" s="208"/>
      <c r="G175" s="225"/>
      <c r="H175" s="208"/>
      <c r="I175" s="225"/>
      <c r="J175" s="208"/>
      <c r="K175" s="208"/>
      <c r="L175" s="208"/>
      <c r="M175" s="225"/>
      <c r="N175" s="208">
        <f t="shared" si="15"/>
        <v>0</v>
      </c>
    </row>
    <row r="176" spans="1:14" s="141" customFormat="1" ht="12.75">
      <c r="A176" s="198" t="s">
        <v>576</v>
      </c>
      <c r="B176" s="208"/>
      <c r="C176" s="225"/>
      <c r="D176" s="208"/>
      <c r="E176" s="225"/>
      <c r="F176" s="208"/>
      <c r="G176" s="225"/>
      <c r="H176" s="208"/>
      <c r="I176" s="225"/>
      <c r="J176" s="208"/>
      <c r="K176" s="208"/>
      <c r="L176" s="208"/>
      <c r="M176" s="225">
        <v>12644123</v>
      </c>
      <c r="N176" s="208">
        <f t="shared" si="15"/>
        <v>12644123</v>
      </c>
    </row>
    <row r="177" spans="1:14" ht="12.75">
      <c r="A177" s="198" t="s">
        <v>596</v>
      </c>
      <c r="B177" s="208"/>
      <c r="C177" s="228"/>
      <c r="D177" s="208"/>
      <c r="E177" s="228"/>
      <c r="F177" s="208"/>
      <c r="G177" s="228"/>
      <c r="H177" s="208"/>
      <c r="I177" s="228"/>
      <c r="J177" s="208"/>
      <c r="K177" s="208"/>
      <c r="L177" s="208"/>
      <c r="M177" s="229"/>
      <c r="N177" s="208">
        <f t="shared" si="15"/>
        <v>0</v>
      </c>
    </row>
    <row r="178" spans="1:14" ht="12.75">
      <c r="A178" s="198" t="s">
        <v>458</v>
      </c>
      <c r="B178" s="208"/>
      <c r="C178" s="228"/>
      <c r="D178" s="208"/>
      <c r="E178" s="228"/>
      <c r="F178" s="208"/>
      <c r="G178" s="228"/>
      <c r="H178" s="208"/>
      <c r="I178" s="228"/>
      <c r="J178" s="208"/>
      <c r="K178" s="208"/>
      <c r="L178" s="208"/>
      <c r="M178" s="229"/>
      <c r="N178" s="208">
        <f t="shared" si="15"/>
        <v>0</v>
      </c>
    </row>
    <row r="179" spans="1:14" ht="12.75">
      <c r="A179" s="198" t="s">
        <v>467</v>
      </c>
      <c r="B179" s="208"/>
      <c r="C179" s="228"/>
      <c r="D179" s="208"/>
      <c r="E179" s="228"/>
      <c r="F179" s="208"/>
      <c r="G179" s="228"/>
      <c r="H179" s="208"/>
      <c r="I179" s="228"/>
      <c r="J179" s="208"/>
      <c r="K179" s="208"/>
      <c r="L179" s="208"/>
      <c r="M179" s="229"/>
      <c r="N179" s="208">
        <f t="shared" si="15"/>
        <v>0</v>
      </c>
    </row>
    <row r="180" spans="1:14" ht="12.75">
      <c r="A180" s="198" t="s">
        <v>468</v>
      </c>
      <c r="B180" s="208"/>
      <c r="C180" s="228"/>
      <c r="D180" s="208"/>
      <c r="E180" s="228"/>
      <c r="F180" s="208"/>
      <c r="G180" s="228"/>
      <c r="H180" s="208"/>
      <c r="I180" s="228"/>
      <c r="J180" s="208"/>
      <c r="K180" s="208"/>
      <c r="L180" s="208"/>
      <c r="M180" s="229">
        <v>779246.1</v>
      </c>
      <c r="N180" s="208">
        <f t="shared" si="15"/>
        <v>779246.1</v>
      </c>
    </row>
    <row r="181" spans="1:14" ht="12.75">
      <c r="A181" s="199" t="s">
        <v>493</v>
      </c>
      <c r="B181" s="208"/>
      <c r="C181" s="228"/>
      <c r="D181" s="208"/>
      <c r="E181" s="228"/>
      <c r="F181" s="208"/>
      <c r="G181" s="228"/>
      <c r="H181" s="208"/>
      <c r="I181" s="228"/>
      <c r="J181" s="208"/>
      <c r="K181" s="208"/>
      <c r="L181" s="208"/>
      <c r="M181" s="229"/>
      <c r="N181" s="208">
        <f t="shared" si="15"/>
        <v>0</v>
      </c>
    </row>
    <row r="182" spans="1:14" ht="12.75">
      <c r="A182" s="199" t="s">
        <v>530</v>
      </c>
      <c r="B182" s="208">
        <v>1000000</v>
      </c>
      <c r="C182" s="228">
        <v>1000000</v>
      </c>
      <c r="D182" s="208">
        <v>1000000</v>
      </c>
      <c r="E182" s="228">
        <v>1000000</v>
      </c>
      <c r="F182" s="208">
        <v>145805.94</v>
      </c>
      <c r="G182" s="228">
        <v>0</v>
      </c>
      <c r="H182" s="208">
        <v>0</v>
      </c>
      <c r="I182" s="228">
        <v>0</v>
      </c>
      <c r="J182" s="208">
        <v>0</v>
      </c>
      <c r="K182" s="208">
        <v>0</v>
      </c>
      <c r="L182" s="208">
        <v>0</v>
      </c>
      <c r="M182" s="229">
        <v>-4813.87</v>
      </c>
      <c r="N182" s="208">
        <f t="shared" si="15"/>
        <v>4140992.07</v>
      </c>
    </row>
    <row r="183" spans="1:14" ht="12.75">
      <c r="A183" s="198" t="s">
        <v>583</v>
      </c>
      <c r="B183" s="208"/>
      <c r="C183" s="228"/>
      <c r="D183" s="208"/>
      <c r="E183" s="228"/>
      <c r="F183" s="208"/>
      <c r="G183" s="228"/>
      <c r="H183" s="208"/>
      <c r="I183" s="228"/>
      <c r="J183" s="208"/>
      <c r="K183" s="208"/>
      <c r="L183" s="208"/>
      <c r="M183" s="229">
        <v>5000000</v>
      </c>
      <c r="N183" s="208">
        <f t="shared" si="15"/>
        <v>5000000</v>
      </c>
    </row>
    <row r="184" spans="1:14" ht="12.75">
      <c r="A184" s="198" t="s">
        <v>469</v>
      </c>
      <c r="B184" s="208"/>
      <c r="C184" s="228"/>
      <c r="D184" s="208"/>
      <c r="E184" s="228"/>
      <c r="F184" s="208"/>
      <c r="G184" s="228"/>
      <c r="H184" s="208"/>
      <c r="I184" s="228"/>
      <c r="J184" s="208"/>
      <c r="K184" s="208"/>
      <c r="L184" s="208"/>
      <c r="M184" s="229"/>
      <c r="N184" s="208">
        <f t="shared" si="15"/>
        <v>0</v>
      </c>
    </row>
    <row r="185" spans="1:14" ht="12.75">
      <c r="A185" s="199" t="s">
        <v>492</v>
      </c>
      <c r="B185" s="208"/>
      <c r="C185" s="228"/>
      <c r="D185" s="208"/>
      <c r="E185" s="228"/>
      <c r="F185" s="208"/>
      <c r="G185" s="228"/>
      <c r="H185" s="208"/>
      <c r="I185" s="228"/>
      <c r="J185" s="208"/>
      <c r="K185" s="208"/>
      <c r="L185" s="208"/>
      <c r="M185" s="229"/>
      <c r="N185" s="208">
        <f t="shared" si="15"/>
        <v>0</v>
      </c>
    </row>
    <row r="186" spans="1:14" ht="12.75">
      <c r="A186" s="199" t="s">
        <v>528</v>
      </c>
      <c r="B186" s="208">
        <v>18000000</v>
      </c>
      <c r="C186" s="228">
        <v>7100000</v>
      </c>
      <c r="D186" s="208">
        <v>6500000</v>
      </c>
      <c r="E186" s="228">
        <v>5900000</v>
      </c>
      <c r="F186" s="208">
        <v>4500000</v>
      </c>
      <c r="G186" s="228">
        <v>4500000</v>
      </c>
      <c r="H186" s="208">
        <v>4500000</v>
      </c>
      <c r="I186" s="228">
        <v>4500000</v>
      </c>
      <c r="J186" s="208">
        <v>4500000</v>
      </c>
      <c r="K186" s="208">
        <v>0</v>
      </c>
      <c r="L186" s="208">
        <v>0</v>
      </c>
      <c r="M186" s="229">
        <v>0</v>
      </c>
      <c r="N186" s="208">
        <f t="shared" si="15"/>
        <v>60000000</v>
      </c>
    </row>
    <row r="187" spans="1:14" ht="12.75">
      <c r="A187" s="199" t="s">
        <v>586</v>
      </c>
      <c r="B187" s="208"/>
      <c r="C187" s="228"/>
      <c r="D187" s="208"/>
      <c r="E187" s="228"/>
      <c r="F187" s="208"/>
      <c r="G187" s="228"/>
      <c r="H187" s="208"/>
      <c r="I187" s="228"/>
      <c r="J187" s="208"/>
      <c r="K187" s="208"/>
      <c r="L187" s="208"/>
      <c r="M187" s="229">
        <v>100000000</v>
      </c>
      <c r="N187" s="208">
        <f t="shared" si="15"/>
        <v>100000000</v>
      </c>
    </row>
    <row r="188" spans="1:14" ht="12.75">
      <c r="A188" s="198" t="s">
        <v>587</v>
      </c>
      <c r="B188" s="208"/>
      <c r="C188" s="228"/>
      <c r="D188" s="208"/>
      <c r="E188" s="228"/>
      <c r="F188" s="208"/>
      <c r="G188" s="228"/>
      <c r="H188" s="208"/>
      <c r="I188" s="228"/>
      <c r="J188" s="208"/>
      <c r="K188" s="208"/>
      <c r="L188" s="208"/>
      <c r="M188" s="229">
        <v>10000000</v>
      </c>
      <c r="N188" s="208">
        <f t="shared" si="15"/>
        <v>10000000</v>
      </c>
    </row>
    <row r="189" spans="1:14" ht="12.75">
      <c r="A189" s="198" t="s">
        <v>588</v>
      </c>
      <c r="B189" s="208"/>
      <c r="C189" s="228"/>
      <c r="D189" s="208"/>
      <c r="E189" s="228"/>
      <c r="F189" s="208"/>
      <c r="G189" s="228"/>
      <c r="H189" s="208"/>
      <c r="I189" s="228"/>
      <c r="J189" s="208"/>
      <c r="K189" s="208"/>
      <c r="L189" s="208"/>
      <c r="M189" s="229">
        <v>63035867.52</v>
      </c>
      <c r="N189" s="208">
        <f t="shared" si="15"/>
        <v>63035867.52</v>
      </c>
    </row>
    <row r="190" spans="1:14" ht="12.75">
      <c r="A190" s="198" t="s">
        <v>589</v>
      </c>
      <c r="B190" s="208"/>
      <c r="C190" s="228"/>
      <c r="D190" s="208"/>
      <c r="E190" s="228"/>
      <c r="F190" s="208"/>
      <c r="G190" s="228"/>
      <c r="H190" s="208"/>
      <c r="I190" s="228"/>
      <c r="J190" s="208"/>
      <c r="K190" s="208"/>
      <c r="L190" s="208"/>
      <c r="M190" s="229">
        <v>24000000</v>
      </c>
      <c r="N190" s="208">
        <f t="shared" si="15"/>
        <v>24000000</v>
      </c>
    </row>
    <row r="191" spans="1:14" ht="12.75">
      <c r="A191" s="198" t="s">
        <v>590</v>
      </c>
      <c r="B191" s="208"/>
      <c r="C191" s="228"/>
      <c r="D191" s="208"/>
      <c r="E191" s="228"/>
      <c r="F191" s="208"/>
      <c r="G191" s="228"/>
      <c r="H191" s="208"/>
      <c r="I191" s="228"/>
      <c r="J191" s="208"/>
      <c r="K191" s="208"/>
      <c r="L191" s="208"/>
      <c r="M191" s="229">
        <v>60000000</v>
      </c>
      <c r="N191" s="208">
        <f t="shared" si="15"/>
        <v>60000000</v>
      </c>
    </row>
    <row r="192" spans="1:14" ht="12.75">
      <c r="A192" s="198" t="s">
        <v>591</v>
      </c>
      <c r="B192" s="208"/>
      <c r="C192" s="228"/>
      <c r="D192" s="208"/>
      <c r="E192" s="228"/>
      <c r="F192" s="208"/>
      <c r="G192" s="228"/>
      <c r="H192" s="208"/>
      <c r="I192" s="228"/>
      <c r="J192" s="208"/>
      <c r="K192" s="208"/>
      <c r="L192" s="208"/>
      <c r="M192" s="229">
        <v>4500000</v>
      </c>
      <c r="N192" s="208">
        <f t="shared" si="15"/>
        <v>4500000</v>
      </c>
    </row>
    <row r="193" spans="1:14" ht="12.75">
      <c r="A193" s="276" t="s">
        <v>514</v>
      </c>
      <c r="B193" s="216"/>
      <c r="C193" s="228"/>
      <c r="D193" s="216"/>
      <c r="E193" s="228"/>
      <c r="F193" s="216"/>
      <c r="G193" s="228"/>
      <c r="H193" s="216"/>
      <c r="I193" s="228"/>
      <c r="J193" s="216"/>
      <c r="K193" s="208"/>
      <c r="L193" s="216"/>
      <c r="M193" s="229"/>
      <c r="N193" s="208">
        <f t="shared" si="15"/>
        <v>0</v>
      </c>
    </row>
    <row r="194" spans="1:14" ht="12.75">
      <c r="A194" s="142" t="s">
        <v>38</v>
      </c>
      <c r="B194" s="143">
        <f aca="true" t="shared" si="16" ref="B194:N194">SUM(B127+B121+B70+B50+B43+B39+B30+B21+B13+B8)</f>
        <v>121982925.2</v>
      </c>
      <c r="C194" s="143">
        <f t="shared" si="16"/>
        <v>90340194.2</v>
      </c>
      <c r="D194" s="143">
        <f t="shared" si="16"/>
        <v>97161694.2</v>
      </c>
      <c r="E194" s="143">
        <f t="shared" si="16"/>
        <v>88901154.2</v>
      </c>
      <c r="F194" s="143">
        <f t="shared" si="16"/>
        <v>88318134.14</v>
      </c>
      <c r="G194" s="143">
        <f t="shared" si="16"/>
        <v>83264062.2</v>
      </c>
      <c r="H194" s="143">
        <f t="shared" si="16"/>
        <v>79755409.44</v>
      </c>
      <c r="I194" s="143">
        <f t="shared" si="16"/>
        <v>85574891.2</v>
      </c>
      <c r="J194" s="143">
        <f t="shared" si="16"/>
        <v>81993234.2</v>
      </c>
      <c r="K194" s="143">
        <f t="shared" si="16"/>
        <v>73797938.2</v>
      </c>
      <c r="L194" s="143">
        <f t="shared" si="16"/>
        <v>73651609.2</v>
      </c>
      <c r="M194" s="143">
        <f t="shared" si="16"/>
        <v>665001121.62</v>
      </c>
      <c r="N194" s="143">
        <f t="shared" si="16"/>
        <v>1629742367.9999998</v>
      </c>
    </row>
    <row r="195" ht="13.5" customHeight="1"/>
    <row r="196" spans="6:10" ht="12.75">
      <c r="F196" s="228"/>
      <c r="G196" s="228"/>
      <c r="J196" s="228"/>
    </row>
    <row r="197" spans="1:14" ht="12.75">
      <c r="A197" s="231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</row>
    <row r="198" spans="1:3" ht="12.75">
      <c r="A198" s="233"/>
      <c r="B198" s="232"/>
      <c r="C198" s="232"/>
    </row>
    <row r="199" spans="1:3" ht="12.75">
      <c r="A199" s="233"/>
      <c r="B199" s="232"/>
      <c r="C199" s="232"/>
    </row>
    <row r="200" spans="1:3" ht="12.75">
      <c r="A200" s="233"/>
      <c r="B200" s="232"/>
      <c r="C200" s="232"/>
    </row>
    <row r="201" spans="1:3" ht="12.75">
      <c r="A201" s="233"/>
      <c r="B201" s="232"/>
      <c r="C201" s="232"/>
    </row>
    <row r="202" spans="1:3" ht="12.75">
      <c r="A202" s="233"/>
      <c r="B202" s="232"/>
      <c r="C202" s="232"/>
    </row>
    <row r="203" spans="1:3" ht="12.75">
      <c r="A203" s="233"/>
      <c r="B203" s="232"/>
      <c r="C203" s="232"/>
    </row>
    <row r="204" spans="1:2" ht="12.75">
      <c r="A204" s="233"/>
      <c r="B204" s="232"/>
    </row>
    <row r="205" spans="1:2" ht="12.75">
      <c r="A205" s="233"/>
      <c r="B205" s="232"/>
    </row>
    <row r="206" spans="1:2" ht="12.75">
      <c r="A206" s="233"/>
      <c r="B206" s="232"/>
    </row>
    <row r="207" ht="12.75">
      <c r="A207" s="233"/>
    </row>
    <row r="208" spans="1:2" ht="12.75">
      <c r="A208" s="233"/>
      <c r="B208" s="232"/>
    </row>
    <row r="209" spans="1:3" ht="12.75">
      <c r="A209" s="234"/>
      <c r="B209" s="230"/>
      <c r="C209" s="230"/>
    </row>
    <row r="210" spans="1:3" ht="12.75">
      <c r="A210" s="235"/>
      <c r="B210" s="230"/>
      <c r="C210" s="230"/>
    </row>
    <row r="211" spans="1:3" ht="12.75">
      <c r="A211" s="233"/>
      <c r="B211" s="230"/>
      <c r="C211" s="230"/>
    </row>
    <row r="212" ht="12.75">
      <c r="A212" s="233"/>
    </row>
    <row r="213" ht="12.75">
      <c r="A213" s="233"/>
    </row>
  </sheetData>
  <sheetProtection/>
  <mergeCells count="4">
    <mergeCell ref="A3:N3"/>
    <mergeCell ref="A4:N4"/>
    <mergeCell ref="A2:N2"/>
    <mergeCell ref="A1:N1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paperSize="5" scale="55" r:id="rId2"/>
  <rowBreaks count="1" manualBreakCount="1">
    <brk id="4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3"/>
  <sheetViews>
    <sheetView showGridLines="0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60.140625" defaultRowHeight="12.75"/>
  <cols>
    <col min="1" max="1" width="54.57421875" style="120" bestFit="1" customWidth="1"/>
    <col min="2" max="2" width="16.8515625" style="160" bestFit="1" customWidth="1"/>
    <col min="3" max="3" width="17.28125" style="160" bestFit="1" customWidth="1"/>
    <col min="4" max="4" width="17.8515625" style="160" bestFit="1" customWidth="1"/>
    <col min="5" max="7" width="17.28125" style="160" bestFit="1" customWidth="1"/>
    <col min="8" max="9" width="17.8515625" style="160" bestFit="1" customWidth="1"/>
    <col min="10" max="10" width="17.28125" style="160" bestFit="1" customWidth="1"/>
    <col min="11" max="13" width="18.28125" style="160" bestFit="1" customWidth="1"/>
    <col min="14" max="14" width="20.140625" style="160" bestFit="1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2.75">
      <c r="A4" s="286" t="s">
        <v>189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ht="13.5" thickBot="1">
      <c r="L5" s="158"/>
    </row>
    <row r="6" spans="1:14" ht="13.5" thickBot="1">
      <c r="A6" s="130" t="s">
        <v>0</v>
      </c>
      <c r="B6" s="161" t="s">
        <v>6</v>
      </c>
      <c r="C6" s="161" t="s">
        <v>7</v>
      </c>
      <c r="D6" s="161" t="s">
        <v>8</v>
      </c>
      <c r="E6" s="161" t="s">
        <v>9</v>
      </c>
      <c r="F6" s="161" t="s">
        <v>10</v>
      </c>
      <c r="G6" s="161" t="s">
        <v>11</v>
      </c>
      <c r="H6" s="161" t="s">
        <v>12</v>
      </c>
      <c r="I6" s="161" t="s">
        <v>13</v>
      </c>
      <c r="J6" s="161" t="s">
        <v>16</v>
      </c>
      <c r="K6" s="161" t="s">
        <v>14</v>
      </c>
      <c r="L6" s="161" t="s">
        <v>17</v>
      </c>
      <c r="M6" s="161" t="s">
        <v>15</v>
      </c>
      <c r="N6" s="161" t="s">
        <v>76</v>
      </c>
    </row>
    <row r="8" spans="1:14" ht="12.75">
      <c r="A8" s="131" t="s">
        <v>98</v>
      </c>
      <c r="B8" s="162">
        <f>SUM(B9:B11)</f>
        <v>28643786.1</v>
      </c>
      <c r="C8" s="162">
        <f aca="true" t="shared" si="0" ref="C8:M8">SUM(C9:C11)</f>
        <v>29769950.75</v>
      </c>
      <c r="D8" s="162">
        <f t="shared" si="0"/>
        <v>35440974</v>
      </c>
      <c r="E8" s="162">
        <f t="shared" si="0"/>
        <v>32900073.05</v>
      </c>
      <c r="F8" s="163">
        <f t="shared" si="0"/>
        <v>35563958.67</v>
      </c>
      <c r="G8" s="162">
        <f t="shared" si="0"/>
        <v>30479335.76</v>
      </c>
      <c r="H8" s="164">
        <f t="shared" si="0"/>
        <v>35825996.36</v>
      </c>
      <c r="I8" s="162">
        <f t="shared" si="0"/>
        <v>30621973.71</v>
      </c>
      <c r="J8" s="164">
        <f t="shared" si="0"/>
        <v>31511044.24</v>
      </c>
      <c r="K8" s="162">
        <f t="shared" si="0"/>
        <v>54756007.52</v>
      </c>
      <c r="L8" s="165">
        <f t="shared" si="0"/>
        <v>33023330.64</v>
      </c>
      <c r="M8" s="162">
        <f t="shared" si="0"/>
        <v>71296113.89</v>
      </c>
      <c r="N8" s="162">
        <f>SUM(N9:N11)</f>
        <v>449832544.69</v>
      </c>
    </row>
    <row r="9" spans="1:14" ht="12.75">
      <c r="A9" s="133" t="s">
        <v>52</v>
      </c>
      <c r="B9" s="166">
        <v>20504624</v>
      </c>
      <c r="C9" s="166">
        <v>19255730</v>
      </c>
      <c r="D9" s="166">
        <v>23541127</v>
      </c>
      <c r="E9" s="166">
        <v>22287424</v>
      </c>
      <c r="F9" s="167">
        <v>22369046</v>
      </c>
      <c r="G9" s="166">
        <v>21103351</v>
      </c>
      <c r="H9" s="168">
        <v>22716746</v>
      </c>
      <c r="I9" s="166">
        <v>22943613</v>
      </c>
      <c r="J9" s="168">
        <v>22064283</v>
      </c>
      <c r="K9" s="166">
        <v>39917752</v>
      </c>
      <c r="L9" s="169">
        <v>20246979</v>
      </c>
      <c r="M9" s="166">
        <v>57907758</v>
      </c>
      <c r="N9" s="166">
        <f>SUM(B9:M9)</f>
        <v>314858433</v>
      </c>
    </row>
    <row r="10" spans="1:14" ht="12.75">
      <c r="A10" s="133" t="s">
        <v>54</v>
      </c>
      <c r="B10" s="166">
        <v>4877890.71</v>
      </c>
      <c r="C10" s="166">
        <v>6062233.85</v>
      </c>
      <c r="D10" s="166">
        <v>6296673.4</v>
      </c>
      <c r="E10" s="166">
        <v>5725873.96</v>
      </c>
      <c r="F10" s="167">
        <v>7330772.08</v>
      </c>
      <c r="G10" s="166">
        <v>5783660.37</v>
      </c>
      <c r="H10" s="168">
        <v>7579993.15</v>
      </c>
      <c r="I10" s="166">
        <v>4881678.52</v>
      </c>
      <c r="J10" s="168">
        <v>5923363.09</v>
      </c>
      <c r="K10" s="166">
        <v>8967159.06</v>
      </c>
      <c r="L10" s="169">
        <v>7271820.25</v>
      </c>
      <c r="M10" s="166">
        <v>6645946.55</v>
      </c>
      <c r="N10" s="166">
        <f>SUM(B10:M10)</f>
        <v>77347064.99</v>
      </c>
    </row>
    <row r="11" spans="1:14" ht="12.75">
      <c r="A11" s="133" t="s">
        <v>53</v>
      </c>
      <c r="B11" s="166">
        <v>3261271.39</v>
      </c>
      <c r="C11" s="166">
        <v>4451986.9</v>
      </c>
      <c r="D11" s="166">
        <v>5603173.6</v>
      </c>
      <c r="E11" s="166">
        <v>4886775.09</v>
      </c>
      <c r="F11" s="167">
        <v>5864140.59</v>
      </c>
      <c r="G11" s="166">
        <v>3592324.39</v>
      </c>
      <c r="H11" s="168">
        <v>5529257.21</v>
      </c>
      <c r="I11" s="166">
        <v>2796682.19</v>
      </c>
      <c r="J11" s="168">
        <v>3523398.15</v>
      </c>
      <c r="K11" s="166">
        <v>5871096.46</v>
      </c>
      <c r="L11" s="169">
        <v>5504531.39</v>
      </c>
      <c r="M11" s="166">
        <v>6742409.34</v>
      </c>
      <c r="N11" s="166">
        <f>SUM(B11:M11)</f>
        <v>57627046.7</v>
      </c>
    </row>
    <row r="12" spans="1:14" ht="12.75">
      <c r="A12" s="127"/>
      <c r="B12" s="166"/>
      <c r="C12" s="166"/>
      <c r="D12" s="166"/>
      <c r="E12" s="166"/>
      <c r="F12" s="167"/>
      <c r="G12" s="166"/>
      <c r="H12" s="168"/>
      <c r="I12" s="166"/>
      <c r="J12" s="168"/>
      <c r="K12" s="166"/>
      <c r="L12" s="169"/>
      <c r="M12" s="166"/>
      <c r="N12" s="166"/>
    </row>
    <row r="13" spans="1:14" ht="12.75">
      <c r="A13" s="134" t="s">
        <v>49</v>
      </c>
      <c r="B13" s="170">
        <f>SUM(B14:B19)</f>
        <v>2932226.8099999996</v>
      </c>
      <c r="C13" s="170">
        <f aca="true" t="shared" si="1" ref="C13:M13">SUM(C14:C19)</f>
        <v>3735943.31</v>
      </c>
      <c r="D13" s="170">
        <f t="shared" si="1"/>
        <v>2997696.96</v>
      </c>
      <c r="E13" s="170">
        <f t="shared" si="1"/>
        <v>3853976.98</v>
      </c>
      <c r="F13" s="171">
        <f t="shared" si="1"/>
        <v>3584036.37</v>
      </c>
      <c r="G13" s="170">
        <f t="shared" si="1"/>
        <v>4141208.19</v>
      </c>
      <c r="H13" s="172">
        <f t="shared" si="1"/>
        <v>3005540.4899999993</v>
      </c>
      <c r="I13" s="170">
        <f t="shared" si="1"/>
        <v>2756166.83</v>
      </c>
      <c r="J13" s="172">
        <f t="shared" si="1"/>
        <v>5253916.61</v>
      </c>
      <c r="K13" s="170">
        <f t="shared" si="1"/>
        <v>3879075.6699999995</v>
      </c>
      <c r="L13" s="173">
        <f t="shared" si="1"/>
        <v>8314987.15</v>
      </c>
      <c r="M13" s="170">
        <f t="shared" si="1"/>
        <v>8707077.969999999</v>
      </c>
      <c r="N13" s="170">
        <f>SUM(N14:N19)</f>
        <v>53161853.339999996</v>
      </c>
    </row>
    <row r="14" spans="1:14" ht="12.75">
      <c r="A14" s="133" t="s">
        <v>69</v>
      </c>
      <c r="B14" s="166">
        <v>2517897.55</v>
      </c>
      <c r="C14" s="166">
        <v>2265659.64</v>
      </c>
      <c r="D14" s="166">
        <v>2836603.42</v>
      </c>
      <c r="E14" s="166">
        <v>2356656.68</v>
      </c>
      <c r="F14" s="167">
        <v>2764374.98</v>
      </c>
      <c r="G14" s="166">
        <v>2596629.83</v>
      </c>
      <c r="H14" s="168">
        <v>1989524.24</v>
      </c>
      <c r="I14" s="166">
        <v>1427990.18</v>
      </c>
      <c r="J14" s="168">
        <v>2681635.37</v>
      </c>
      <c r="K14" s="166">
        <v>2641779.46</v>
      </c>
      <c r="L14" s="169">
        <v>2747967.96</v>
      </c>
      <c r="M14" s="166">
        <v>3368138.46</v>
      </c>
      <c r="N14" s="166">
        <f aca="true" t="shared" si="2" ref="N14:N19">SUM(B14:M14)</f>
        <v>30194857.770000003</v>
      </c>
    </row>
    <row r="15" spans="1:14" ht="12.75">
      <c r="A15" s="133" t="s">
        <v>132</v>
      </c>
      <c r="B15" s="166">
        <v>101652.02</v>
      </c>
      <c r="C15" s="166">
        <v>1087511.94</v>
      </c>
      <c r="D15" s="166">
        <v>37411.22</v>
      </c>
      <c r="E15" s="166">
        <v>866840.2</v>
      </c>
      <c r="F15" s="167">
        <v>309864.08</v>
      </c>
      <c r="G15" s="166">
        <v>1106092.52</v>
      </c>
      <c r="H15" s="168">
        <v>882542.44</v>
      </c>
      <c r="I15" s="166">
        <v>696569.52</v>
      </c>
      <c r="J15" s="168">
        <v>1763074.84</v>
      </c>
      <c r="K15" s="166">
        <v>1126532.76</v>
      </c>
      <c r="L15" s="169">
        <v>5393976.29</v>
      </c>
      <c r="M15" s="166">
        <v>5250435.89</v>
      </c>
      <c r="N15" s="166">
        <f t="shared" si="2"/>
        <v>18622503.72</v>
      </c>
    </row>
    <row r="16" spans="1:14" ht="12.75">
      <c r="A16" s="133" t="s">
        <v>55</v>
      </c>
      <c r="B16" s="166">
        <v>45240</v>
      </c>
      <c r="C16" s="166">
        <v>45240</v>
      </c>
      <c r="D16" s="166">
        <v>76560</v>
      </c>
      <c r="E16" s="166">
        <v>46400</v>
      </c>
      <c r="F16" s="167">
        <v>160080</v>
      </c>
      <c r="G16" s="166">
        <v>76560</v>
      </c>
      <c r="H16" s="168">
        <v>74240.01</v>
      </c>
      <c r="I16" s="166">
        <v>153700</v>
      </c>
      <c r="J16" s="168">
        <v>115420</v>
      </c>
      <c r="K16" s="166">
        <v>84100</v>
      </c>
      <c r="L16" s="169">
        <v>69020</v>
      </c>
      <c r="M16" s="166">
        <v>45820</v>
      </c>
      <c r="N16" s="166">
        <f t="shared" si="2"/>
        <v>992380.01</v>
      </c>
    </row>
    <row r="17" spans="1:14" ht="12.75">
      <c r="A17" s="133" t="s">
        <v>56</v>
      </c>
      <c r="B17" s="166"/>
      <c r="C17" s="166"/>
      <c r="D17" s="166"/>
      <c r="E17" s="166"/>
      <c r="F17" s="167"/>
      <c r="G17" s="166"/>
      <c r="H17" s="168"/>
      <c r="I17" s="166"/>
      <c r="J17" s="168"/>
      <c r="K17" s="166"/>
      <c r="L17" s="169"/>
      <c r="M17" s="166"/>
      <c r="N17" s="166">
        <f t="shared" si="2"/>
        <v>0</v>
      </c>
    </row>
    <row r="18" spans="1:14" ht="12.75">
      <c r="A18" s="133" t="s">
        <v>133</v>
      </c>
      <c r="B18" s="166"/>
      <c r="C18" s="166"/>
      <c r="D18" s="166"/>
      <c r="E18" s="166"/>
      <c r="F18" s="167"/>
      <c r="G18" s="166"/>
      <c r="H18" s="168"/>
      <c r="I18" s="166"/>
      <c r="J18" s="168"/>
      <c r="K18" s="166">
        <v>911.05</v>
      </c>
      <c r="L18" s="169">
        <v>35103.92</v>
      </c>
      <c r="M18" s="166">
        <v>0</v>
      </c>
      <c r="N18" s="166">
        <f t="shared" si="2"/>
        <v>36014.97</v>
      </c>
    </row>
    <row r="19" spans="1:14" ht="12.75">
      <c r="A19" s="133" t="s">
        <v>3</v>
      </c>
      <c r="B19" s="166">
        <v>267437.24</v>
      </c>
      <c r="C19" s="166">
        <v>337531.73</v>
      </c>
      <c r="D19" s="166">
        <v>47122.32</v>
      </c>
      <c r="E19" s="166">
        <v>584080.1</v>
      </c>
      <c r="F19" s="167">
        <v>349717.31</v>
      </c>
      <c r="G19" s="166">
        <v>361925.84</v>
      </c>
      <c r="H19" s="168">
        <v>59233.8</v>
      </c>
      <c r="I19" s="166">
        <v>477907.13</v>
      </c>
      <c r="J19" s="168">
        <v>693786.4</v>
      </c>
      <c r="K19" s="166">
        <v>25752.4</v>
      </c>
      <c r="L19" s="169">
        <v>68918.98</v>
      </c>
      <c r="M19" s="166">
        <v>42683.62</v>
      </c>
      <c r="N19" s="166">
        <f t="shared" si="2"/>
        <v>3316096.87</v>
      </c>
    </row>
    <row r="20" spans="1:14" ht="12.75">
      <c r="A20" s="127"/>
      <c r="B20" s="166"/>
      <c r="C20" s="166"/>
      <c r="D20" s="166"/>
      <c r="E20" s="166"/>
      <c r="F20" s="167"/>
      <c r="G20" s="166"/>
      <c r="H20" s="168"/>
      <c r="I20" s="166"/>
      <c r="J20" s="168"/>
      <c r="K20" s="166"/>
      <c r="L20" s="169"/>
      <c r="M20" s="166"/>
      <c r="N20" s="166"/>
    </row>
    <row r="21" spans="1:14" ht="12.75">
      <c r="A21" s="136" t="s">
        <v>50</v>
      </c>
      <c r="B21" s="170">
        <f>SUM(B22:B28)</f>
        <v>1841966.93</v>
      </c>
      <c r="C21" s="170">
        <f aca="true" t="shared" si="3" ref="C21:M21">SUM(C22:C28)</f>
        <v>2272694.95</v>
      </c>
      <c r="D21" s="170">
        <f t="shared" si="3"/>
        <v>4283078.88</v>
      </c>
      <c r="E21" s="170">
        <f t="shared" si="3"/>
        <v>2698458.74</v>
      </c>
      <c r="F21" s="171">
        <f t="shared" si="3"/>
        <v>2434983.8</v>
      </c>
      <c r="G21" s="170">
        <f t="shared" si="3"/>
        <v>3170236.4599999995</v>
      </c>
      <c r="H21" s="172">
        <f t="shared" si="3"/>
        <v>2527268.6799999997</v>
      </c>
      <c r="I21" s="170">
        <f t="shared" si="3"/>
        <v>8586428.110000001</v>
      </c>
      <c r="J21" s="172">
        <f t="shared" si="3"/>
        <v>2908492.1199999996</v>
      </c>
      <c r="K21" s="170">
        <f t="shared" si="3"/>
        <v>5259373.82</v>
      </c>
      <c r="L21" s="173">
        <f t="shared" si="3"/>
        <v>2727678.2</v>
      </c>
      <c r="M21" s="170">
        <f t="shared" si="3"/>
        <v>5844038.22</v>
      </c>
      <c r="N21" s="170">
        <f aca="true" t="shared" si="4" ref="N21:N28">SUM(B21:M21)</f>
        <v>44554698.91</v>
      </c>
    </row>
    <row r="22" spans="1:14" ht="12.75">
      <c r="A22" s="133" t="s">
        <v>134</v>
      </c>
      <c r="B22" s="166">
        <v>88420.5</v>
      </c>
      <c r="C22" s="166">
        <v>53644</v>
      </c>
      <c r="D22" s="166">
        <v>2791295.33</v>
      </c>
      <c r="E22" s="166">
        <v>966505.63</v>
      </c>
      <c r="F22" s="167">
        <v>80384.66</v>
      </c>
      <c r="G22" s="166">
        <v>1647125.15</v>
      </c>
      <c r="H22" s="168">
        <v>131412.6</v>
      </c>
      <c r="I22" s="166">
        <v>3475686.74</v>
      </c>
      <c r="J22" s="168">
        <v>685134.8</v>
      </c>
      <c r="K22" s="166">
        <v>1429826.09</v>
      </c>
      <c r="L22" s="169">
        <v>499776.62</v>
      </c>
      <c r="M22" s="166">
        <v>287794.16</v>
      </c>
      <c r="N22" s="166">
        <f t="shared" si="4"/>
        <v>12137006.28</v>
      </c>
    </row>
    <row r="23" spans="1:14" ht="12.75">
      <c r="A23" s="133" t="s">
        <v>57</v>
      </c>
      <c r="B23" s="166"/>
      <c r="C23" s="166"/>
      <c r="D23" s="166"/>
      <c r="E23" s="166"/>
      <c r="F23" s="167"/>
      <c r="G23" s="166"/>
      <c r="H23" s="168"/>
      <c r="I23" s="166"/>
      <c r="J23" s="168"/>
      <c r="K23" s="166"/>
      <c r="L23" s="169"/>
      <c r="M23" s="166"/>
      <c r="N23" s="166">
        <f t="shared" si="4"/>
        <v>0</v>
      </c>
    </row>
    <row r="24" spans="1:14" ht="12.75">
      <c r="A24" s="133" t="s">
        <v>58</v>
      </c>
      <c r="B24" s="166">
        <v>696931.94</v>
      </c>
      <c r="C24" s="166">
        <v>472115.05</v>
      </c>
      <c r="D24" s="166">
        <v>726727.59</v>
      </c>
      <c r="E24" s="166">
        <v>676223.2</v>
      </c>
      <c r="F24" s="167">
        <v>523264.13</v>
      </c>
      <c r="G24" s="166">
        <v>468567.71</v>
      </c>
      <c r="H24" s="168">
        <v>717177.67</v>
      </c>
      <c r="I24" s="166">
        <v>580795.99</v>
      </c>
      <c r="J24" s="168">
        <v>589780.74</v>
      </c>
      <c r="K24" s="166">
        <v>877240.49</v>
      </c>
      <c r="L24" s="169">
        <v>972491.43</v>
      </c>
      <c r="M24" s="166">
        <v>1542782.74</v>
      </c>
      <c r="N24" s="166">
        <f t="shared" si="4"/>
        <v>8844098.68</v>
      </c>
    </row>
    <row r="25" spans="1:14" ht="12.75">
      <c r="A25" s="133" t="s">
        <v>59</v>
      </c>
      <c r="B25" s="166"/>
      <c r="C25" s="166">
        <v>120759.76</v>
      </c>
      <c r="D25" s="166">
        <v>48157.84</v>
      </c>
      <c r="E25" s="166">
        <v>115781.52</v>
      </c>
      <c r="F25" s="167">
        <v>59949.24</v>
      </c>
      <c r="G25" s="166">
        <v>20466.76</v>
      </c>
      <c r="H25" s="168">
        <v>42803.52</v>
      </c>
      <c r="I25" s="166">
        <v>136290.78</v>
      </c>
      <c r="J25" s="168">
        <v>7163</v>
      </c>
      <c r="K25" s="166">
        <v>49211.48</v>
      </c>
      <c r="L25" s="169">
        <v>69108.99</v>
      </c>
      <c r="M25" s="166">
        <v>18011.8</v>
      </c>
      <c r="N25" s="166">
        <f t="shared" si="4"/>
        <v>687704.6900000001</v>
      </c>
    </row>
    <row r="26" spans="1:14" ht="12.75">
      <c r="A26" s="133" t="s">
        <v>60</v>
      </c>
      <c r="B26" s="166">
        <v>941846.49</v>
      </c>
      <c r="C26" s="166">
        <v>1430060.14</v>
      </c>
      <c r="D26" s="166">
        <v>522296.12</v>
      </c>
      <c r="E26" s="166">
        <v>757263.39</v>
      </c>
      <c r="F26" s="167">
        <v>1510236.77</v>
      </c>
      <c r="G26" s="166">
        <v>809788.84</v>
      </c>
      <c r="H26" s="168">
        <v>1438552.89</v>
      </c>
      <c r="I26" s="166">
        <v>4189747.2</v>
      </c>
      <c r="J26" s="168">
        <v>1451594.18</v>
      </c>
      <c r="K26" s="166">
        <v>2637382.86</v>
      </c>
      <c r="L26" s="169">
        <v>921083.17</v>
      </c>
      <c r="M26" s="166">
        <v>3774633.02</v>
      </c>
      <c r="N26" s="166">
        <f t="shared" si="4"/>
        <v>20384485.07</v>
      </c>
    </row>
    <row r="27" spans="1:14" ht="12.75">
      <c r="A27" s="133" t="s">
        <v>3</v>
      </c>
      <c r="B27" s="166">
        <v>114768</v>
      </c>
      <c r="C27" s="166">
        <v>196116</v>
      </c>
      <c r="D27" s="166">
        <v>194602</v>
      </c>
      <c r="E27" s="166">
        <v>182685</v>
      </c>
      <c r="F27" s="167">
        <v>261149</v>
      </c>
      <c r="G27" s="166">
        <v>224288</v>
      </c>
      <c r="H27" s="168">
        <v>197322</v>
      </c>
      <c r="I27" s="166">
        <v>203907.4</v>
      </c>
      <c r="J27" s="168">
        <v>174819.4</v>
      </c>
      <c r="K27" s="166">
        <v>265712.9</v>
      </c>
      <c r="L27" s="169">
        <v>265217.99</v>
      </c>
      <c r="M27" s="166">
        <v>220816.5</v>
      </c>
      <c r="N27" s="166">
        <f t="shared" si="4"/>
        <v>2501404.1899999995</v>
      </c>
    </row>
    <row r="28" spans="1:14" ht="12.75">
      <c r="A28" s="139" t="s">
        <v>342</v>
      </c>
      <c r="B28" s="166"/>
      <c r="C28" s="168"/>
      <c r="D28" s="166"/>
      <c r="E28" s="166"/>
      <c r="F28" s="167"/>
      <c r="G28" s="166"/>
      <c r="H28" s="168"/>
      <c r="I28" s="166"/>
      <c r="J28" s="168"/>
      <c r="K28" s="166"/>
      <c r="L28" s="168"/>
      <c r="M28" s="167"/>
      <c r="N28" s="166">
        <f t="shared" si="4"/>
        <v>0</v>
      </c>
    </row>
    <row r="29" spans="1:14" ht="12.75">
      <c r="A29" s="127"/>
      <c r="B29" s="166"/>
      <c r="C29" s="166"/>
      <c r="D29" s="166"/>
      <c r="E29" s="166"/>
      <c r="F29" s="167"/>
      <c r="G29" s="166"/>
      <c r="H29" s="168"/>
      <c r="I29" s="166"/>
      <c r="J29" s="168"/>
      <c r="K29" s="166"/>
      <c r="L29" s="169"/>
      <c r="M29" s="166"/>
      <c r="N29" s="166"/>
    </row>
    <row r="30" spans="1:14" ht="12.75">
      <c r="A30" s="136" t="s">
        <v>280</v>
      </c>
      <c r="B30" s="170">
        <f>SUM(B31:B37)</f>
        <v>4271516.49</v>
      </c>
      <c r="C30" s="170">
        <f aca="true" t="shared" si="5" ref="C30:M30">SUM(C31:C37)</f>
        <v>3866675.37</v>
      </c>
      <c r="D30" s="170">
        <f t="shared" si="5"/>
        <v>3754068.1699999995</v>
      </c>
      <c r="E30" s="170">
        <f t="shared" si="5"/>
        <v>5360520.94</v>
      </c>
      <c r="F30" s="171">
        <f t="shared" si="5"/>
        <v>5135555.369999999</v>
      </c>
      <c r="G30" s="170">
        <f t="shared" si="5"/>
        <v>4503405.34</v>
      </c>
      <c r="H30" s="172">
        <f t="shared" si="5"/>
        <v>5495636.54</v>
      </c>
      <c r="I30" s="170">
        <f t="shared" si="5"/>
        <v>4956008.92</v>
      </c>
      <c r="J30" s="172">
        <f>SUM(J31:J37)</f>
        <v>5251003.24</v>
      </c>
      <c r="K30" s="170">
        <f t="shared" si="5"/>
        <v>6164552.08</v>
      </c>
      <c r="L30" s="173">
        <f t="shared" si="5"/>
        <v>5048501.54</v>
      </c>
      <c r="M30" s="170">
        <f t="shared" si="5"/>
        <v>4940066.829999999</v>
      </c>
      <c r="N30" s="170">
        <f>SUM(N31:N37)</f>
        <v>58747510.83000001</v>
      </c>
    </row>
    <row r="31" spans="1:14" ht="12.75">
      <c r="A31" s="133" t="s">
        <v>250</v>
      </c>
      <c r="B31" s="166">
        <v>2781342.12</v>
      </c>
      <c r="C31" s="166">
        <v>1601818.49</v>
      </c>
      <c r="D31" s="166">
        <v>2220582.01</v>
      </c>
      <c r="E31" s="166">
        <v>3074224.73</v>
      </c>
      <c r="F31" s="167">
        <v>3203412.81</v>
      </c>
      <c r="G31" s="166">
        <v>3234540.15</v>
      </c>
      <c r="H31" s="168">
        <v>2601592.62</v>
      </c>
      <c r="I31" s="166">
        <v>3659121.85</v>
      </c>
      <c r="J31" s="168">
        <v>3126684.16</v>
      </c>
      <c r="K31" s="166">
        <v>4961899.38</v>
      </c>
      <c r="L31" s="169">
        <v>2670175.94</v>
      </c>
      <c r="M31" s="166">
        <v>3224248.12</v>
      </c>
      <c r="N31" s="166">
        <f aca="true" t="shared" si="6" ref="N31:N37">SUM(B31:M31)</f>
        <v>36359642.38</v>
      </c>
    </row>
    <row r="32" spans="1:14" ht="12.75">
      <c r="A32" s="133" t="s">
        <v>61</v>
      </c>
      <c r="B32" s="166">
        <v>707880.18</v>
      </c>
      <c r="C32" s="166">
        <v>704398.19</v>
      </c>
      <c r="D32" s="166">
        <v>1160853.64</v>
      </c>
      <c r="E32" s="166">
        <v>1526866.75</v>
      </c>
      <c r="F32" s="167">
        <v>1632234.21</v>
      </c>
      <c r="G32" s="166">
        <v>881986.41</v>
      </c>
      <c r="H32" s="168">
        <v>928217.55</v>
      </c>
      <c r="I32" s="166">
        <v>915113.59</v>
      </c>
      <c r="J32" s="168">
        <v>1449431.2</v>
      </c>
      <c r="K32" s="166">
        <v>784621.81</v>
      </c>
      <c r="L32" s="169">
        <v>1223236.46</v>
      </c>
      <c r="M32" s="166">
        <v>1351517.22</v>
      </c>
      <c r="N32" s="166">
        <f t="shared" si="6"/>
        <v>13266357.209999999</v>
      </c>
    </row>
    <row r="33" spans="1:14" ht="12.75">
      <c r="A33" s="133" t="s">
        <v>135</v>
      </c>
      <c r="B33" s="166">
        <v>238.99</v>
      </c>
      <c r="C33" s="166">
        <v>6333.6</v>
      </c>
      <c r="D33" s="166">
        <v>37667.6</v>
      </c>
      <c r="E33" s="166">
        <v>29116.46</v>
      </c>
      <c r="F33" s="167">
        <v>12076.39</v>
      </c>
      <c r="G33" s="166">
        <v>6895.04</v>
      </c>
      <c r="H33" s="168">
        <v>0</v>
      </c>
      <c r="I33" s="166">
        <v>899</v>
      </c>
      <c r="J33" s="168">
        <v>10851.8</v>
      </c>
      <c r="K33" s="166">
        <v>14080.4</v>
      </c>
      <c r="L33" s="169"/>
      <c r="M33" s="166"/>
      <c r="N33" s="166">
        <f t="shared" si="6"/>
        <v>118159.27999999998</v>
      </c>
    </row>
    <row r="34" spans="1:14" ht="12.75">
      <c r="A34" s="133" t="s">
        <v>63</v>
      </c>
      <c r="B34" s="166">
        <v>171757.55</v>
      </c>
      <c r="C34" s="166">
        <v>340791.76</v>
      </c>
      <c r="D34" s="166">
        <v>266797.07</v>
      </c>
      <c r="E34" s="166">
        <v>354193.59</v>
      </c>
      <c r="F34" s="167">
        <v>241039.81</v>
      </c>
      <c r="G34" s="166">
        <v>231078.55</v>
      </c>
      <c r="H34" s="168">
        <v>562116.68</v>
      </c>
      <c r="I34" s="166">
        <v>246079.39</v>
      </c>
      <c r="J34" s="168">
        <v>556252.04</v>
      </c>
      <c r="K34" s="166">
        <v>241464.83</v>
      </c>
      <c r="L34" s="169">
        <v>1059964.59</v>
      </c>
      <c r="M34" s="166">
        <v>257261.63</v>
      </c>
      <c r="N34" s="166">
        <f t="shared" si="6"/>
        <v>4528797.49</v>
      </c>
    </row>
    <row r="35" spans="1:14" ht="12.75">
      <c r="A35" s="133" t="s">
        <v>62</v>
      </c>
      <c r="B35" s="166">
        <v>5606.54</v>
      </c>
      <c r="C35" s="166">
        <v>13035.47</v>
      </c>
      <c r="D35" s="166">
        <v>19507.49</v>
      </c>
      <c r="E35" s="166">
        <v>86942.76</v>
      </c>
      <c r="F35" s="167">
        <v>25187.15</v>
      </c>
      <c r="G35" s="166">
        <v>17937.84</v>
      </c>
      <c r="H35" s="168">
        <v>18863.3</v>
      </c>
      <c r="I35" s="166">
        <v>54385.58</v>
      </c>
      <c r="J35" s="168">
        <v>50105.38</v>
      </c>
      <c r="K35" s="166">
        <v>88995.84</v>
      </c>
      <c r="L35" s="169">
        <v>45327.66</v>
      </c>
      <c r="M35" s="166">
        <v>35211.05</v>
      </c>
      <c r="N35" s="166">
        <f t="shared" si="6"/>
        <v>461106.06</v>
      </c>
    </row>
    <row r="36" spans="1:14" ht="12.75">
      <c r="A36" s="133" t="s">
        <v>147</v>
      </c>
      <c r="B36" s="166"/>
      <c r="C36" s="166"/>
      <c r="D36" s="166"/>
      <c r="E36" s="166"/>
      <c r="F36" s="167"/>
      <c r="G36" s="166"/>
      <c r="H36" s="168"/>
      <c r="I36" s="166"/>
      <c r="J36" s="168"/>
      <c r="K36" s="166"/>
      <c r="L36" s="168"/>
      <c r="M36" s="166"/>
      <c r="N36" s="166">
        <f t="shared" si="6"/>
        <v>0</v>
      </c>
    </row>
    <row r="37" spans="1:14" ht="12.75">
      <c r="A37" s="133" t="s">
        <v>3</v>
      </c>
      <c r="B37" s="166">
        <v>604691.11</v>
      </c>
      <c r="C37" s="166">
        <v>1200297.86</v>
      </c>
      <c r="D37" s="166">
        <v>48660.36</v>
      </c>
      <c r="E37" s="166">
        <v>289176.65</v>
      </c>
      <c r="F37" s="167">
        <v>21605</v>
      </c>
      <c r="G37" s="166">
        <v>130967.35</v>
      </c>
      <c r="H37" s="168">
        <v>1384846.39</v>
      </c>
      <c r="I37" s="166">
        <v>80409.51</v>
      </c>
      <c r="J37" s="168">
        <v>57678.66</v>
      </c>
      <c r="K37" s="166">
        <v>73489.82</v>
      </c>
      <c r="L37" s="169">
        <v>49796.89</v>
      </c>
      <c r="M37" s="166">
        <v>71828.81</v>
      </c>
      <c r="N37" s="166">
        <f t="shared" si="6"/>
        <v>4013448.4100000006</v>
      </c>
    </row>
    <row r="38" spans="1:14" ht="12.75">
      <c r="A38" s="127"/>
      <c r="B38" s="166"/>
      <c r="C38" s="166"/>
      <c r="D38" s="166"/>
      <c r="E38" s="166"/>
      <c r="F38" s="167"/>
      <c r="G38" s="166"/>
      <c r="H38" s="168"/>
      <c r="I38" s="166"/>
      <c r="J38" s="168"/>
      <c r="K38" s="166"/>
      <c r="L38" s="169"/>
      <c r="M38" s="166"/>
      <c r="N38" s="166"/>
    </row>
    <row r="39" spans="1:14" ht="12.75">
      <c r="A39" s="136" t="s">
        <v>51</v>
      </c>
      <c r="B39" s="170">
        <f>SUM(B40:B41)</f>
        <v>249486.94</v>
      </c>
      <c r="C39" s="170">
        <f aca="true" t="shared" si="7" ref="C39:M39">SUM(C40:C41)</f>
        <v>356277.86</v>
      </c>
      <c r="D39" s="170">
        <f t="shared" si="7"/>
        <v>726592.39</v>
      </c>
      <c r="E39" s="170">
        <f t="shared" si="7"/>
        <v>566468.73</v>
      </c>
      <c r="F39" s="171">
        <f t="shared" si="7"/>
        <v>682325.98</v>
      </c>
      <c r="G39" s="170">
        <f t="shared" si="7"/>
        <v>1710114.28</v>
      </c>
      <c r="H39" s="172">
        <f t="shared" si="7"/>
        <v>1420755.02</v>
      </c>
      <c r="I39" s="170">
        <f t="shared" si="7"/>
        <v>1282881.39</v>
      </c>
      <c r="J39" s="172">
        <f>SUM(J40:J41)</f>
        <v>246401.37</v>
      </c>
      <c r="K39" s="170">
        <f t="shared" si="7"/>
        <v>1861173.06</v>
      </c>
      <c r="L39" s="173">
        <f t="shared" si="7"/>
        <v>346939.45</v>
      </c>
      <c r="M39" s="170">
        <f t="shared" si="7"/>
        <v>320667.87</v>
      </c>
      <c r="N39" s="170">
        <f>SUM(N40:N41)</f>
        <v>9770084.339999998</v>
      </c>
    </row>
    <row r="40" spans="1:14" ht="12.75">
      <c r="A40" s="133" t="s">
        <v>64</v>
      </c>
      <c r="B40" s="166">
        <v>249486.94</v>
      </c>
      <c r="C40" s="166">
        <v>356277.86</v>
      </c>
      <c r="D40" s="166">
        <v>726592.39</v>
      </c>
      <c r="E40" s="166">
        <v>566468.73</v>
      </c>
      <c r="F40" s="167">
        <v>682325.98</v>
      </c>
      <c r="G40" s="166">
        <v>1710114.28</v>
      </c>
      <c r="H40" s="168">
        <v>1420755.02</v>
      </c>
      <c r="I40" s="166">
        <v>1282881.39</v>
      </c>
      <c r="J40" s="168">
        <v>246401.37</v>
      </c>
      <c r="K40" s="166">
        <v>1861173.06</v>
      </c>
      <c r="L40" s="169">
        <v>346939.45</v>
      </c>
      <c r="M40" s="166">
        <v>320667.87</v>
      </c>
      <c r="N40" s="166">
        <f>SUM(B40:M40)</f>
        <v>9770084.339999998</v>
      </c>
    </row>
    <row r="41" spans="1:14" ht="12.75">
      <c r="A41" s="133" t="s">
        <v>65</v>
      </c>
      <c r="B41" s="166"/>
      <c r="C41" s="166"/>
      <c r="D41" s="166"/>
      <c r="E41" s="166"/>
      <c r="F41" s="167"/>
      <c r="G41" s="166"/>
      <c r="H41" s="168"/>
      <c r="I41" s="166"/>
      <c r="J41" s="168"/>
      <c r="K41" s="166"/>
      <c r="L41" s="169"/>
      <c r="M41" s="166"/>
      <c r="N41" s="166">
        <f>SUM(B41:M41)</f>
        <v>0</v>
      </c>
    </row>
    <row r="42" spans="1:14" ht="12.75">
      <c r="A42" s="127"/>
      <c r="B42" s="166"/>
      <c r="C42" s="166"/>
      <c r="D42" s="166"/>
      <c r="E42" s="166"/>
      <c r="F42" s="167"/>
      <c r="G42" s="166"/>
      <c r="H42" s="168"/>
      <c r="I42" s="166"/>
      <c r="J42" s="168"/>
      <c r="K42" s="166"/>
      <c r="L42" s="169"/>
      <c r="M42" s="166"/>
      <c r="N42" s="166"/>
    </row>
    <row r="43" spans="1:14" ht="12.75">
      <c r="A43" s="136" t="s">
        <v>119</v>
      </c>
      <c r="B43" s="170">
        <f>SUM(B44:B47)</f>
        <v>2951739.72</v>
      </c>
      <c r="C43" s="170">
        <f aca="true" t="shared" si="8" ref="C43:M43">SUM(C44:C47)</f>
        <v>6279731.03</v>
      </c>
      <c r="D43" s="170">
        <f t="shared" si="8"/>
        <v>5225936.31</v>
      </c>
      <c r="E43" s="170">
        <f t="shared" si="8"/>
        <v>6511415.36</v>
      </c>
      <c r="F43" s="171">
        <f t="shared" si="8"/>
        <v>14525302.530000001</v>
      </c>
      <c r="G43" s="170">
        <f t="shared" si="8"/>
        <v>10076890.6</v>
      </c>
      <c r="H43" s="172">
        <f t="shared" si="8"/>
        <v>16969741.58</v>
      </c>
      <c r="I43" s="170">
        <f t="shared" si="8"/>
        <v>14726510.57</v>
      </c>
      <c r="J43" s="172">
        <f>SUM(J44:J47)</f>
        <v>12319867.899999999</v>
      </c>
      <c r="K43" s="170">
        <f t="shared" si="8"/>
        <v>14526985.72</v>
      </c>
      <c r="L43" s="173">
        <f t="shared" si="8"/>
        <v>22166660.62</v>
      </c>
      <c r="M43" s="170">
        <f t="shared" si="8"/>
        <v>13506810.690000001</v>
      </c>
      <c r="N43" s="170">
        <f>SUM(N44:N47)</f>
        <v>139787592.63</v>
      </c>
    </row>
    <row r="44" spans="1:14" ht="12.75">
      <c r="A44" s="133" t="s">
        <v>66</v>
      </c>
      <c r="B44" s="166">
        <v>2951739.72</v>
      </c>
      <c r="C44" s="166">
        <v>4687698.15</v>
      </c>
      <c r="D44" s="166">
        <v>5225936.31</v>
      </c>
      <c r="E44" s="166">
        <v>5592000.86</v>
      </c>
      <c r="F44" s="167">
        <v>13115757.96</v>
      </c>
      <c r="G44" s="166">
        <v>7243371.75</v>
      </c>
      <c r="H44" s="168">
        <v>6400354.57</v>
      </c>
      <c r="I44" s="166">
        <v>6657781</v>
      </c>
      <c r="J44" s="168">
        <v>8215039.85</v>
      </c>
      <c r="K44" s="166">
        <v>8780925.55</v>
      </c>
      <c r="L44" s="169">
        <v>7968117.4</v>
      </c>
      <c r="M44" s="166">
        <v>10214186.64</v>
      </c>
      <c r="N44" s="166">
        <f>SUM(B44:M44)</f>
        <v>87052909.76</v>
      </c>
    </row>
    <row r="45" spans="1:14" ht="12.75">
      <c r="A45" s="133" t="s">
        <v>363</v>
      </c>
      <c r="B45" s="166"/>
      <c r="C45" s="166">
        <v>1592032.88</v>
      </c>
      <c r="D45" s="166"/>
      <c r="E45" s="166">
        <v>919414.5</v>
      </c>
      <c r="F45" s="167">
        <v>1409544.57</v>
      </c>
      <c r="G45" s="166">
        <v>2833518.85</v>
      </c>
      <c r="H45" s="168">
        <v>10569387.01</v>
      </c>
      <c r="I45" s="166">
        <v>8068729.57</v>
      </c>
      <c r="J45" s="168">
        <v>4104828.05</v>
      </c>
      <c r="K45" s="166">
        <v>5746060.17</v>
      </c>
      <c r="L45" s="169">
        <v>14198543.22</v>
      </c>
      <c r="M45" s="166">
        <v>3292624.05</v>
      </c>
      <c r="N45" s="166">
        <f>SUM(B45:M45)</f>
        <v>52734682.87</v>
      </c>
    </row>
    <row r="46" spans="1:14" ht="12.75">
      <c r="A46" s="133" t="s">
        <v>171</v>
      </c>
      <c r="B46" s="166"/>
      <c r="C46" s="166"/>
      <c r="D46" s="166"/>
      <c r="E46" s="166"/>
      <c r="F46" s="167"/>
      <c r="G46" s="166"/>
      <c r="H46" s="168"/>
      <c r="I46" s="166"/>
      <c r="J46" s="168"/>
      <c r="K46" s="166"/>
      <c r="L46" s="169"/>
      <c r="M46" s="166"/>
      <c r="N46" s="166">
        <f>SUM(B46:M46)</f>
        <v>0</v>
      </c>
    </row>
    <row r="47" spans="1:14" ht="12.75">
      <c r="A47" s="137" t="s">
        <v>67</v>
      </c>
      <c r="B47" s="174"/>
      <c r="C47" s="174"/>
      <c r="D47" s="174"/>
      <c r="E47" s="174"/>
      <c r="F47" s="175"/>
      <c r="G47" s="174"/>
      <c r="H47" s="176"/>
      <c r="I47" s="174"/>
      <c r="J47" s="176"/>
      <c r="K47" s="174"/>
      <c r="L47" s="177"/>
      <c r="M47" s="174"/>
      <c r="N47" s="174">
        <f>SUM(B47:M47)</f>
        <v>0</v>
      </c>
    </row>
    <row r="48" spans="1:14" ht="12.75">
      <c r="A48" s="13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 ht="12.75">
      <c r="A49" s="277"/>
      <c r="B49" s="181"/>
      <c r="C49" s="179"/>
      <c r="D49" s="179"/>
      <c r="E49" s="179"/>
      <c r="F49" s="179"/>
      <c r="G49" s="179"/>
      <c r="H49" s="179"/>
      <c r="I49" s="179"/>
      <c r="J49" s="179"/>
      <c r="K49" s="179"/>
      <c r="L49" s="180"/>
      <c r="M49" s="179"/>
      <c r="N49" s="181"/>
    </row>
    <row r="50" spans="1:14" ht="12.75">
      <c r="A50" s="136" t="s">
        <v>136</v>
      </c>
      <c r="B50" s="173">
        <f>SUM(B51:B69)</f>
        <v>0</v>
      </c>
      <c r="C50" s="170">
        <f aca="true" t="shared" si="9" ref="C50:N50">SUM(C51:C69)</f>
        <v>1</v>
      </c>
      <c r="D50" s="170">
        <f t="shared" si="9"/>
        <v>0</v>
      </c>
      <c r="E50" s="170">
        <f t="shared" si="9"/>
        <v>6.96</v>
      </c>
      <c r="F50" s="170">
        <f t="shared" si="9"/>
        <v>0</v>
      </c>
      <c r="G50" s="170">
        <f t="shared" si="9"/>
        <v>0</v>
      </c>
      <c r="H50" s="170">
        <f t="shared" si="9"/>
        <v>755900</v>
      </c>
      <c r="I50" s="170">
        <f t="shared" si="9"/>
        <v>4736662.19</v>
      </c>
      <c r="J50" s="170">
        <f t="shared" si="9"/>
        <v>1728496.7</v>
      </c>
      <c r="K50" s="170">
        <f t="shared" si="9"/>
        <v>1590016.46</v>
      </c>
      <c r="L50" s="170">
        <f t="shared" si="9"/>
        <v>7123007.83</v>
      </c>
      <c r="M50" s="170">
        <f t="shared" si="9"/>
        <v>962542.53</v>
      </c>
      <c r="N50" s="170">
        <f t="shared" si="9"/>
        <v>16896633.67</v>
      </c>
    </row>
    <row r="51" spans="1:14" ht="12.75">
      <c r="A51" s="154" t="s">
        <v>251</v>
      </c>
      <c r="B51" s="183"/>
      <c r="C51" s="182"/>
      <c r="D51" s="182"/>
      <c r="E51" s="166"/>
      <c r="F51" s="167"/>
      <c r="G51" s="166"/>
      <c r="H51" s="182"/>
      <c r="I51" s="182"/>
      <c r="J51" s="205"/>
      <c r="K51" s="182"/>
      <c r="L51" s="159"/>
      <c r="M51" s="182"/>
      <c r="N51" s="169">
        <f aca="true" t="shared" si="10" ref="N51:N69">SUM(B51:M51)</f>
        <v>0</v>
      </c>
    </row>
    <row r="52" spans="1:14" ht="12.75">
      <c r="A52" s="154" t="s">
        <v>58</v>
      </c>
      <c r="B52" s="183"/>
      <c r="C52" s="182"/>
      <c r="D52" s="182"/>
      <c r="E52" s="166"/>
      <c r="F52" s="167"/>
      <c r="G52" s="166"/>
      <c r="H52" s="182"/>
      <c r="I52" s="182"/>
      <c r="J52" s="205"/>
      <c r="K52" s="182"/>
      <c r="L52" s="159"/>
      <c r="M52" s="182"/>
      <c r="N52" s="169">
        <f t="shared" si="10"/>
        <v>0</v>
      </c>
    </row>
    <row r="53" spans="1:14" ht="12.75">
      <c r="A53" s="154" t="s">
        <v>420</v>
      </c>
      <c r="B53" s="183"/>
      <c r="C53" s="182"/>
      <c r="D53" s="182"/>
      <c r="E53" s="166"/>
      <c r="F53" s="167"/>
      <c r="G53" s="166"/>
      <c r="H53" s="182"/>
      <c r="I53" s="182"/>
      <c r="J53" s="205"/>
      <c r="K53" s="182"/>
      <c r="L53" s="159"/>
      <c r="M53" s="182"/>
      <c r="N53" s="169">
        <f t="shared" si="10"/>
        <v>0</v>
      </c>
    </row>
    <row r="54" spans="1:14" ht="12.75">
      <c r="A54" s="154" t="s">
        <v>365</v>
      </c>
      <c r="B54" s="183"/>
      <c r="C54" s="182"/>
      <c r="D54" s="182"/>
      <c r="E54" s="166"/>
      <c r="F54" s="167"/>
      <c r="G54" s="166"/>
      <c r="H54" s="182"/>
      <c r="I54" s="182"/>
      <c r="J54" s="205"/>
      <c r="K54" s="182"/>
      <c r="L54" s="159"/>
      <c r="M54" s="182"/>
      <c r="N54" s="169">
        <f t="shared" si="10"/>
        <v>0</v>
      </c>
    </row>
    <row r="55" spans="1:14" ht="12.75">
      <c r="A55" s="154" t="s">
        <v>366</v>
      </c>
      <c r="B55" s="183"/>
      <c r="C55" s="182"/>
      <c r="D55" s="182"/>
      <c r="E55" s="166"/>
      <c r="F55" s="167"/>
      <c r="G55" s="166"/>
      <c r="H55" s="182"/>
      <c r="I55" s="182"/>
      <c r="J55" s="205"/>
      <c r="K55" s="182"/>
      <c r="L55" s="159"/>
      <c r="M55" s="182"/>
      <c r="N55" s="169">
        <f t="shared" si="10"/>
        <v>0</v>
      </c>
    </row>
    <row r="56" spans="1:14" ht="12.75">
      <c r="A56" s="154" t="s">
        <v>433</v>
      </c>
      <c r="B56" s="183"/>
      <c r="C56" s="182"/>
      <c r="D56" s="182"/>
      <c r="E56" s="166"/>
      <c r="F56" s="167"/>
      <c r="G56" s="166"/>
      <c r="H56" s="182"/>
      <c r="I56" s="182"/>
      <c r="J56" s="205"/>
      <c r="K56" s="182"/>
      <c r="L56" s="159"/>
      <c r="M56" s="182"/>
      <c r="N56" s="169">
        <f t="shared" si="10"/>
        <v>0</v>
      </c>
    </row>
    <row r="57" spans="1:14" ht="12.75">
      <c r="A57" s="198" t="s">
        <v>474</v>
      </c>
      <c r="B57" s="183"/>
      <c r="C57" s="182"/>
      <c r="D57" s="182"/>
      <c r="E57" s="166"/>
      <c r="F57" s="167"/>
      <c r="G57" s="166"/>
      <c r="H57" s="182"/>
      <c r="I57" s="182"/>
      <c r="J57" s="205"/>
      <c r="K57" s="182"/>
      <c r="L57" s="159"/>
      <c r="M57" s="182"/>
      <c r="N57" s="169">
        <f t="shared" si="10"/>
        <v>0</v>
      </c>
    </row>
    <row r="58" spans="1:14" ht="12.75">
      <c r="A58" s="198" t="s">
        <v>510</v>
      </c>
      <c r="B58" s="183"/>
      <c r="C58" s="182"/>
      <c r="D58" s="182"/>
      <c r="E58" s="166">
        <v>6.96</v>
      </c>
      <c r="F58" s="167"/>
      <c r="G58" s="166"/>
      <c r="H58" s="182"/>
      <c r="I58" s="182"/>
      <c r="J58" s="205"/>
      <c r="K58" s="182"/>
      <c r="L58" s="159"/>
      <c r="M58" s="182"/>
      <c r="N58" s="169">
        <f t="shared" si="10"/>
        <v>6.96</v>
      </c>
    </row>
    <row r="59" spans="1:14" ht="12.75">
      <c r="A59" s="198" t="s">
        <v>559</v>
      </c>
      <c r="B59" s="183"/>
      <c r="C59" s="182">
        <v>1</v>
      </c>
      <c r="D59" s="182"/>
      <c r="E59" s="166"/>
      <c r="F59" s="167"/>
      <c r="G59" s="166"/>
      <c r="H59" s="182"/>
      <c r="I59" s="182"/>
      <c r="J59" s="205"/>
      <c r="K59" s="182"/>
      <c r="L59" s="159"/>
      <c r="M59" s="182"/>
      <c r="N59" s="169">
        <f t="shared" si="10"/>
        <v>1</v>
      </c>
    </row>
    <row r="60" spans="1:14" ht="12.75">
      <c r="A60" s="154" t="s">
        <v>427</v>
      </c>
      <c r="B60" s="183"/>
      <c r="C60" s="182"/>
      <c r="D60" s="182"/>
      <c r="E60" s="166"/>
      <c r="F60" s="167"/>
      <c r="G60" s="166"/>
      <c r="H60" s="182"/>
      <c r="I60" s="182"/>
      <c r="J60" s="205"/>
      <c r="K60" s="182"/>
      <c r="L60" s="159"/>
      <c r="M60" s="182"/>
      <c r="N60" s="169">
        <f t="shared" si="10"/>
        <v>0</v>
      </c>
    </row>
    <row r="61" spans="1:14" ht="12.75">
      <c r="A61" s="154" t="s">
        <v>419</v>
      </c>
      <c r="B61" s="183"/>
      <c r="C61" s="182"/>
      <c r="D61" s="182"/>
      <c r="E61" s="166"/>
      <c r="F61" s="167"/>
      <c r="G61" s="166"/>
      <c r="H61" s="182"/>
      <c r="I61" s="182"/>
      <c r="J61" s="205"/>
      <c r="K61" s="182"/>
      <c r="L61" s="159"/>
      <c r="M61" s="182"/>
      <c r="N61" s="169">
        <f t="shared" si="10"/>
        <v>0</v>
      </c>
    </row>
    <row r="62" spans="1:14" ht="12.75">
      <c r="A62" s="154" t="s">
        <v>367</v>
      </c>
      <c r="B62" s="183"/>
      <c r="C62" s="182"/>
      <c r="D62" s="182"/>
      <c r="E62" s="166"/>
      <c r="F62" s="167"/>
      <c r="G62" s="166"/>
      <c r="H62" s="182"/>
      <c r="I62" s="182"/>
      <c r="J62" s="205"/>
      <c r="K62" s="182"/>
      <c r="L62" s="159"/>
      <c r="M62" s="182"/>
      <c r="N62" s="169">
        <f t="shared" si="10"/>
        <v>0</v>
      </c>
    </row>
    <row r="63" spans="1:14" ht="12.75">
      <c r="A63" s="154" t="s">
        <v>368</v>
      </c>
      <c r="B63" s="183"/>
      <c r="C63" s="182"/>
      <c r="D63" s="182"/>
      <c r="E63" s="166"/>
      <c r="F63" s="167"/>
      <c r="G63" s="166"/>
      <c r="H63" s="182"/>
      <c r="I63" s="182"/>
      <c r="J63" s="205"/>
      <c r="K63" s="182"/>
      <c r="L63" s="159"/>
      <c r="M63" s="182"/>
      <c r="N63" s="169">
        <f t="shared" si="10"/>
        <v>0</v>
      </c>
    </row>
    <row r="64" spans="1:14" ht="12.75">
      <c r="A64" s="154" t="s">
        <v>434</v>
      </c>
      <c r="B64" s="169"/>
      <c r="C64" s="166"/>
      <c r="D64" s="166"/>
      <c r="E64" s="166"/>
      <c r="F64" s="167"/>
      <c r="G64" s="166"/>
      <c r="H64" s="166"/>
      <c r="I64" s="166"/>
      <c r="J64" s="166"/>
      <c r="K64" s="166"/>
      <c r="L64" s="168"/>
      <c r="M64" s="166"/>
      <c r="N64" s="169">
        <f t="shared" si="10"/>
        <v>0</v>
      </c>
    </row>
    <row r="65" spans="1:14" ht="12.75">
      <c r="A65" s="198" t="s">
        <v>475</v>
      </c>
      <c r="B65" s="169"/>
      <c r="C65" s="166"/>
      <c r="D65" s="166"/>
      <c r="E65" s="166"/>
      <c r="F65" s="167"/>
      <c r="G65" s="166"/>
      <c r="H65" s="166"/>
      <c r="I65" s="166"/>
      <c r="J65" s="166"/>
      <c r="K65" s="166"/>
      <c r="L65" s="168"/>
      <c r="M65" s="166"/>
      <c r="N65" s="169">
        <f t="shared" si="10"/>
        <v>0</v>
      </c>
    </row>
    <row r="66" spans="1:14" ht="12.75">
      <c r="A66" s="198" t="s">
        <v>511</v>
      </c>
      <c r="B66" s="169"/>
      <c r="C66" s="166"/>
      <c r="D66" s="166"/>
      <c r="E66" s="166"/>
      <c r="F66" s="167"/>
      <c r="G66" s="166"/>
      <c r="H66" s="166"/>
      <c r="I66" s="166"/>
      <c r="J66" s="166"/>
      <c r="K66" s="166"/>
      <c r="L66" s="168"/>
      <c r="M66" s="166"/>
      <c r="N66" s="169">
        <f t="shared" si="10"/>
        <v>0</v>
      </c>
    </row>
    <row r="67" spans="1:14" ht="12.75">
      <c r="A67" s="198" t="s">
        <v>553</v>
      </c>
      <c r="B67" s="169"/>
      <c r="C67" s="166"/>
      <c r="D67" s="166"/>
      <c r="E67" s="166"/>
      <c r="F67" s="167"/>
      <c r="G67" s="166"/>
      <c r="H67" s="166"/>
      <c r="I67" s="166">
        <v>4736662.19</v>
      </c>
      <c r="J67" s="166">
        <v>1320814.7</v>
      </c>
      <c r="K67" s="166">
        <v>1590016.46</v>
      </c>
      <c r="L67" s="168">
        <v>7079623.83</v>
      </c>
      <c r="M67" s="166">
        <v>962542.53</v>
      </c>
      <c r="N67" s="169">
        <f t="shared" si="10"/>
        <v>15689659.709999999</v>
      </c>
    </row>
    <row r="68" spans="1:14" ht="12.75">
      <c r="A68" s="198" t="s">
        <v>580</v>
      </c>
      <c r="B68" s="169"/>
      <c r="C68" s="166"/>
      <c r="D68" s="166"/>
      <c r="E68" s="166"/>
      <c r="F68" s="167"/>
      <c r="G68" s="166"/>
      <c r="H68" s="166"/>
      <c r="I68" s="166"/>
      <c r="J68" s="166">
        <v>407682</v>
      </c>
      <c r="K68" s="166"/>
      <c r="L68" s="168">
        <v>43384</v>
      </c>
      <c r="M68" s="166">
        <v>0</v>
      </c>
      <c r="N68" s="169">
        <f t="shared" si="10"/>
        <v>451066</v>
      </c>
    </row>
    <row r="69" spans="1:14" ht="12.75">
      <c r="A69" s="198" t="s">
        <v>572</v>
      </c>
      <c r="B69" s="169"/>
      <c r="C69" s="166"/>
      <c r="D69" s="166"/>
      <c r="E69" s="166"/>
      <c r="F69" s="167"/>
      <c r="G69" s="166"/>
      <c r="H69" s="166">
        <v>755900</v>
      </c>
      <c r="I69" s="166"/>
      <c r="J69" s="166"/>
      <c r="K69" s="166"/>
      <c r="L69" s="168"/>
      <c r="M69" s="166"/>
      <c r="N69" s="169">
        <f t="shared" si="10"/>
        <v>755900</v>
      </c>
    </row>
    <row r="70" spans="1:14" ht="12.75">
      <c r="A70" s="136" t="s">
        <v>24</v>
      </c>
      <c r="B70" s="173">
        <f>SUM(B71:B120)</f>
        <v>16714086.610000001</v>
      </c>
      <c r="C70" s="170">
        <f>SUM(C71:C120)</f>
        <v>22979362.64</v>
      </c>
      <c r="D70" s="170">
        <f>SUM(D71:D120)</f>
        <v>21736984.48</v>
      </c>
      <c r="E70" s="170">
        <f>SUM(E71:E120)</f>
        <v>29009121.949999996</v>
      </c>
      <c r="F70" s="170">
        <f aca="true" t="shared" si="11" ref="F70:N70">SUM(F71:F120)</f>
        <v>17791237.85</v>
      </c>
      <c r="G70" s="170">
        <f t="shared" si="11"/>
        <v>14428964.96</v>
      </c>
      <c r="H70" s="170">
        <f t="shared" si="11"/>
        <v>23923385.19</v>
      </c>
      <c r="I70" s="170">
        <f t="shared" si="11"/>
        <v>24211683.77</v>
      </c>
      <c r="J70" s="170">
        <f>SUM(J71:J120)</f>
        <v>17316021.330000002</v>
      </c>
      <c r="K70" s="170">
        <f t="shared" si="11"/>
        <v>20787468.04</v>
      </c>
      <c r="L70" s="173">
        <f t="shared" si="11"/>
        <v>17711053.83</v>
      </c>
      <c r="M70" s="170">
        <f t="shared" si="11"/>
        <v>28615240.169999998</v>
      </c>
      <c r="N70" s="170">
        <f t="shared" si="11"/>
        <v>255224610.82</v>
      </c>
    </row>
    <row r="71" spans="1:14" ht="12.75">
      <c r="A71" s="154" t="s">
        <v>299</v>
      </c>
      <c r="B71" s="183">
        <v>6104688.7</v>
      </c>
      <c r="C71" s="182">
        <v>6147868</v>
      </c>
      <c r="D71" s="182">
        <v>7358065.26</v>
      </c>
      <c r="E71" s="166">
        <v>6964411</v>
      </c>
      <c r="F71" s="167">
        <v>7395333.73</v>
      </c>
      <c r="G71" s="166">
        <v>6078801</v>
      </c>
      <c r="H71" s="182">
        <v>6638715.25</v>
      </c>
      <c r="I71" s="182">
        <v>6551852.04</v>
      </c>
      <c r="J71" s="205">
        <v>7239152.94</v>
      </c>
      <c r="K71" s="182">
        <v>6872267</v>
      </c>
      <c r="L71" s="159">
        <v>7507004.81</v>
      </c>
      <c r="M71" s="182">
        <v>14943937</v>
      </c>
      <c r="N71" s="169">
        <f aca="true" t="shared" si="12" ref="N71:N120">SUM(B71:M71)</f>
        <v>89802096.72999999</v>
      </c>
    </row>
    <row r="72" spans="1:14" ht="12.75">
      <c r="A72" s="154" t="s">
        <v>391</v>
      </c>
      <c r="B72" s="183">
        <v>8000</v>
      </c>
      <c r="C72" s="182">
        <v>2492</v>
      </c>
      <c r="D72" s="182">
        <v>10010</v>
      </c>
      <c r="E72" s="166">
        <v>26229</v>
      </c>
      <c r="F72" s="167">
        <v>7673</v>
      </c>
      <c r="G72" s="166">
        <v>7091</v>
      </c>
      <c r="H72" s="182"/>
      <c r="I72" s="182">
        <v>146883</v>
      </c>
      <c r="J72" s="205"/>
      <c r="K72" s="182"/>
      <c r="L72" s="159">
        <v>0</v>
      </c>
      <c r="M72" s="182">
        <v>13050</v>
      </c>
      <c r="N72" s="169">
        <f t="shared" si="12"/>
        <v>221428</v>
      </c>
    </row>
    <row r="73" spans="1:14" ht="12.75">
      <c r="A73" s="154" t="s">
        <v>378</v>
      </c>
      <c r="B73" s="183"/>
      <c r="C73" s="182"/>
      <c r="D73" s="182"/>
      <c r="E73" s="166"/>
      <c r="F73" s="167"/>
      <c r="G73" s="166"/>
      <c r="H73" s="182"/>
      <c r="I73" s="182"/>
      <c r="J73" s="205"/>
      <c r="K73" s="182"/>
      <c r="L73" s="159"/>
      <c r="M73" s="182"/>
      <c r="N73" s="169">
        <f t="shared" si="12"/>
        <v>0</v>
      </c>
    </row>
    <row r="74" spans="1:14" ht="12.75">
      <c r="A74" s="154" t="s">
        <v>373</v>
      </c>
      <c r="B74" s="183"/>
      <c r="C74" s="182"/>
      <c r="D74" s="182"/>
      <c r="E74" s="166"/>
      <c r="F74" s="167"/>
      <c r="G74" s="166"/>
      <c r="H74" s="182"/>
      <c r="I74" s="182"/>
      <c r="J74" s="205"/>
      <c r="K74" s="182"/>
      <c r="L74" s="159"/>
      <c r="M74" s="182"/>
      <c r="N74" s="169">
        <f t="shared" si="12"/>
        <v>0</v>
      </c>
    </row>
    <row r="75" spans="1:14" ht="12.75">
      <c r="A75" s="154" t="s">
        <v>436</v>
      </c>
      <c r="B75" s="183"/>
      <c r="C75" s="182"/>
      <c r="D75" s="182"/>
      <c r="E75" s="166"/>
      <c r="F75" s="167"/>
      <c r="G75" s="166"/>
      <c r="H75" s="182"/>
      <c r="I75" s="182"/>
      <c r="J75" s="205"/>
      <c r="K75" s="182"/>
      <c r="L75" s="159"/>
      <c r="M75" s="182"/>
      <c r="N75" s="169">
        <f t="shared" si="12"/>
        <v>0</v>
      </c>
    </row>
    <row r="76" spans="1:14" ht="12.75">
      <c r="A76" s="198" t="s">
        <v>476</v>
      </c>
      <c r="B76" s="183"/>
      <c r="C76" s="182"/>
      <c r="D76" s="182"/>
      <c r="E76" s="166"/>
      <c r="F76" s="167"/>
      <c r="G76" s="166"/>
      <c r="H76" s="182"/>
      <c r="I76" s="182"/>
      <c r="J76" s="205"/>
      <c r="K76" s="182"/>
      <c r="L76" s="159"/>
      <c r="M76" s="182"/>
      <c r="N76" s="169">
        <f t="shared" si="12"/>
        <v>0</v>
      </c>
    </row>
    <row r="77" spans="1:14" ht="12.75">
      <c r="A77" s="154" t="s">
        <v>521</v>
      </c>
      <c r="B77" s="183">
        <v>281880</v>
      </c>
      <c r="C77" s="182"/>
      <c r="D77" s="182"/>
      <c r="E77" s="166"/>
      <c r="F77" s="167"/>
      <c r="G77" s="166"/>
      <c r="H77" s="182"/>
      <c r="I77" s="182"/>
      <c r="J77" s="205"/>
      <c r="K77" s="182"/>
      <c r="L77" s="159"/>
      <c r="M77" s="182"/>
      <c r="N77" s="169">
        <f t="shared" si="12"/>
        <v>281880</v>
      </c>
    </row>
    <row r="78" spans="1:14" ht="12.75">
      <c r="A78" s="198" t="s">
        <v>555</v>
      </c>
      <c r="B78" s="183"/>
      <c r="C78" s="182"/>
      <c r="D78" s="182"/>
      <c r="E78" s="166">
        <v>5251579.81</v>
      </c>
      <c r="F78" s="167">
        <v>93960</v>
      </c>
      <c r="G78" s="166">
        <v>93960</v>
      </c>
      <c r="H78" s="182">
        <v>173304</v>
      </c>
      <c r="I78" s="182">
        <v>4805302.73</v>
      </c>
      <c r="J78" s="205">
        <v>831120</v>
      </c>
      <c r="K78" s="182">
        <v>282808</v>
      </c>
      <c r="L78" s="159">
        <v>897512</v>
      </c>
      <c r="M78" s="182">
        <v>1127143</v>
      </c>
      <c r="N78" s="169">
        <f t="shared" si="12"/>
        <v>13556689.54</v>
      </c>
    </row>
    <row r="79" spans="1:14" ht="12.75">
      <c r="A79" s="154" t="s">
        <v>379</v>
      </c>
      <c r="B79" s="183"/>
      <c r="C79" s="182"/>
      <c r="D79" s="182"/>
      <c r="E79" s="166"/>
      <c r="F79" s="167"/>
      <c r="G79" s="166"/>
      <c r="H79" s="182"/>
      <c r="I79" s="182"/>
      <c r="J79" s="205"/>
      <c r="K79" s="182"/>
      <c r="L79" s="159"/>
      <c r="M79" s="182"/>
      <c r="N79" s="169">
        <f t="shared" si="12"/>
        <v>0</v>
      </c>
    </row>
    <row r="80" spans="1:14" ht="12.75">
      <c r="A80" s="154" t="s">
        <v>374</v>
      </c>
      <c r="B80" s="183"/>
      <c r="C80" s="182"/>
      <c r="D80" s="182"/>
      <c r="E80" s="166"/>
      <c r="F80" s="167"/>
      <c r="G80" s="166"/>
      <c r="H80" s="182"/>
      <c r="I80" s="182"/>
      <c r="J80" s="205"/>
      <c r="K80" s="182"/>
      <c r="L80" s="159"/>
      <c r="M80" s="182"/>
      <c r="N80" s="169">
        <f t="shared" si="12"/>
        <v>0</v>
      </c>
    </row>
    <row r="81" spans="1:14" ht="12.75">
      <c r="A81" s="154" t="s">
        <v>437</v>
      </c>
      <c r="B81" s="183"/>
      <c r="C81" s="182"/>
      <c r="D81" s="182"/>
      <c r="E81" s="166"/>
      <c r="F81" s="167"/>
      <c r="G81" s="166"/>
      <c r="H81" s="182"/>
      <c r="I81" s="182"/>
      <c r="J81" s="205"/>
      <c r="K81" s="182"/>
      <c r="L81" s="159"/>
      <c r="M81" s="182"/>
      <c r="N81" s="169">
        <f t="shared" si="12"/>
        <v>0</v>
      </c>
    </row>
    <row r="82" spans="1:14" ht="12.75">
      <c r="A82" s="198" t="s">
        <v>477</v>
      </c>
      <c r="B82" s="183"/>
      <c r="C82" s="182"/>
      <c r="D82" s="182"/>
      <c r="E82" s="166"/>
      <c r="F82" s="167"/>
      <c r="G82" s="166"/>
      <c r="H82" s="182"/>
      <c r="I82" s="182"/>
      <c r="J82" s="205"/>
      <c r="K82" s="182"/>
      <c r="L82" s="159"/>
      <c r="M82" s="182"/>
      <c r="N82" s="169">
        <f t="shared" si="12"/>
        <v>0</v>
      </c>
    </row>
    <row r="83" spans="1:14" ht="12.75">
      <c r="A83" s="154" t="s">
        <v>522</v>
      </c>
      <c r="B83" s="183"/>
      <c r="C83" s="182"/>
      <c r="D83" s="182"/>
      <c r="E83" s="166"/>
      <c r="F83" s="167"/>
      <c r="G83" s="166"/>
      <c r="H83" s="182"/>
      <c r="I83" s="182"/>
      <c r="J83" s="205"/>
      <c r="K83" s="182"/>
      <c r="L83" s="159"/>
      <c r="M83" s="182"/>
      <c r="N83" s="169">
        <f t="shared" si="12"/>
        <v>0</v>
      </c>
    </row>
    <row r="84" spans="1:14" ht="12.75">
      <c r="A84" s="198" t="s">
        <v>556</v>
      </c>
      <c r="B84" s="183">
        <v>120000</v>
      </c>
      <c r="C84" s="182">
        <v>120000</v>
      </c>
      <c r="D84" s="182">
        <v>120000</v>
      </c>
      <c r="E84" s="166">
        <v>120000</v>
      </c>
      <c r="F84" s="167">
        <v>300000</v>
      </c>
      <c r="G84" s="166">
        <v>300000</v>
      </c>
      <c r="H84" s="182">
        <v>180000</v>
      </c>
      <c r="I84" s="182">
        <v>180000</v>
      </c>
      <c r="J84" s="205">
        <v>180000</v>
      </c>
      <c r="K84" s="182">
        <v>180000</v>
      </c>
      <c r="L84" s="159">
        <v>180000</v>
      </c>
      <c r="M84" s="182">
        <v>180000</v>
      </c>
      <c r="N84" s="169">
        <f t="shared" si="12"/>
        <v>2160000</v>
      </c>
    </row>
    <row r="85" spans="1:14" ht="12.75">
      <c r="A85" s="154" t="s">
        <v>380</v>
      </c>
      <c r="B85" s="183"/>
      <c r="C85" s="182"/>
      <c r="D85" s="182"/>
      <c r="E85" s="166"/>
      <c r="F85" s="167"/>
      <c r="G85" s="166"/>
      <c r="H85" s="182"/>
      <c r="I85" s="182"/>
      <c r="J85" s="205"/>
      <c r="K85" s="182">
        <v>-6500</v>
      </c>
      <c r="L85" s="159">
        <v>6500</v>
      </c>
      <c r="M85" s="182">
        <v>0</v>
      </c>
      <c r="N85" s="169">
        <f t="shared" si="12"/>
        <v>0</v>
      </c>
    </row>
    <row r="86" spans="1:14" ht="12.75">
      <c r="A86" s="154" t="s">
        <v>375</v>
      </c>
      <c r="B86" s="183"/>
      <c r="C86" s="182"/>
      <c r="D86" s="182"/>
      <c r="E86" s="166"/>
      <c r="F86" s="167"/>
      <c r="G86" s="166"/>
      <c r="H86" s="182"/>
      <c r="I86" s="182"/>
      <c r="J86" s="205"/>
      <c r="K86" s="182"/>
      <c r="L86" s="159"/>
      <c r="M86" s="182"/>
      <c r="N86" s="169">
        <f t="shared" si="12"/>
        <v>0</v>
      </c>
    </row>
    <row r="87" spans="1:14" ht="12.75">
      <c r="A87" s="154" t="s">
        <v>438</v>
      </c>
      <c r="B87" s="183"/>
      <c r="C87" s="182"/>
      <c r="D87" s="166"/>
      <c r="E87" s="166"/>
      <c r="F87" s="167"/>
      <c r="G87" s="166"/>
      <c r="H87" s="182"/>
      <c r="I87" s="182"/>
      <c r="J87" s="205"/>
      <c r="K87" s="182"/>
      <c r="L87" s="159"/>
      <c r="M87" s="182"/>
      <c r="N87" s="169">
        <f t="shared" si="12"/>
        <v>0</v>
      </c>
    </row>
    <row r="88" spans="1:14" ht="12.75">
      <c r="A88" s="198" t="s">
        <v>484</v>
      </c>
      <c r="B88" s="183"/>
      <c r="C88" s="182"/>
      <c r="D88" s="166"/>
      <c r="E88" s="166"/>
      <c r="F88" s="167"/>
      <c r="G88" s="166"/>
      <c r="H88" s="182"/>
      <c r="I88" s="182"/>
      <c r="J88" s="205"/>
      <c r="K88" s="182"/>
      <c r="L88" s="159"/>
      <c r="M88" s="182"/>
      <c r="N88" s="169">
        <f t="shared" si="12"/>
        <v>0</v>
      </c>
    </row>
    <row r="89" spans="1:14" ht="12.75">
      <c r="A89" s="154" t="s">
        <v>523</v>
      </c>
      <c r="B89" s="183">
        <v>500372.02</v>
      </c>
      <c r="C89" s="182">
        <v>491519.44</v>
      </c>
      <c r="D89" s="166">
        <v>-12235.18</v>
      </c>
      <c r="E89" s="166">
        <v>48455.52</v>
      </c>
      <c r="F89" s="167">
        <v>0</v>
      </c>
      <c r="G89" s="166">
        <v>0</v>
      </c>
      <c r="H89" s="182">
        <v>0.8</v>
      </c>
      <c r="I89" s="182">
        <v>-0.8</v>
      </c>
      <c r="J89" s="205">
        <v>0</v>
      </c>
      <c r="K89" s="182">
        <v>0</v>
      </c>
      <c r="L89" s="159">
        <v>0</v>
      </c>
      <c r="M89" s="182">
        <v>0</v>
      </c>
      <c r="N89" s="169">
        <f t="shared" si="12"/>
        <v>1028111.7999999999</v>
      </c>
    </row>
    <row r="90" spans="1:14" ht="12.75">
      <c r="A90" s="198" t="s">
        <v>557</v>
      </c>
      <c r="B90" s="183">
        <v>552598.16</v>
      </c>
      <c r="C90" s="182">
        <v>3131382.51</v>
      </c>
      <c r="D90" s="166">
        <v>1648630.55</v>
      </c>
      <c r="E90" s="166">
        <v>3699156.34</v>
      </c>
      <c r="F90" s="167">
        <v>2998910.92</v>
      </c>
      <c r="G90" s="166">
        <v>2088109.2</v>
      </c>
      <c r="H90" s="205">
        <v>3425523.44</v>
      </c>
      <c r="I90" s="182">
        <v>2064222.8</v>
      </c>
      <c r="J90" s="205">
        <v>2482498.09</v>
      </c>
      <c r="K90" s="182">
        <v>2386864.95</v>
      </c>
      <c r="L90" s="159">
        <v>2752940.83</v>
      </c>
      <c r="M90" s="182">
        <v>2600567.56</v>
      </c>
      <c r="N90" s="169">
        <f t="shared" si="12"/>
        <v>29831405.349999998</v>
      </c>
    </row>
    <row r="91" spans="1:14" ht="12.75">
      <c r="A91" s="154" t="s">
        <v>367</v>
      </c>
      <c r="B91" s="183"/>
      <c r="C91" s="182"/>
      <c r="D91" s="182"/>
      <c r="E91" s="166"/>
      <c r="F91" s="167"/>
      <c r="G91" s="166"/>
      <c r="H91" s="182"/>
      <c r="I91" s="182">
        <v>1836022.98</v>
      </c>
      <c r="J91" s="205"/>
      <c r="K91" s="182"/>
      <c r="L91" s="159">
        <v>0</v>
      </c>
      <c r="M91" s="182">
        <v>520000</v>
      </c>
      <c r="N91" s="169">
        <f t="shared" si="12"/>
        <v>2356022.98</v>
      </c>
    </row>
    <row r="92" spans="1:14" ht="12.75">
      <c r="A92" s="154" t="s">
        <v>368</v>
      </c>
      <c r="B92" s="183"/>
      <c r="C92" s="182"/>
      <c r="D92" s="182"/>
      <c r="E92" s="166"/>
      <c r="F92" s="166"/>
      <c r="G92" s="166"/>
      <c r="H92" s="182"/>
      <c r="I92" s="182">
        <v>60507.66</v>
      </c>
      <c r="J92" s="205"/>
      <c r="K92" s="182"/>
      <c r="L92" s="159"/>
      <c r="M92" s="182"/>
      <c r="N92" s="169">
        <f t="shared" si="12"/>
        <v>60507.66</v>
      </c>
    </row>
    <row r="93" spans="1:14" ht="12.75">
      <c r="A93" s="154" t="s">
        <v>434</v>
      </c>
      <c r="B93" s="183"/>
      <c r="C93" s="182"/>
      <c r="D93" s="182"/>
      <c r="E93" s="166"/>
      <c r="F93" s="167"/>
      <c r="G93" s="166"/>
      <c r="H93" s="182"/>
      <c r="I93" s="182"/>
      <c r="J93" s="205"/>
      <c r="K93" s="182"/>
      <c r="L93" s="159"/>
      <c r="M93" s="182"/>
      <c r="N93" s="169">
        <f t="shared" si="12"/>
        <v>0</v>
      </c>
    </row>
    <row r="94" spans="1:14" ht="12.75">
      <c r="A94" s="198" t="s">
        <v>511</v>
      </c>
      <c r="B94" s="183"/>
      <c r="C94" s="182"/>
      <c r="D94" s="182"/>
      <c r="E94" s="166"/>
      <c r="F94" s="167"/>
      <c r="G94" s="166"/>
      <c r="H94" s="182">
        <v>6955293.13</v>
      </c>
      <c r="I94" s="182">
        <v>1023474.18</v>
      </c>
      <c r="J94" s="205">
        <v>460370.81</v>
      </c>
      <c r="K94" s="182">
        <v>4508371.86</v>
      </c>
      <c r="L94" s="159">
        <v>33582.7</v>
      </c>
      <c r="M94" s="182">
        <v>421374.71</v>
      </c>
      <c r="N94" s="169">
        <f t="shared" si="12"/>
        <v>13402467.39</v>
      </c>
    </row>
    <row r="95" spans="1:14" ht="12.75">
      <c r="A95" s="198" t="s">
        <v>553</v>
      </c>
      <c r="B95" s="183"/>
      <c r="C95" s="182"/>
      <c r="D95" s="182"/>
      <c r="E95" s="166"/>
      <c r="F95" s="167"/>
      <c r="G95" s="166"/>
      <c r="H95" s="182"/>
      <c r="I95" s="182"/>
      <c r="J95" s="205"/>
      <c r="K95" s="182"/>
      <c r="L95" s="159"/>
      <c r="M95" s="182"/>
      <c r="N95" s="169">
        <f t="shared" si="12"/>
        <v>0</v>
      </c>
    </row>
    <row r="96" spans="1:14" ht="12.75">
      <c r="A96" s="154" t="s">
        <v>377</v>
      </c>
      <c r="B96" s="183"/>
      <c r="C96" s="182"/>
      <c r="D96" s="182"/>
      <c r="E96" s="166"/>
      <c r="F96" s="167"/>
      <c r="G96" s="166"/>
      <c r="H96" s="182"/>
      <c r="I96" s="182"/>
      <c r="J96" s="205"/>
      <c r="K96" s="182"/>
      <c r="L96" s="159"/>
      <c r="M96" s="182"/>
      <c r="N96" s="169">
        <f t="shared" si="12"/>
        <v>0</v>
      </c>
    </row>
    <row r="97" spans="1:14" ht="12.75">
      <c r="A97" s="154" t="s">
        <v>376</v>
      </c>
      <c r="B97" s="183"/>
      <c r="C97" s="182"/>
      <c r="D97" s="182"/>
      <c r="E97" s="166"/>
      <c r="F97" s="167"/>
      <c r="G97" s="166"/>
      <c r="H97" s="182"/>
      <c r="I97" s="182"/>
      <c r="J97" s="205"/>
      <c r="K97" s="182"/>
      <c r="L97" s="159"/>
      <c r="M97" s="182"/>
      <c r="N97" s="169">
        <f t="shared" si="12"/>
        <v>0</v>
      </c>
    </row>
    <row r="98" spans="1:14" ht="12.75">
      <c r="A98" s="154" t="s">
        <v>435</v>
      </c>
      <c r="B98" s="183"/>
      <c r="C98" s="182"/>
      <c r="D98" s="182"/>
      <c r="E98" s="166"/>
      <c r="F98" s="167"/>
      <c r="G98" s="166"/>
      <c r="H98" s="182"/>
      <c r="I98" s="182"/>
      <c r="J98" s="205"/>
      <c r="K98" s="182"/>
      <c r="L98" s="159"/>
      <c r="M98" s="182"/>
      <c r="N98" s="169">
        <f t="shared" si="12"/>
        <v>0</v>
      </c>
    </row>
    <row r="99" spans="1:14" ht="12.75">
      <c r="A99" s="198" t="s">
        <v>478</v>
      </c>
      <c r="B99" s="183"/>
      <c r="C99" s="182"/>
      <c r="D99" s="182"/>
      <c r="E99" s="166"/>
      <c r="F99" s="167"/>
      <c r="G99" s="166"/>
      <c r="H99" s="182"/>
      <c r="I99" s="182"/>
      <c r="J99" s="205"/>
      <c r="K99" s="182">
        <v>490900</v>
      </c>
      <c r="L99" s="159"/>
      <c r="M99" s="182"/>
      <c r="N99" s="169">
        <f t="shared" si="12"/>
        <v>490900</v>
      </c>
    </row>
    <row r="100" spans="1:14" ht="12.75">
      <c r="A100" s="154" t="s">
        <v>524</v>
      </c>
      <c r="B100" s="183"/>
      <c r="C100" s="182">
        <v>919371.27</v>
      </c>
      <c r="D100" s="182">
        <v>1880419.12</v>
      </c>
      <c r="E100" s="166">
        <v>2442102.64</v>
      </c>
      <c r="F100" s="167"/>
      <c r="G100" s="166"/>
      <c r="H100" s="182"/>
      <c r="I100" s="182"/>
      <c r="J100" s="205"/>
      <c r="K100" s="182"/>
      <c r="L100" s="159">
        <v>0</v>
      </c>
      <c r="M100" s="182">
        <v>1016700</v>
      </c>
      <c r="N100" s="169">
        <f t="shared" si="12"/>
        <v>6258593.03</v>
      </c>
    </row>
    <row r="101" spans="1:14" ht="12.75">
      <c r="A101" s="198" t="s">
        <v>558</v>
      </c>
      <c r="B101" s="183"/>
      <c r="C101" s="182"/>
      <c r="D101" s="182"/>
      <c r="E101" s="166"/>
      <c r="F101" s="167"/>
      <c r="G101" s="166"/>
      <c r="H101" s="182">
        <v>102886.2</v>
      </c>
      <c r="I101" s="182"/>
      <c r="J101" s="205"/>
      <c r="K101" s="182"/>
      <c r="L101" s="159">
        <v>258923.6</v>
      </c>
      <c r="M101" s="182">
        <v>1798000</v>
      </c>
      <c r="N101" s="169">
        <f t="shared" si="12"/>
        <v>2159809.8</v>
      </c>
    </row>
    <row r="102" spans="1:14" ht="12.75">
      <c r="A102" s="154" t="s">
        <v>455</v>
      </c>
      <c r="B102" s="183"/>
      <c r="C102" s="182"/>
      <c r="D102" s="182"/>
      <c r="E102" s="166"/>
      <c r="F102" s="167"/>
      <c r="G102" s="166"/>
      <c r="H102" s="182"/>
      <c r="I102" s="182"/>
      <c r="J102" s="205"/>
      <c r="K102" s="182"/>
      <c r="L102" s="159"/>
      <c r="M102" s="182"/>
      <c r="N102" s="169">
        <f t="shared" si="12"/>
        <v>0</v>
      </c>
    </row>
    <row r="103" spans="1:14" ht="12.75">
      <c r="A103" s="154" t="s">
        <v>366</v>
      </c>
      <c r="B103" s="183"/>
      <c r="C103" s="182"/>
      <c r="D103" s="182"/>
      <c r="E103" s="166"/>
      <c r="F103" s="167"/>
      <c r="G103" s="166"/>
      <c r="H103" s="182"/>
      <c r="I103" s="182"/>
      <c r="J103" s="205"/>
      <c r="K103" s="182"/>
      <c r="L103" s="159"/>
      <c r="M103" s="182"/>
      <c r="N103" s="169">
        <f t="shared" si="12"/>
        <v>0</v>
      </c>
    </row>
    <row r="104" spans="1:14" ht="12.75">
      <c r="A104" s="154" t="s">
        <v>433</v>
      </c>
      <c r="B104" s="183"/>
      <c r="C104" s="182"/>
      <c r="D104" s="182"/>
      <c r="E104" s="166"/>
      <c r="F104" s="167"/>
      <c r="G104" s="166"/>
      <c r="H104" s="182"/>
      <c r="I104" s="182"/>
      <c r="J104" s="205"/>
      <c r="K104" s="182"/>
      <c r="L104" s="159"/>
      <c r="M104" s="182"/>
      <c r="N104" s="169">
        <f t="shared" si="12"/>
        <v>0</v>
      </c>
    </row>
    <row r="105" spans="1:14" ht="12.75">
      <c r="A105" s="198" t="s">
        <v>474</v>
      </c>
      <c r="B105" s="183"/>
      <c r="C105" s="182"/>
      <c r="D105" s="182"/>
      <c r="E105" s="166"/>
      <c r="F105" s="167"/>
      <c r="G105" s="166"/>
      <c r="H105" s="182"/>
      <c r="I105" s="182"/>
      <c r="J105" s="205"/>
      <c r="K105" s="182"/>
      <c r="L105" s="159"/>
      <c r="M105" s="182"/>
      <c r="N105" s="169">
        <f t="shared" si="12"/>
        <v>0</v>
      </c>
    </row>
    <row r="106" spans="1:14" ht="12.75">
      <c r="A106" s="154" t="s">
        <v>510</v>
      </c>
      <c r="B106" s="183">
        <v>139.2</v>
      </c>
      <c r="C106" s="182"/>
      <c r="D106" s="182">
        <v>13.92</v>
      </c>
      <c r="E106" s="166">
        <v>104.4</v>
      </c>
      <c r="F106" s="167"/>
      <c r="G106" s="166"/>
      <c r="H106" s="182">
        <v>41.76</v>
      </c>
      <c r="I106" s="182">
        <v>34.8</v>
      </c>
      <c r="J106" s="205">
        <v>146.16</v>
      </c>
      <c r="K106" s="182">
        <v>27.84</v>
      </c>
      <c r="L106" s="159">
        <v>6.96</v>
      </c>
      <c r="M106" s="182">
        <v>6.96</v>
      </c>
      <c r="N106" s="169">
        <f t="shared" si="12"/>
        <v>522</v>
      </c>
    </row>
    <row r="107" spans="1:14" ht="12.75">
      <c r="A107" s="198" t="s">
        <v>559</v>
      </c>
      <c r="B107" s="183"/>
      <c r="C107" s="182">
        <v>112.36</v>
      </c>
      <c r="D107" s="182">
        <v>1044</v>
      </c>
      <c r="E107" s="166"/>
      <c r="F107" s="167">
        <v>-1044</v>
      </c>
      <c r="G107" s="166"/>
      <c r="H107" s="182"/>
      <c r="I107" s="182"/>
      <c r="J107" s="205">
        <v>-111.36</v>
      </c>
      <c r="K107" s="182"/>
      <c r="L107" s="159"/>
      <c r="M107" s="182"/>
      <c r="N107" s="169">
        <f t="shared" si="12"/>
        <v>0.9999999999999005</v>
      </c>
    </row>
    <row r="108" spans="1:14" ht="12.75">
      <c r="A108" s="154" t="s">
        <v>310</v>
      </c>
      <c r="B108" s="183"/>
      <c r="C108" s="182"/>
      <c r="D108" s="182"/>
      <c r="E108" s="166"/>
      <c r="F108" s="167"/>
      <c r="G108" s="166"/>
      <c r="H108" s="182"/>
      <c r="I108" s="182"/>
      <c r="J108" s="205"/>
      <c r="K108" s="182"/>
      <c r="L108" s="159"/>
      <c r="M108" s="182"/>
      <c r="N108" s="169">
        <f t="shared" si="12"/>
        <v>0</v>
      </c>
    </row>
    <row r="109" spans="1:14" ht="12.75">
      <c r="A109" s="154" t="s">
        <v>251</v>
      </c>
      <c r="B109" s="183"/>
      <c r="C109" s="182"/>
      <c r="D109" s="182"/>
      <c r="E109" s="166"/>
      <c r="F109" s="167"/>
      <c r="G109" s="166"/>
      <c r="H109" s="182"/>
      <c r="I109" s="182"/>
      <c r="J109" s="205"/>
      <c r="K109" s="182"/>
      <c r="L109" s="159"/>
      <c r="M109" s="182"/>
      <c r="N109" s="169">
        <f t="shared" si="12"/>
        <v>0</v>
      </c>
    </row>
    <row r="110" spans="1:14" ht="12.75">
      <c r="A110" s="154" t="s">
        <v>340</v>
      </c>
      <c r="B110" s="183"/>
      <c r="C110" s="182"/>
      <c r="D110" s="182"/>
      <c r="E110" s="166"/>
      <c r="F110" s="167"/>
      <c r="G110" s="166"/>
      <c r="H110" s="182"/>
      <c r="I110" s="182"/>
      <c r="J110" s="205"/>
      <c r="K110" s="182"/>
      <c r="L110" s="183"/>
      <c r="M110" s="182"/>
      <c r="N110" s="169">
        <f t="shared" si="12"/>
        <v>0</v>
      </c>
    </row>
    <row r="111" spans="1:14" ht="12.75">
      <c r="A111" s="198" t="s">
        <v>525</v>
      </c>
      <c r="B111" s="183"/>
      <c r="C111" s="182"/>
      <c r="D111" s="182"/>
      <c r="E111" s="166"/>
      <c r="F111" s="167"/>
      <c r="G111" s="166"/>
      <c r="H111" s="182"/>
      <c r="I111" s="182"/>
      <c r="J111" s="205"/>
      <c r="K111" s="182"/>
      <c r="L111" s="159"/>
      <c r="M111" s="182"/>
      <c r="N111" s="169">
        <f t="shared" si="12"/>
        <v>0</v>
      </c>
    </row>
    <row r="112" spans="1:14" ht="12.75">
      <c r="A112" s="198" t="s">
        <v>560</v>
      </c>
      <c r="B112" s="183">
        <v>4117780.38</v>
      </c>
      <c r="C112" s="182">
        <v>7137204.91</v>
      </c>
      <c r="D112" s="182">
        <v>5546628.67</v>
      </c>
      <c r="E112" s="166">
        <v>5584674.1</v>
      </c>
      <c r="F112" s="167">
        <v>1036453.06</v>
      </c>
      <c r="G112" s="166">
        <v>1053405.62</v>
      </c>
      <c r="H112" s="182">
        <v>1029260.47</v>
      </c>
      <c r="I112" s="182">
        <v>1086293.24</v>
      </c>
      <c r="J112" s="205">
        <v>1005982.54</v>
      </c>
      <c r="K112" s="182">
        <v>1021174.25</v>
      </c>
      <c r="L112" s="159">
        <v>1031421.79</v>
      </c>
      <c r="M112" s="182">
        <v>960422.83</v>
      </c>
      <c r="N112" s="169">
        <f t="shared" si="12"/>
        <v>30610701.859999996</v>
      </c>
    </row>
    <row r="113" spans="1:14" ht="12.75">
      <c r="A113" s="154" t="s">
        <v>321</v>
      </c>
      <c r="B113" s="183"/>
      <c r="C113" s="182"/>
      <c r="D113" s="182"/>
      <c r="E113" s="166"/>
      <c r="F113" s="167"/>
      <c r="G113" s="166"/>
      <c r="H113" s="182"/>
      <c r="I113" s="182"/>
      <c r="J113" s="205"/>
      <c r="K113" s="182"/>
      <c r="L113" s="159"/>
      <c r="M113" s="182"/>
      <c r="N113" s="169">
        <f t="shared" si="12"/>
        <v>0</v>
      </c>
    </row>
    <row r="114" spans="1:14" ht="12.75">
      <c r="A114" s="154" t="s">
        <v>413</v>
      </c>
      <c r="B114" s="183"/>
      <c r="C114" s="182"/>
      <c r="D114" s="182"/>
      <c r="E114" s="166"/>
      <c r="F114" s="167">
        <v>1000000</v>
      </c>
      <c r="G114" s="166"/>
      <c r="H114" s="182"/>
      <c r="I114" s="182">
        <v>1500000</v>
      </c>
      <c r="J114" s="205"/>
      <c r="K114" s="182"/>
      <c r="L114" s="159"/>
      <c r="M114" s="182"/>
      <c r="N114" s="169">
        <f t="shared" si="12"/>
        <v>2500000</v>
      </c>
    </row>
    <row r="115" spans="1:14" ht="12.75">
      <c r="A115" s="154" t="s">
        <v>421</v>
      </c>
      <c r="B115" s="183"/>
      <c r="C115" s="182"/>
      <c r="D115" s="182"/>
      <c r="E115" s="166"/>
      <c r="F115" s="167"/>
      <c r="G115" s="166"/>
      <c r="H115" s="182"/>
      <c r="I115" s="182"/>
      <c r="J115" s="205"/>
      <c r="K115" s="182"/>
      <c r="L115" s="159"/>
      <c r="M115" s="182"/>
      <c r="N115" s="169">
        <f t="shared" si="12"/>
        <v>0</v>
      </c>
    </row>
    <row r="116" spans="1:14" ht="12.75">
      <c r="A116" s="154" t="s">
        <v>408</v>
      </c>
      <c r="B116" s="183"/>
      <c r="C116" s="182"/>
      <c r="D116" s="182"/>
      <c r="E116" s="166"/>
      <c r="F116" s="167"/>
      <c r="G116" s="166"/>
      <c r="H116" s="182"/>
      <c r="I116" s="182"/>
      <c r="J116" s="205"/>
      <c r="K116" s="182"/>
      <c r="L116" s="159"/>
      <c r="M116" s="182"/>
      <c r="N116" s="169">
        <f t="shared" si="12"/>
        <v>0</v>
      </c>
    </row>
    <row r="117" spans="1:14" ht="12.75">
      <c r="A117" s="154" t="s">
        <v>409</v>
      </c>
      <c r="B117" s="183"/>
      <c r="C117" s="182"/>
      <c r="D117" s="182"/>
      <c r="E117" s="166"/>
      <c r="F117" s="167"/>
      <c r="G117" s="166"/>
      <c r="H117" s="182"/>
      <c r="I117" s="182"/>
      <c r="J117" s="205"/>
      <c r="K117" s="182"/>
      <c r="L117" s="159"/>
      <c r="M117" s="182"/>
      <c r="N117" s="169">
        <f t="shared" si="12"/>
        <v>0</v>
      </c>
    </row>
    <row r="118" spans="1:14" ht="12.75">
      <c r="A118" s="198" t="s">
        <v>526</v>
      </c>
      <c r="B118" s="183"/>
      <c r="C118" s="182"/>
      <c r="D118" s="182"/>
      <c r="E118" s="166"/>
      <c r="F118" s="167"/>
      <c r="G118" s="166"/>
      <c r="H118" s="182"/>
      <c r="I118" s="182"/>
      <c r="J118" s="205"/>
      <c r="K118" s="182"/>
      <c r="L118" s="159"/>
      <c r="M118" s="182"/>
      <c r="N118" s="169">
        <f t="shared" si="12"/>
        <v>0</v>
      </c>
    </row>
    <row r="119" spans="1:14" ht="12.75">
      <c r="A119" s="198" t="s">
        <v>561</v>
      </c>
      <c r="B119" s="183">
        <v>4076911.01</v>
      </c>
      <c r="C119" s="182">
        <v>4077695.01</v>
      </c>
      <c r="D119" s="182">
        <v>4232691</v>
      </c>
      <c r="E119" s="166">
        <v>3920692</v>
      </c>
      <c r="F119" s="167">
        <v>4008234</v>
      </c>
      <c r="G119" s="166">
        <v>3855881</v>
      </c>
      <c r="H119" s="182">
        <v>4466643</v>
      </c>
      <c r="I119" s="182">
        <v>4005374</v>
      </c>
      <c r="J119" s="205">
        <v>4165145.01</v>
      </c>
      <c r="K119" s="182">
        <v>4099837</v>
      </c>
      <c r="L119" s="159">
        <v>4091444</v>
      </c>
      <c r="M119" s="182">
        <v>4082320.97</v>
      </c>
      <c r="N119" s="169">
        <f t="shared" si="12"/>
        <v>49082868</v>
      </c>
    </row>
    <row r="120" spans="1:14" ht="12.75">
      <c r="A120" s="154" t="s">
        <v>456</v>
      </c>
      <c r="B120" s="183">
        <v>951717.14</v>
      </c>
      <c r="C120" s="182">
        <v>951717.14</v>
      </c>
      <c r="D120" s="182">
        <v>951717.14</v>
      </c>
      <c r="E120" s="166">
        <v>951717.14</v>
      </c>
      <c r="F120" s="167">
        <v>951717.14</v>
      </c>
      <c r="G120" s="166">
        <v>951717.14</v>
      </c>
      <c r="H120" s="182">
        <v>951717.14</v>
      </c>
      <c r="I120" s="182">
        <v>951717.14</v>
      </c>
      <c r="J120" s="205">
        <v>951717.14</v>
      </c>
      <c r="K120" s="182">
        <v>951717.14</v>
      </c>
      <c r="L120" s="159">
        <v>951717.14</v>
      </c>
      <c r="M120" s="182">
        <v>951717.14</v>
      </c>
      <c r="N120" s="169">
        <f t="shared" si="12"/>
        <v>11420605.680000002</v>
      </c>
    </row>
    <row r="121" spans="1:14" ht="12.75">
      <c r="A121" s="136" t="s">
        <v>125</v>
      </c>
      <c r="B121" s="173">
        <f>SUM(B122:B126)</f>
        <v>1676077.68</v>
      </c>
      <c r="C121" s="170">
        <f aca="true" t="shared" si="13" ref="C121:N121">SUM(C122:C126)</f>
        <v>1528707.82</v>
      </c>
      <c r="D121" s="170">
        <f t="shared" si="13"/>
        <v>1489506.55</v>
      </c>
      <c r="E121" s="170">
        <f t="shared" si="13"/>
        <v>1444568.96</v>
      </c>
      <c r="F121" s="170">
        <f t="shared" si="13"/>
        <v>1409434.8</v>
      </c>
      <c r="G121" s="170">
        <f t="shared" si="13"/>
        <v>1396181.87</v>
      </c>
      <c r="H121" s="170">
        <f t="shared" si="13"/>
        <v>1402520.75</v>
      </c>
      <c r="I121" s="170">
        <f t="shared" si="13"/>
        <v>1386132.98</v>
      </c>
      <c r="J121" s="170">
        <f>SUM(J122:J126)</f>
        <v>1410331.16</v>
      </c>
      <c r="K121" s="170">
        <f t="shared" si="13"/>
        <v>1385385.9</v>
      </c>
      <c r="L121" s="172">
        <f t="shared" si="13"/>
        <v>1381453.5</v>
      </c>
      <c r="M121" s="170">
        <f t="shared" si="13"/>
        <v>1944394.56</v>
      </c>
      <c r="N121" s="173">
        <f t="shared" si="13"/>
        <v>17854696.53</v>
      </c>
    </row>
    <row r="122" spans="1:14" ht="12.75">
      <c r="A122" s="154" t="s">
        <v>400</v>
      </c>
      <c r="B122" s="183"/>
      <c r="C122" s="182"/>
      <c r="D122" s="182"/>
      <c r="E122" s="166"/>
      <c r="F122" s="167"/>
      <c r="G122" s="166"/>
      <c r="H122" s="182"/>
      <c r="I122" s="182"/>
      <c r="J122" s="205"/>
      <c r="K122" s="182"/>
      <c r="L122" s="159"/>
      <c r="M122" s="182"/>
      <c r="N122" s="169">
        <f>SUM(B122:M122)</f>
        <v>0</v>
      </c>
    </row>
    <row r="123" spans="1:14" ht="12.75">
      <c r="A123" s="154" t="s">
        <v>399</v>
      </c>
      <c r="B123" s="183">
        <v>342744.68</v>
      </c>
      <c r="C123" s="182">
        <v>195374.82</v>
      </c>
      <c r="D123" s="182">
        <v>156173.55</v>
      </c>
      <c r="E123" s="166">
        <v>111235.95999999999</v>
      </c>
      <c r="F123" s="167">
        <v>76101.8</v>
      </c>
      <c r="G123" s="166">
        <v>62848.869999999995</v>
      </c>
      <c r="H123" s="182">
        <v>69187.75</v>
      </c>
      <c r="I123" s="182">
        <v>52799.979999999996</v>
      </c>
      <c r="J123" s="205">
        <v>76998.16</v>
      </c>
      <c r="K123" s="182">
        <v>52052.9</v>
      </c>
      <c r="L123" s="159">
        <v>48120.5</v>
      </c>
      <c r="M123" s="182">
        <v>611061.56</v>
      </c>
      <c r="N123" s="169">
        <f>SUM(B123:M123)</f>
        <v>1854700.53</v>
      </c>
    </row>
    <row r="124" spans="1:14" s="1" customFormat="1" ht="12.75">
      <c r="A124" s="154" t="s">
        <v>300</v>
      </c>
      <c r="B124" s="183">
        <v>1333333</v>
      </c>
      <c r="C124" s="182">
        <v>1333333</v>
      </c>
      <c r="D124" s="182">
        <v>1333333</v>
      </c>
      <c r="E124" s="166">
        <v>1333333</v>
      </c>
      <c r="F124" s="167">
        <v>1333333</v>
      </c>
      <c r="G124" s="166">
        <v>1333333</v>
      </c>
      <c r="H124" s="182">
        <v>1333333</v>
      </c>
      <c r="I124" s="182">
        <v>1333333</v>
      </c>
      <c r="J124" s="182">
        <v>1333333</v>
      </c>
      <c r="K124" s="182">
        <v>1333333</v>
      </c>
      <c r="L124" s="159">
        <v>1333333</v>
      </c>
      <c r="M124" s="182">
        <v>1333333</v>
      </c>
      <c r="N124" s="169">
        <f>SUM(B124:M124)</f>
        <v>15999996</v>
      </c>
    </row>
    <row r="125" spans="1:14" s="1" customFormat="1" ht="12.75">
      <c r="A125" s="154" t="s">
        <v>305</v>
      </c>
      <c r="B125" s="183"/>
      <c r="C125" s="182"/>
      <c r="D125" s="182"/>
      <c r="E125" s="166"/>
      <c r="F125" s="167"/>
      <c r="G125" s="166"/>
      <c r="H125" s="182"/>
      <c r="I125" s="182"/>
      <c r="J125" s="182"/>
      <c r="K125" s="182"/>
      <c r="L125" s="159"/>
      <c r="M125" s="182"/>
      <c r="N125" s="169">
        <f>SUM(B125:M125)</f>
        <v>0</v>
      </c>
    </row>
    <row r="126" spans="1:14" s="1" customFormat="1" ht="12.75">
      <c r="A126" s="154" t="s">
        <v>311</v>
      </c>
      <c r="B126" s="183"/>
      <c r="C126" s="182"/>
      <c r="D126" s="182"/>
      <c r="E126" s="166"/>
      <c r="F126" s="167"/>
      <c r="G126" s="166"/>
      <c r="H126" s="182"/>
      <c r="I126" s="182"/>
      <c r="J126" s="182"/>
      <c r="K126" s="182"/>
      <c r="L126" s="159"/>
      <c r="M126" s="182"/>
      <c r="N126" s="169">
        <f>SUM(B126:M126)</f>
        <v>0</v>
      </c>
    </row>
    <row r="127" spans="1:14" ht="12.75">
      <c r="A127" s="136" t="s">
        <v>26</v>
      </c>
      <c r="B127" s="173">
        <f aca="true" t="shared" si="14" ref="B127:N127">SUM(B128:B193)</f>
        <v>12674122.99</v>
      </c>
      <c r="C127" s="170">
        <f t="shared" si="14"/>
        <v>3427473.16</v>
      </c>
      <c r="D127" s="170">
        <f t="shared" si="14"/>
        <v>26438477.81</v>
      </c>
      <c r="E127" s="170">
        <f t="shared" si="14"/>
        <v>6884236.6</v>
      </c>
      <c r="F127" s="170">
        <f t="shared" si="14"/>
        <v>19941382.770000003</v>
      </c>
      <c r="G127" s="170">
        <f t="shared" si="14"/>
        <v>9126117.1</v>
      </c>
      <c r="H127" s="170">
        <f t="shared" si="14"/>
        <v>16638443.419999998</v>
      </c>
      <c r="I127" s="170">
        <f t="shared" si="14"/>
        <v>9123718.17</v>
      </c>
      <c r="J127" s="170">
        <f t="shared" si="14"/>
        <v>8351504.38</v>
      </c>
      <c r="K127" s="170">
        <f t="shared" si="14"/>
        <v>17023598.28</v>
      </c>
      <c r="L127" s="173">
        <f t="shared" si="14"/>
        <v>41689367.45</v>
      </c>
      <c r="M127" s="170">
        <f t="shared" si="14"/>
        <v>46771012.06</v>
      </c>
      <c r="N127" s="170">
        <f t="shared" si="14"/>
        <v>218089454.19000003</v>
      </c>
    </row>
    <row r="128" spans="1:14" s="1" customFormat="1" ht="12.75">
      <c r="A128" s="154" t="s">
        <v>148</v>
      </c>
      <c r="B128" s="183"/>
      <c r="C128" s="182"/>
      <c r="D128" s="182"/>
      <c r="E128" s="166"/>
      <c r="F128" s="167"/>
      <c r="G128" s="166"/>
      <c r="H128" s="182"/>
      <c r="I128" s="182"/>
      <c r="J128" s="205"/>
      <c r="K128" s="182"/>
      <c r="L128" s="159"/>
      <c r="M128" s="182"/>
      <c r="N128" s="183">
        <f aca="true" t="shared" si="15" ref="N128:N193">SUM(B128:M128)</f>
        <v>0</v>
      </c>
    </row>
    <row r="129" spans="1:14" ht="12.75">
      <c r="A129" s="154" t="s">
        <v>138</v>
      </c>
      <c r="B129" s="173"/>
      <c r="C129" s="170"/>
      <c r="D129" s="170"/>
      <c r="E129" s="166"/>
      <c r="F129" s="167"/>
      <c r="G129" s="166"/>
      <c r="H129" s="170"/>
      <c r="I129" s="170"/>
      <c r="J129" s="170"/>
      <c r="K129" s="170"/>
      <c r="L129" s="172"/>
      <c r="M129" s="170"/>
      <c r="N129" s="183">
        <f t="shared" si="15"/>
        <v>0</v>
      </c>
    </row>
    <row r="130" spans="1:14" ht="12.75">
      <c r="A130" s="154" t="s">
        <v>291</v>
      </c>
      <c r="B130" s="173"/>
      <c r="C130" s="170"/>
      <c r="D130" s="170"/>
      <c r="E130" s="166"/>
      <c r="F130" s="167"/>
      <c r="G130" s="166"/>
      <c r="H130" s="170"/>
      <c r="I130" s="170"/>
      <c r="J130" s="170"/>
      <c r="K130" s="170"/>
      <c r="L130" s="172"/>
      <c r="M130" s="170"/>
      <c r="N130" s="183">
        <f t="shared" si="15"/>
        <v>0</v>
      </c>
    </row>
    <row r="131" spans="1:14" ht="12.75">
      <c r="A131" s="154" t="s">
        <v>292</v>
      </c>
      <c r="B131" s="173"/>
      <c r="C131" s="170"/>
      <c r="D131" s="170"/>
      <c r="E131" s="166"/>
      <c r="F131" s="167"/>
      <c r="G131" s="166"/>
      <c r="H131" s="170"/>
      <c r="I131" s="170"/>
      <c r="J131" s="205"/>
      <c r="K131" s="170"/>
      <c r="L131" s="172"/>
      <c r="M131" s="170"/>
      <c r="N131" s="183">
        <f t="shared" si="15"/>
        <v>0</v>
      </c>
    </row>
    <row r="132" spans="1:14" ht="12.75">
      <c r="A132" s="154" t="s">
        <v>243</v>
      </c>
      <c r="B132" s="169"/>
      <c r="C132" s="166"/>
      <c r="D132" s="166"/>
      <c r="E132" s="166"/>
      <c r="F132" s="167"/>
      <c r="G132" s="166"/>
      <c r="H132" s="166"/>
      <c r="I132" s="166"/>
      <c r="J132" s="166"/>
      <c r="K132" s="166"/>
      <c r="L132" s="168"/>
      <c r="M132" s="166"/>
      <c r="N132" s="183">
        <f t="shared" si="15"/>
        <v>0</v>
      </c>
    </row>
    <row r="133" spans="1:14" ht="12.75">
      <c r="A133" s="154" t="s">
        <v>247</v>
      </c>
      <c r="B133" s="173"/>
      <c r="C133" s="170"/>
      <c r="D133" s="170"/>
      <c r="E133" s="166"/>
      <c r="F133" s="167"/>
      <c r="G133" s="166"/>
      <c r="H133" s="170"/>
      <c r="I133" s="170"/>
      <c r="J133" s="170"/>
      <c r="K133" s="170"/>
      <c r="L133" s="172"/>
      <c r="M133" s="170"/>
      <c r="N133" s="183">
        <f t="shared" si="15"/>
        <v>0</v>
      </c>
    </row>
    <row r="134" spans="1:14" ht="12.75">
      <c r="A134" s="154" t="s">
        <v>253</v>
      </c>
      <c r="B134" s="169"/>
      <c r="C134" s="166"/>
      <c r="D134" s="166"/>
      <c r="E134" s="166"/>
      <c r="F134" s="167"/>
      <c r="G134" s="166"/>
      <c r="H134" s="166"/>
      <c r="I134" s="166"/>
      <c r="J134" s="166"/>
      <c r="K134" s="166"/>
      <c r="L134" s="168"/>
      <c r="M134" s="166"/>
      <c r="N134" s="183">
        <f t="shared" si="15"/>
        <v>0</v>
      </c>
    </row>
    <row r="135" spans="1:14" ht="12.75">
      <c r="A135" s="154" t="s">
        <v>287</v>
      </c>
      <c r="B135" s="169"/>
      <c r="C135" s="166"/>
      <c r="D135" s="166"/>
      <c r="E135" s="166"/>
      <c r="F135" s="167"/>
      <c r="G135" s="166"/>
      <c r="H135" s="166"/>
      <c r="I135" s="166"/>
      <c r="J135" s="166"/>
      <c r="K135" s="166"/>
      <c r="L135" s="168"/>
      <c r="M135" s="166"/>
      <c r="N135" s="183">
        <f t="shared" si="15"/>
        <v>0</v>
      </c>
    </row>
    <row r="136" spans="1:14" ht="12.75">
      <c r="A136" s="154" t="s">
        <v>254</v>
      </c>
      <c r="B136" s="169"/>
      <c r="C136" s="166"/>
      <c r="D136" s="166"/>
      <c r="E136" s="166"/>
      <c r="F136" s="167"/>
      <c r="G136" s="166"/>
      <c r="H136" s="166"/>
      <c r="I136" s="166"/>
      <c r="J136" s="166"/>
      <c r="K136" s="166"/>
      <c r="L136" s="168"/>
      <c r="M136" s="166"/>
      <c r="N136" s="183">
        <f t="shared" si="15"/>
        <v>0</v>
      </c>
    </row>
    <row r="137" spans="1:14" ht="12.75">
      <c r="A137" s="154" t="s">
        <v>255</v>
      </c>
      <c r="B137" s="169"/>
      <c r="C137" s="166"/>
      <c r="D137" s="166"/>
      <c r="E137" s="166"/>
      <c r="F137" s="167"/>
      <c r="G137" s="166"/>
      <c r="H137" s="166"/>
      <c r="I137" s="166"/>
      <c r="J137" s="166"/>
      <c r="K137" s="166"/>
      <c r="L137" s="168"/>
      <c r="M137" s="166"/>
      <c r="N137" s="183">
        <f t="shared" si="15"/>
        <v>0</v>
      </c>
    </row>
    <row r="138" spans="1:14" ht="12.75">
      <c r="A138" s="154" t="s">
        <v>246</v>
      </c>
      <c r="B138" s="169"/>
      <c r="C138" s="166"/>
      <c r="D138" s="166"/>
      <c r="E138" s="166"/>
      <c r="F138" s="167"/>
      <c r="G138" s="166"/>
      <c r="H138" s="166"/>
      <c r="I138" s="166"/>
      <c r="J138" s="166"/>
      <c r="K138" s="166"/>
      <c r="L138" s="168"/>
      <c r="M138" s="166"/>
      <c r="N138" s="183">
        <f t="shared" si="15"/>
        <v>0</v>
      </c>
    </row>
    <row r="139" spans="1:14" ht="12.75">
      <c r="A139" s="154" t="s">
        <v>393</v>
      </c>
      <c r="B139" s="169"/>
      <c r="C139" s="166"/>
      <c r="D139" s="166"/>
      <c r="E139" s="166"/>
      <c r="F139" s="167"/>
      <c r="G139" s="166"/>
      <c r="H139" s="166"/>
      <c r="I139" s="166"/>
      <c r="J139" s="166"/>
      <c r="K139" s="166"/>
      <c r="L139" s="168"/>
      <c r="M139" s="166"/>
      <c r="N139" s="183">
        <f t="shared" si="15"/>
        <v>0</v>
      </c>
    </row>
    <row r="140" spans="1:14" ht="12.75">
      <c r="A140" s="154" t="s">
        <v>440</v>
      </c>
      <c r="B140" s="169"/>
      <c r="C140" s="166"/>
      <c r="D140" s="166"/>
      <c r="E140" s="166"/>
      <c r="F140" s="167"/>
      <c r="G140" s="166"/>
      <c r="H140" s="166"/>
      <c r="I140" s="166"/>
      <c r="J140" s="166"/>
      <c r="K140" s="166"/>
      <c r="L140" s="168"/>
      <c r="M140" s="166"/>
      <c r="N140" s="183">
        <f t="shared" si="15"/>
        <v>0</v>
      </c>
    </row>
    <row r="141" spans="1:14" ht="12.75">
      <c r="A141" s="154" t="s">
        <v>297</v>
      </c>
      <c r="B141" s="169">
        <v>857511.35</v>
      </c>
      <c r="C141" s="166">
        <v>187915.81</v>
      </c>
      <c r="D141" s="166">
        <v>16122.05</v>
      </c>
      <c r="E141" s="166">
        <v>172638.28</v>
      </c>
      <c r="F141" s="167">
        <v>17942.06</v>
      </c>
      <c r="G141" s="166">
        <v>2947.06</v>
      </c>
      <c r="H141" s="166">
        <v>957.99</v>
      </c>
      <c r="I141" s="166">
        <v>1180</v>
      </c>
      <c r="J141" s="166">
        <v>57176.68</v>
      </c>
      <c r="K141" s="166">
        <v>1602.13</v>
      </c>
      <c r="L141" s="168">
        <v>1882.53</v>
      </c>
      <c r="M141" s="166">
        <v>2423</v>
      </c>
      <c r="N141" s="183">
        <f t="shared" si="15"/>
        <v>1320298.94</v>
      </c>
    </row>
    <row r="142" spans="1:14" ht="12.75">
      <c r="A142" s="154" t="s">
        <v>298</v>
      </c>
      <c r="B142" s="169">
        <v>1572390.29</v>
      </c>
      <c r="C142" s="166">
        <v>2460311.25</v>
      </c>
      <c r="D142" s="166">
        <v>3334266.12</v>
      </c>
      <c r="E142" s="166">
        <v>2220834.32</v>
      </c>
      <c r="F142" s="167">
        <v>3754744.32</v>
      </c>
      <c r="G142" s="166">
        <v>1963572.59</v>
      </c>
      <c r="H142" s="166">
        <v>1224056.05</v>
      </c>
      <c r="I142" s="166">
        <v>1696087.96</v>
      </c>
      <c r="J142" s="166">
        <v>3179272.28</v>
      </c>
      <c r="K142" s="166">
        <v>3733775.33</v>
      </c>
      <c r="L142" s="168">
        <v>2234735.14</v>
      </c>
      <c r="M142" s="166">
        <v>7292075.82</v>
      </c>
      <c r="N142" s="183">
        <f t="shared" si="15"/>
        <v>34666121.470000006</v>
      </c>
    </row>
    <row r="143" spans="1:14" ht="12.75">
      <c r="A143" s="154" t="s">
        <v>319</v>
      </c>
      <c r="B143" s="169"/>
      <c r="C143" s="166"/>
      <c r="D143" s="166"/>
      <c r="E143" s="166"/>
      <c r="F143" s="167"/>
      <c r="G143" s="166"/>
      <c r="H143" s="166"/>
      <c r="I143" s="166"/>
      <c r="J143" s="166"/>
      <c r="K143" s="166"/>
      <c r="L143" s="168"/>
      <c r="M143" s="166"/>
      <c r="N143" s="183">
        <f t="shared" si="15"/>
        <v>0</v>
      </c>
    </row>
    <row r="144" spans="1:14" ht="12.75">
      <c r="A144" s="154" t="s">
        <v>394</v>
      </c>
      <c r="B144" s="169"/>
      <c r="C144" s="166"/>
      <c r="D144" s="166"/>
      <c r="E144" s="166"/>
      <c r="F144" s="167"/>
      <c r="G144" s="166"/>
      <c r="H144" s="166"/>
      <c r="I144" s="166"/>
      <c r="J144" s="166"/>
      <c r="K144" s="166"/>
      <c r="L144" s="168"/>
      <c r="M144" s="166"/>
      <c r="N144" s="183">
        <f t="shared" si="15"/>
        <v>0</v>
      </c>
    </row>
    <row r="145" spans="1:14" ht="12.75">
      <c r="A145" s="154" t="s">
        <v>441</v>
      </c>
      <c r="B145" s="169"/>
      <c r="C145" s="166"/>
      <c r="D145" s="166"/>
      <c r="E145" s="166"/>
      <c r="F145" s="167"/>
      <c r="G145" s="166"/>
      <c r="H145" s="166"/>
      <c r="I145" s="166"/>
      <c r="J145" s="166"/>
      <c r="K145" s="166"/>
      <c r="L145" s="168"/>
      <c r="M145" s="166"/>
      <c r="N145" s="183">
        <f t="shared" si="15"/>
        <v>0</v>
      </c>
    </row>
    <row r="146" spans="1:14" ht="12.75">
      <c r="A146" s="154" t="s">
        <v>325</v>
      </c>
      <c r="B146" s="169"/>
      <c r="C146" s="166"/>
      <c r="D146" s="166"/>
      <c r="E146" s="166"/>
      <c r="F146" s="167"/>
      <c r="G146" s="166"/>
      <c r="H146" s="166"/>
      <c r="I146" s="166"/>
      <c r="J146" s="166"/>
      <c r="K146" s="166"/>
      <c r="L146" s="168"/>
      <c r="M146" s="166"/>
      <c r="N146" s="183">
        <f t="shared" si="15"/>
        <v>0</v>
      </c>
    </row>
    <row r="147" spans="1:14" ht="12.75">
      <c r="A147" s="154" t="s">
        <v>395</v>
      </c>
      <c r="B147" s="169"/>
      <c r="C147" s="166"/>
      <c r="D147" s="166"/>
      <c r="E147" s="166"/>
      <c r="F147" s="167"/>
      <c r="G147" s="166"/>
      <c r="H147" s="166"/>
      <c r="I147" s="166"/>
      <c r="J147" s="166"/>
      <c r="K147" s="166"/>
      <c r="L147" s="168"/>
      <c r="M147" s="166"/>
      <c r="N147" s="183">
        <f t="shared" si="15"/>
        <v>0</v>
      </c>
    </row>
    <row r="148" spans="1:14" ht="12.75">
      <c r="A148" s="154" t="s">
        <v>442</v>
      </c>
      <c r="B148" s="169"/>
      <c r="C148" s="166"/>
      <c r="D148" s="166"/>
      <c r="E148" s="166"/>
      <c r="F148" s="167"/>
      <c r="G148" s="166"/>
      <c r="H148" s="166"/>
      <c r="I148" s="166"/>
      <c r="J148" s="166"/>
      <c r="K148" s="166"/>
      <c r="L148" s="168"/>
      <c r="M148" s="166"/>
      <c r="N148" s="183">
        <f t="shared" si="15"/>
        <v>0</v>
      </c>
    </row>
    <row r="149" spans="1:14" ht="12.75">
      <c r="A149" s="154" t="s">
        <v>326</v>
      </c>
      <c r="B149" s="169"/>
      <c r="C149" s="166"/>
      <c r="D149" s="166"/>
      <c r="E149" s="166"/>
      <c r="F149" s="167"/>
      <c r="G149" s="166"/>
      <c r="H149" s="166"/>
      <c r="I149" s="166"/>
      <c r="J149" s="166"/>
      <c r="K149" s="166"/>
      <c r="L149" s="168"/>
      <c r="M149" s="166"/>
      <c r="N149" s="183">
        <f t="shared" si="15"/>
        <v>0</v>
      </c>
    </row>
    <row r="150" spans="1:14" ht="12.75">
      <c r="A150" s="154" t="s">
        <v>396</v>
      </c>
      <c r="B150" s="169"/>
      <c r="C150" s="166"/>
      <c r="D150" s="166"/>
      <c r="E150" s="166"/>
      <c r="F150" s="167"/>
      <c r="G150" s="166"/>
      <c r="H150" s="166"/>
      <c r="I150" s="166"/>
      <c r="J150" s="166"/>
      <c r="K150" s="166"/>
      <c r="L150" s="168"/>
      <c r="M150" s="166"/>
      <c r="N150" s="183">
        <f t="shared" si="15"/>
        <v>0</v>
      </c>
    </row>
    <row r="151" spans="1:14" ht="13.5" customHeight="1">
      <c r="A151" s="154" t="s">
        <v>443</v>
      </c>
      <c r="B151" s="169"/>
      <c r="C151" s="166"/>
      <c r="D151" s="166"/>
      <c r="E151" s="166"/>
      <c r="F151" s="167"/>
      <c r="G151" s="166"/>
      <c r="H151" s="166"/>
      <c r="I151" s="166"/>
      <c r="J151" s="206"/>
      <c r="K151" s="166"/>
      <c r="L151" s="168"/>
      <c r="M151" s="166"/>
      <c r="N151" s="183">
        <f t="shared" si="15"/>
        <v>0</v>
      </c>
    </row>
    <row r="152" spans="1:14" ht="13.5" customHeight="1">
      <c r="A152" s="198" t="s">
        <v>491</v>
      </c>
      <c r="B152" s="169"/>
      <c r="C152" s="166"/>
      <c r="D152" s="166"/>
      <c r="E152" s="166"/>
      <c r="F152" s="167"/>
      <c r="G152" s="166"/>
      <c r="H152" s="166"/>
      <c r="I152" s="166"/>
      <c r="J152" s="166"/>
      <c r="K152" s="166"/>
      <c r="L152" s="168"/>
      <c r="M152" s="166"/>
      <c r="N152" s="183">
        <f t="shared" si="15"/>
        <v>0</v>
      </c>
    </row>
    <row r="153" spans="1:14" ht="12.75">
      <c r="A153" s="198" t="s">
        <v>533</v>
      </c>
      <c r="B153" s="169">
        <v>0</v>
      </c>
      <c r="C153" s="166">
        <v>0</v>
      </c>
      <c r="D153" s="166">
        <v>94000</v>
      </c>
      <c r="E153" s="166">
        <v>-19986.08</v>
      </c>
      <c r="F153" s="167">
        <v>-7937.36</v>
      </c>
      <c r="G153" s="166">
        <v>0</v>
      </c>
      <c r="H153" s="166">
        <v>0</v>
      </c>
      <c r="I153" s="166">
        <v>0</v>
      </c>
      <c r="J153" s="166">
        <v>6.96</v>
      </c>
      <c r="K153" s="166">
        <v>0</v>
      </c>
      <c r="L153" s="168">
        <v>0</v>
      </c>
      <c r="M153" s="166">
        <v>0</v>
      </c>
      <c r="N153" s="183">
        <f t="shared" si="15"/>
        <v>66083.52</v>
      </c>
    </row>
    <row r="154" spans="1:14" ht="12.75">
      <c r="A154" s="198" t="s">
        <v>570</v>
      </c>
      <c r="B154" s="169">
        <v>0</v>
      </c>
      <c r="C154" s="166">
        <v>0</v>
      </c>
      <c r="D154" s="166">
        <v>0</v>
      </c>
      <c r="E154" s="166">
        <v>580</v>
      </c>
      <c r="F154" s="167">
        <v>0</v>
      </c>
      <c r="G154" s="166">
        <v>2307046.06</v>
      </c>
      <c r="H154" s="166">
        <v>220336</v>
      </c>
      <c r="I154" s="166">
        <v>705410</v>
      </c>
      <c r="J154" s="166">
        <v>1285273</v>
      </c>
      <c r="K154" s="166">
        <v>824917.01</v>
      </c>
      <c r="L154" s="168">
        <v>3468715.9</v>
      </c>
      <c r="M154" s="166">
        <v>2103033.08</v>
      </c>
      <c r="N154" s="183">
        <f t="shared" si="15"/>
        <v>10915311.05</v>
      </c>
    </row>
    <row r="155" spans="1:14" ht="12.75">
      <c r="A155" s="154" t="s">
        <v>327</v>
      </c>
      <c r="B155" s="169"/>
      <c r="C155" s="166"/>
      <c r="D155" s="166"/>
      <c r="E155" s="166"/>
      <c r="F155" s="167"/>
      <c r="G155" s="166"/>
      <c r="H155" s="166"/>
      <c r="I155" s="166"/>
      <c r="J155" s="166"/>
      <c r="K155" s="166"/>
      <c r="L155" s="168"/>
      <c r="M155" s="166"/>
      <c r="N155" s="183">
        <f t="shared" si="15"/>
        <v>0</v>
      </c>
    </row>
    <row r="156" spans="1:14" ht="12.75">
      <c r="A156" s="154" t="s">
        <v>337</v>
      </c>
      <c r="B156" s="169"/>
      <c r="C156" s="166"/>
      <c r="D156" s="166"/>
      <c r="E156" s="166"/>
      <c r="F156" s="167"/>
      <c r="G156" s="166"/>
      <c r="H156" s="166"/>
      <c r="I156" s="166"/>
      <c r="J156" s="166"/>
      <c r="K156" s="166"/>
      <c r="L156" s="168"/>
      <c r="M156" s="166"/>
      <c r="N156" s="183">
        <f t="shared" si="15"/>
        <v>0</v>
      </c>
    </row>
    <row r="157" spans="1:14" ht="12.75">
      <c r="A157" s="154" t="s">
        <v>397</v>
      </c>
      <c r="B157" s="169"/>
      <c r="C157" s="166"/>
      <c r="D157" s="166"/>
      <c r="E157" s="166"/>
      <c r="F157" s="167"/>
      <c r="G157" s="166"/>
      <c r="H157" s="166"/>
      <c r="I157" s="166"/>
      <c r="J157" s="166"/>
      <c r="K157" s="166"/>
      <c r="L157" s="168"/>
      <c r="M157" s="166"/>
      <c r="N157" s="183">
        <f t="shared" si="15"/>
        <v>0</v>
      </c>
    </row>
    <row r="158" spans="1:14" ht="12.75">
      <c r="A158" s="154" t="s">
        <v>464</v>
      </c>
      <c r="B158" s="169"/>
      <c r="C158" s="166"/>
      <c r="D158" s="166"/>
      <c r="E158" s="166"/>
      <c r="F158" s="167"/>
      <c r="G158" s="166"/>
      <c r="H158" s="166"/>
      <c r="I158" s="166"/>
      <c r="J158" s="166"/>
      <c r="K158" s="166"/>
      <c r="L158" s="168"/>
      <c r="M158" s="166"/>
      <c r="N158" s="183">
        <f t="shared" si="15"/>
        <v>0</v>
      </c>
    </row>
    <row r="159" spans="1:14" ht="12.75">
      <c r="A159" s="198" t="s">
        <v>495</v>
      </c>
      <c r="B159" s="169"/>
      <c r="C159" s="166"/>
      <c r="D159" s="166"/>
      <c r="E159" s="166"/>
      <c r="F159" s="167"/>
      <c r="G159" s="166"/>
      <c r="H159" s="166"/>
      <c r="I159" s="166"/>
      <c r="J159" s="166"/>
      <c r="K159" s="166"/>
      <c r="L159" s="168"/>
      <c r="M159" s="166"/>
      <c r="N159" s="183">
        <f t="shared" si="15"/>
        <v>0</v>
      </c>
    </row>
    <row r="160" spans="1:14" ht="12.75">
      <c r="A160" s="198" t="s">
        <v>532</v>
      </c>
      <c r="B160" s="169"/>
      <c r="C160" s="166"/>
      <c r="D160" s="166"/>
      <c r="E160" s="166"/>
      <c r="F160" s="167"/>
      <c r="G160" s="166"/>
      <c r="H160" s="166"/>
      <c r="I160" s="166"/>
      <c r="J160" s="166"/>
      <c r="K160" s="166"/>
      <c r="L160" s="168"/>
      <c r="M160" s="166"/>
      <c r="N160" s="183">
        <f t="shared" si="15"/>
        <v>0</v>
      </c>
    </row>
    <row r="161" spans="1:14" ht="12.75">
      <c r="A161" s="198" t="s">
        <v>582</v>
      </c>
      <c r="B161" s="169"/>
      <c r="C161" s="166"/>
      <c r="D161" s="166"/>
      <c r="E161" s="166"/>
      <c r="F161" s="167"/>
      <c r="G161" s="166"/>
      <c r="H161" s="166"/>
      <c r="I161" s="166"/>
      <c r="J161" s="166"/>
      <c r="K161" s="166">
        <v>843806</v>
      </c>
      <c r="L161" s="168">
        <v>1082929.03</v>
      </c>
      <c r="M161" s="166">
        <v>54000</v>
      </c>
      <c r="N161" s="183">
        <f t="shared" si="15"/>
        <v>1980735.03</v>
      </c>
    </row>
    <row r="162" spans="1:14" ht="12.75">
      <c r="A162" s="154" t="s">
        <v>404</v>
      </c>
      <c r="B162" s="169"/>
      <c r="C162" s="166"/>
      <c r="D162" s="166"/>
      <c r="E162" s="166"/>
      <c r="F162" s="167"/>
      <c r="G162" s="166"/>
      <c r="H162" s="166"/>
      <c r="I162" s="166"/>
      <c r="J162" s="166"/>
      <c r="K162" s="166"/>
      <c r="L162" s="168"/>
      <c r="M162" s="166"/>
      <c r="N162" s="183">
        <f t="shared" si="15"/>
        <v>0</v>
      </c>
    </row>
    <row r="163" spans="1:14" ht="12.75">
      <c r="A163" s="154" t="s">
        <v>350</v>
      </c>
      <c r="B163" s="169"/>
      <c r="C163" s="166"/>
      <c r="D163" s="166"/>
      <c r="E163" s="166"/>
      <c r="F163" s="167"/>
      <c r="G163" s="166"/>
      <c r="H163" s="166"/>
      <c r="I163" s="166"/>
      <c r="J163" s="166"/>
      <c r="K163" s="166"/>
      <c r="L163" s="168"/>
      <c r="M163" s="166"/>
      <c r="N163" s="183">
        <f t="shared" si="15"/>
        <v>0</v>
      </c>
    </row>
    <row r="164" spans="1:14" ht="12.75">
      <c r="A164" s="154" t="s">
        <v>439</v>
      </c>
      <c r="B164" s="169"/>
      <c r="C164" s="166"/>
      <c r="D164" s="166"/>
      <c r="E164" s="166"/>
      <c r="F164" s="167"/>
      <c r="G164" s="166"/>
      <c r="H164" s="166"/>
      <c r="I164" s="166"/>
      <c r="J164" s="166"/>
      <c r="K164" s="166"/>
      <c r="L164" s="168"/>
      <c r="M164" s="166"/>
      <c r="N164" s="183">
        <f t="shared" si="15"/>
        <v>0</v>
      </c>
    </row>
    <row r="165" spans="1:14" ht="12.75">
      <c r="A165" s="198" t="s">
        <v>497</v>
      </c>
      <c r="B165" s="169"/>
      <c r="C165" s="166"/>
      <c r="D165" s="166"/>
      <c r="E165" s="166"/>
      <c r="F165" s="167"/>
      <c r="G165" s="166"/>
      <c r="H165" s="166"/>
      <c r="I165" s="166"/>
      <c r="J165" s="166"/>
      <c r="K165" s="166"/>
      <c r="L165" s="168"/>
      <c r="M165" s="166"/>
      <c r="N165" s="183">
        <f t="shared" si="15"/>
        <v>0</v>
      </c>
    </row>
    <row r="166" spans="1:14" ht="12.75">
      <c r="A166" s="198" t="s">
        <v>585</v>
      </c>
      <c r="B166" s="169"/>
      <c r="C166" s="166"/>
      <c r="D166" s="166"/>
      <c r="E166" s="166"/>
      <c r="F166" s="167"/>
      <c r="G166" s="166"/>
      <c r="H166" s="166"/>
      <c r="I166" s="166"/>
      <c r="J166" s="166"/>
      <c r="K166" s="166"/>
      <c r="L166" s="168">
        <v>1341822.17</v>
      </c>
      <c r="M166" s="166">
        <v>0</v>
      </c>
      <c r="N166" s="183">
        <f t="shared" si="15"/>
        <v>1341822.17</v>
      </c>
    </row>
    <row r="167" spans="1:14" ht="12.75">
      <c r="A167" s="154" t="s">
        <v>402</v>
      </c>
      <c r="B167" s="169"/>
      <c r="C167" s="166"/>
      <c r="D167" s="166"/>
      <c r="E167" s="166"/>
      <c r="F167" s="167"/>
      <c r="G167" s="166"/>
      <c r="H167" s="166"/>
      <c r="I167" s="166">
        <v>29002.76</v>
      </c>
      <c r="J167" s="166"/>
      <c r="K167" s="166"/>
      <c r="L167" s="168"/>
      <c r="M167" s="166"/>
      <c r="N167" s="183">
        <f t="shared" si="15"/>
        <v>29002.76</v>
      </c>
    </row>
    <row r="168" spans="1:14" ht="12.75">
      <c r="A168" s="198" t="s">
        <v>479</v>
      </c>
      <c r="B168" s="169"/>
      <c r="C168" s="166"/>
      <c r="D168" s="166"/>
      <c r="E168" s="166"/>
      <c r="F168" s="167"/>
      <c r="G168" s="166"/>
      <c r="H168" s="166"/>
      <c r="I168" s="166"/>
      <c r="J168" s="166"/>
      <c r="K168" s="166"/>
      <c r="L168" s="168"/>
      <c r="M168" s="166"/>
      <c r="N168" s="183">
        <f t="shared" si="15"/>
        <v>0</v>
      </c>
    </row>
    <row r="169" spans="1:14" ht="12.75">
      <c r="A169" s="198" t="s">
        <v>494</v>
      </c>
      <c r="B169" s="169"/>
      <c r="C169" s="166"/>
      <c r="D169" s="166"/>
      <c r="E169" s="166"/>
      <c r="F169" s="167"/>
      <c r="G169" s="166"/>
      <c r="H169" s="166"/>
      <c r="I169" s="166"/>
      <c r="J169" s="166"/>
      <c r="K169" s="166"/>
      <c r="L169" s="168"/>
      <c r="M169" s="166"/>
      <c r="N169" s="183">
        <f t="shared" si="15"/>
        <v>0</v>
      </c>
    </row>
    <row r="170" spans="1:14" ht="12.75">
      <c r="A170" s="198" t="s">
        <v>509</v>
      </c>
      <c r="B170" s="169"/>
      <c r="C170" s="166"/>
      <c r="D170" s="166">
        <v>13579016.37</v>
      </c>
      <c r="E170" s="166">
        <v>3399339.65</v>
      </c>
      <c r="F170" s="167">
        <v>3581839.36</v>
      </c>
      <c r="G170" s="166">
        <v>4852551.39</v>
      </c>
      <c r="H170" s="166">
        <v>6195722.25</v>
      </c>
      <c r="I170" s="166">
        <v>4334968.99</v>
      </c>
      <c r="J170" s="166">
        <v>1712770.67</v>
      </c>
      <c r="K170" s="166">
        <v>1522858.88</v>
      </c>
      <c r="L170" s="168">
        <v>1510417.45</v>
      </c>
      <c r="M170" s="167">
        <v>0</v>
      </c>
      <c r="N170" s="182">
        <f t="shared" si="15"/>
        <v>40689485.010000005</v>
      </c>
    </row>
    <row r="171" spans="1:14" ht="12.75">
      <c r="A171" s="154" t="s">
        <v>316</v>
      </c>
      <c r="B171" s="169"/>
      <c r="C171" s="166"/>
      <c r="D171" s="166"/>
      <c r="E171" s="166"/>
      <c r="F171" s="167"/>
      <c r="G171" s="166"/>
      <c r="H171" s="166"/>
      <c r="I171" s="166"/>
      <c r="J171" s="166"/>
      <c r="K171" s="166"/>
      <c r="L171" s="168"/>
      <c r="M171" s="167"/>
      <c r="N171" s="182">
        <f>SUM(B171:M171)</f>
        <v>0</v>
      </c>
    </row>
    <row r="172" spans="1:14" ht="12.75">
      <c r="A172" s="154" t="s">
        <v>405</v>
      </c>
      <c r="B172" s="168"/>
      <c r="C172" s="167"/>
      <c r="D172" s="166"/>
      <c r="E172" s="166"/>
      <c r="F172" s="167"/>
      <c r="G172" s="166"/>
      <c r="H172" s="167"/>
      <c r="I172" s="167"/>
      <c r="J172" s="167"/>
      <c r="K172" s="166"/>
      <c r="L172" s="168"/>
      <c r="M172" s="167"/>
      <c r="N172" s="166">
        <f t="shared" si="15"/>
        <v>0</v>
      </c>
    </row>
    <row r="173" spans="1:14" ht="12.75">
      <c r="A173" s="154" t="s">
        <v>466</v>
      </c>
      <c r="B173" s="168"/>
      <c r="C173" s="167"/>
      <c r="D173" s="166"/>
      <c r="E173" s="166"/>
      <c r="F173" s="167"/>
      <c r="G173" s="166"/>
      <c r="H173" s="167"/>
      <c r="I173" s="167"/>
      <c r="J173" s="167"/>
      <c r="K173" s="166"/>
      <c r="L173" s="168"/>
      <c r="M173" s="167"/>
      <c r="N173" s="166">
        <f t="shared" si="15"/>
        <v>0</v>
      </c>
    </row>
    <row r="174" spans="1:14" ht="12.75">
      <c r="A174" s="198" t="s">
        <v>500</v>
      </c>
      <c r="B174" s="168"/>
      <c r="C174" s="167"/>
      <c r="D174" s="166"/>
      <c r="E174" s="166"/>
      <c r="F174" s="167"/>
      <c r="G174" s="166"/>
      <c r="H174" s="167"/>
      <c r="I174" s="167"/>
      <c r="J174" s="167"/>
      <c r="K174" s="166"/>
      <c r="L174" s="168"/>
      <c r="M174" s="167"/>
      <c r="N174" s="166">
        <f t="shared" si="15"/>
        <v>0</v>
      </c>
    </row>
    <row r="175" spans="1:14" ht="12.75">
      <c r="A175" s="198" t="s">
        <v>531</v>
      </c>
      <c r="B175" s="168"/>
      <c r="C175" s="167"/>
      <c r="D175" s="166"/>
      <c r="E175" s="166"/>
      <c r="F175" s="167"/>
      <c r="G175" s="166"/>
      <c r="H175" s="167"/>
      <c r="I175" s="167"/>
      <c r="J175" s="167"/>
      <c r="K175" s="166"/>
      <c r="L175" s="168"/>
      <c r="M175" s="167"/>
      <c r="N175" s="166">
        <f t="shared" si="15"/>
        <v>0</v>
      </c>
    </row>
    <row r="176" spans="1:14" ht="12.75">
      <c r="A176" s="198" t="s">
        <v>576</v>
      </c>
      <c r="B176" s="168"/>
      <c r="C176" s="167"/>
      <c r="D176" s="166"/>
      <c r="E176" s="166"/>
      <c r="F176" s="167"/>
      <c r="G176" s="166"/>
      <c r="H176" s="167"/>
      <c r="I176" s="167">
        <v>880012.5</v>
      </c>
      <c r="J176" s="167">
        <v>880012.5</v>
      </c>
      <c r="K176" s="166">
        <v>2552229.5</v>
      </c>
      <c r="L176" s="168">
        <v>1094188.44</v>
      </c>
      <c r="M176" s="167">
        <v>1932947.02</v>
      </c>
      <c r="N176" s="166">
        <f t="shared" si="15"/>
        <v>7339389.959999999</v>
      </c>
    </row>
    <row r="177" spans="1:14" ht="12.75">
      <c r="A177" s="198" t="s">
        <v>596</v>
      </c>
      <c r="B177" s="168"/>
      <c r="C177" s="167"/>
      <c r="D177" s="166"/>
      <c r="E177" s="166"/>
      <c r="F177" s="167"/>
      <c r="G177" s="166"/>
      <c r="H177" s="167"/>
      <c r="I177" s="167"/>
      <c r="J177" s="167"/>
      <c r="K177" s="166"/>
      <c r="L177" s="168"/>
      <c r="M177" s="167">
        <v>5751535.2</v>
      </c>
      <c r="N177" s="166">
        <f t="shared" si="15"/>
        <v>5751535.2</v>
      </c>
    </row>
    <row r="178" spans="1:14" ht="12.75">
      <c r="A178" s="154" t="s">
        <v>458</v>
      </c>
      <c r="B178" s="168"/>
      <c r="C178" s="167"/>
      <c r="D178" s="166"/>
      <c r="E178" s="166"/>
      <c r="F178" s="167"/>
      <c r="G178" s="166"/>
      <c r="H178" s="167"/>
      <c r="I178" s="167"/>
      <c r="J178" s="167"/>
      <c r="K178" s="166"/>
      <c r="L178" s="168"/>
      <c r="M178" s="167"/>
      <c r="N178" s="166">
        <f t="shared" si="15"/>
        <v>0</v>
      </c>
    </row>
    <row r="179" spans="1:14" ht="12.75">
      <c r="A179" s="278" t="s">
        <v>467</v>
      </c>
      <c r="B179" s="168"/>
      <c r="C179" s="167"/>
      <c r="D179" s="166"/>
      <c r="E179" s="166"/>
      <c r="F179" s="167"/>
      <c r="G179" s="166"/>
      <c r="H179" s="167"/>
      <c r="I179" s="167"/>
      <c r="J179" s="167"/>
      <c r="K179" s="166"/>
      <c r="L179" s="168"/>
      <c r="M179" s="167"/>
      <c r="N179" s="166">
        <f t="shared" si="15"/>
        <v>0</v>
      </c>
    </row>
    <row r="180" spans="1:14" ht="12.75">
      <c r="A180" s="278" t="s">
        <v>468</v>
      </c>
      <c r="B180" s="168"/>
      <c r="C180" s="167">
        <v>779246.1</v>
      </c>
      <c r="D180" s="166"/>
      <c r="E180" s="166"/>
      <c r="F180" s="167"/>
      <c r="G180" s="166"/>
      <c r="H180" s="167"/>
      <c r="I180" s="167"/>
      <c r="J180" s="167"/>
      <c r="K180" s="166"/>
      <c r="L180" s="168"/>
      <c r="M180" s="167"/>
      <c r="N180" s="166">
        <f t="shared" si="15"/>
        <v>779246.1</v>
      </c>
    </row>
    <row r="181" spans="1:14" ht="12.75">
      <c r="A181" s="8" t="s">
        <v>493</v>
      </c>
      <c r="B181" s="168"/>
      <c r="C181" s="167"/>
      <c r="D181" s="166"/>
      <c r="E181" s="166"/>
      <c r="F181" s="167"/>
      <c r="G181" s="166"/>
      <c r="H181" s="167"/>
      <c r="I181" s="167"/>
      <c r="J181" s="167"/>
      <c r="K181" s="166"/>
      <c r="L181" s="168"/>
      <c r="M181" s="167"/>
      <c r="N181" s="166">
        <f t="shared" si="15"/>
        <v>0</v>
      </c>
    </row>
    <row r="182" spans="1:14" ht="12.75">
      <c r="A182" s="8" t="s">
        <v>530</v>
      </c>
      <c r="B182" s="168"/>
      <c r="C182" s="167"/>
      <c r="D182" s="166"/>
      <c r="E182" s="166">
        <v>1110830.43</v>
      </c>
      <c r="F182" s="167">
        <v>1372317.34</v>
      </c>
      <c r="G182" s="166"/>
      <c r="H182" s="167">
        <v>180788.34</v>
      </c>
      <c r="I182" s="167">
        <v>1477055.96</v>
      </c>
      <c r="J182" s="167"/>
      <c r="K182" s="166"/>
      <c r="L182" s="168">
        <v>0</v>
      </c>
      <c r="M182" s="167">
        <v>4813.86</v>
      </c>
      <c r="N182" s="166">
        <f t="shared" si="15"/>
        <v>4145805.9299999997</v>
      </c>
    </row>
    <row r="183" spans="1:14" ht="12.75">
      <c r="A183" s="279" t="s">
        <v>583</v>
      </c>
      <c r="B183" s="168"/>
      <c r="C183" s="167"/>
      <c r="D183" s="166"/>
      <c r="E183" s="166"/>
      <c r="F183" s="167"/>
      <c r="G183" s="166"/>
      <c r="H183" s="167"/>
      <c r="I183" s="167"/>
      <c r="J183" s="167"/>
      <c r="K183" s="166">
        <v>719353.99</v>
      </c>
      <c r="L183" s="168">
        <v>0</v>
      </c>
      <c r="M183" s="167">
        <v>2249298.16</v>
      </c>
      <c r="N183" s="166">
        <f t="shared" si="15"/>
        <v>2968652.1500000004</v>
      </c>
    </row>
    <row r="184" spans="1:14" ht="12.75">
      <c r="A184" s="278" t="s">
        <v>469</v>
      </c>
      <c r="B184" s="168"/>
      <c r="C184" s="167"/>
      <c r="D184" s="166"/>
      <c r="E184" s="166"/>
      <c r="F184" s="167"/>
      <c r="G184" s="166"/>
      <c r="H184" s="167"/>
      <c r="I184" s="167"/>
      <c r="J184" s="167"/>
      <c r="K184" s="166"/>
      <c r="L184" s="168"/>
      <c r="M184" s="167"/>
      <c r="N184" s="166">
        <f t="shared" si="15"/>
        <v>0</v>
      </c>
    </row>
    <row r="185" spans="1:14" ht="12.75">
      <c r="A185" s="8" t="s">
        <v>492</v>
      </c>
      <c r="B185" s="168"/>
      <c r="C185" s="167"/>
      <c r="D185" s="166"/>
      <c r="E185" s="166"/>
      <c r="F185" s="167"/>
      <c r="G185" s="166"/>
      <c r="H185" s="167"/>
      <c r="I185" s="167"/>
      <c r="J185" s="167"/>
      <c r="K185" s="166"/>
      <c r="L185" s="168"/>
      <c r="M185" s="167"/>
      <c r="N185" s="166">
        <f t="shared" si="15"/>
        <v>0</v>
      </c>
    </row>
    <row r="186" spans="1:14" ht="12.75">
      <c r="A186" s="8" t="s">
        <v>528</v>
      </c>
      <c r="B186" s="168">
        <v>10244221.35</v>
      </c>
      <c r="C186" s="167"/>
      <c r="D186" s="166">
        <v>9415073.27</v>
      </c>
      <c r="E186" s="166"/>
      <c r="F186" s="167">
        <v>11222477.05</v>
      </c>
      <c r="G186" s="166"/>
      <c r="H186" s="167">
        <v>8816582.79</v>
      </c>
      <c r="I186" s="167"/>
      <c r="J186" s="167">
        <v>1236992.29</v>
      </c>
      <c r="K186" s="166">
        <v>6825055.44</v>
      </c>
      <c r="L186" s="168"/>
      <c r="M186" s="167"/>
      <c r="N186" s="166">
        <f t="shared" si="15"/>
        <v>47760402.18999999</v>
      </c>
    </row>
    <row r="187" spans="1:14" ht="12.75">
      <c r="A187" s="8" t="s">
        <v>586</v>
      </c>
      <c r="B187" s="168"/>
      <c r="C187" s="167"/>
      <c r="D187" s="166"/>
      <c r="E187" s="166"/>
      <c r="F187" s="167"/>
      <c r="G187" s="166"/>
      <c r="H187" s="167"/>
      <c r="I187" s="167"/>
      <c r="J187" s="167"/>
      <c r="K187" s="166"/>
      <c r="L187" s="168">
        <v>0</v>
      </c>
      <c r="M187" s="167">
        <v>24595999.68</v>
      </c>
      <c r="N187" s="166">
        <f t="shared" si="15"/>
        <v>24595999.68</v>
      </c>
    </row>
    <row r="188" spans="1:14" ht="12.75">
      <c r="A188" s="279" t="s">
        <v>587</v>
      </c>
      <c r="B188" s="168"/>
      <c r="C188" s="167"/>
      <c r="D188" s="166"/>
      <c r="E188" s="166"/>
      <c r="F188" s="167"/>
      <c r="G188" s="166"/>
      <c r="H188" s="167"/>
      <c r="I188" s="167"/>
      <c r="J188" s="167"/>
      <c r="K188" s="166"/>
      <c r="L188" s="168">
        <v>5001802.26</v>
      </c>
      <c r="M188" s="167">
        <v>2784886.24</v>
      </c>
      <c r="N188" s="166">
        <f t="shared" si="15"/>
        <v>7786688.5</v>
      </c>
    </row>
    <row r="189" spans="1:14" ht="12.75">
      <c r="A189" s="279" t="s">
        <v>588</v>
      </c>
      <c r="B189" s="168"/>
      <c r="C189" s="167"/>
      <c r="D189" s="166"/>
      <c r="E189" s="166"/>
      <c r="F189" s="167"/>
      <c r="G189" s="166"/>
      <c r="H189" s="167"/>
      <c r="I189" s="167"/>
      <c r="J189" s="167"/>
      <c r="K189" s="166"/>
      <c r="L189" s="168">
        <v>18766671.19</v>
      </c>
      <c r="M189" s="167">
        <v>0</v>
      </c>
      <c r="N189" s="166">
        <f t="shared" si="15"/>
        <v>18766671.19</v>
      </c>
    </row>
    <row r="190" spans="1:14" ht="12.75">
      <c r="A190" s="279" t="s">
        <v>589</v>
      </c>
      <c r="B190" s="168"/>
      <c r="C190" s="167"/>
      <c r="D190" s="166"/>
      <c r="E190" s="166"/>
      <c r="F190" s="167"/>
      <c r="G190" s="166"/>
      <c r="H190" s="167"/>
      <c r="I190" s="167"/>
      <c r="J190" s="167"/>
      <c r="K190" s="166"/>
      <c r="L190" s="168">
        <v>7186203.34</v>
      </c>
      <c r="M190" s="167">
        <v>0</v>
      </c>
      <c r="N190" s="166">
        <f t="shared" si="15"/>
        <v>7186203.34</v>
      </c>
    </row>
    <row r="191" spans="1:14" ht="12.75">
      <c r="A191" s="279" t="s">
        <v>590</v>
      </c>
      <c r="B191" s="168"/>
      <c r="C191" s="167"/>
      <c r="D191" s="166"/>
      <c r="E191" s="166"/>
      <c r="F191" s="167"/>
      <c r="G191" s="166"/>
      <c r="H191" s="167"/>
      <c r="I191" s="167"/>
      <c r="J191" s="167"/>
      <c r="K191" s="166"/>
      <c r="L191" s="168"/>
      <c r="M191" s="167"/>
      <c r="N191" s="166">
        <f t="shared" si="15"/>
        <v>0</v>
      </c>
    </row>
    <row r="192" spans="1:14" ht="12.75">
      <c r="A192" s="279" t="s">
        <v>591</v>
      </c>
      <c r="B192" s="168"/>
      <c r="C192" s="167"/>
      <c r="D192" s="166"/>
      <c r="E192" s="166"/>
      <c r="F192" s="167"/>
      <c r="G192" s="166"/>
      <c r="H192" s="167"/>
      <c r="I192" s="167"/>
      <c r="J192" s="167"/>
      <c r="K192" s="166"/>
      <c r="L192" s="168"/>
      <c r="M192" s="167"/>
      <c r="N192" s="166">
        <f t="shared" si="15"/>
        <v>0</v>
      </c>
    </row>
    <row r="193" spans="1:14" ht="12.75">
      <c r="A193" s="9" t="s">
        <v>514</v>
      </c>
      <c r="B193" s="168"/>
      <c r="C193" s="167"/>
      <c r="D193" s="166"/>
      <c r="E193" s="166"/>
      <c r="F193" s="167"/>
      <c r="G193" s="166"/>
      <c r="H193" s="167"/>
      <c r="I193" s="167"/>
      <c r="J193" s="167"/>
      <c r="K193" s="166"/>
      <c r="L193" s="168"/>
      <c r="M193" s="167"/>
      <c r="N193" s="166">
        <f t="shared" si="15"/>
        <v>0</v>
      </c>
    </row>
    <row r="194" spans="1:14" ht="12.75">
      <c r="A194" s="142" t="s">
        <v>38</v>
      </c>
      <c r="B194" s="184">
        <f aca="true" t="shared" si="16" ref="B194:N194">SUM(B127+B121+B70+B50+B43+B39+B30+B21+B13+B8)</f>
        <v>71955010.27000001</v>
      </c>
      <c r="C194" s="184">
        <f t="shared" si="16"/>
        <v>74216817.89</v>
      </c>
      <c r="D194" s="184">
        <f t="shared" si="16"/>
        <v>102093315.55000001</v>
      </c>
      <c r="E194" s="184">
        <f t="shared" si="16"/>
        <v>89228848.27</v>
      </c>
      <c r="F194" s="184">
        <f t="shared" si="16"/>
        <v>101068218.13999999</v>
      </c>
      <c r="G194" s="184">
        <f t="shared" si="16"/>
        <v>79032454.56</v>
      </c>
      <c r="H194" s="184">
        <f t="shared" si="16"/>
        <v>107965188.03</v>
      </c>
      <c r="I194" s="184">
        <f t="shared" si="16"/>
        <v>102388166.64000002</v>
      </c>
      <c r="J194" s="184">
        <f t="shared" si="16"/>
        <v>86297079.05</v>
      </c>
      <c r="K194" s="184">
        <f t="shared" si="16"/>
        <v>127233636.55000001</v>
      </c>
      <c r="L194" s="184">
        <f t="shared" si="16"/>
        <v>139532980.21000004</v>
      </c>
      <c r="M194" s="184">
        <f t="shared" si="16"/>
        <v>182907964.79000002</v>
      </c>
      <c r="N194" s="184">
        <f t="shared" si="16"/>
        <v>1263919679.95</v>
      </c>
    </row>
    <row r="197" spans="1:4" ht="12.75">
      <c r="A197" s="144"/>
      <c r="B197" s="185"/>
      <c r="D197" s="185"/>
    </row>
    <row r="198" spans="1:3" ht="12.75">
      <c r="A198" s="145"/>
      <c r="B198" s="185"/>
      <c r="C198" s="185"/>
    </row>
    <row r="199" spans="1:3" ht="12.75">
      <c r="A199" s="145"/>
      <c r="B199" s="185"/>
      <c r="C199" s="185"/>
    </row>
    <row r="200" spans="1:3" ht="12.75">
      <c r="A200" s="145"/>
      <c r="B200" s="185"/>
      <c r="C200" s="185"/>
    </row>
    <row r="201" spans="1:3" ht="12.75">
      <c r="A201" s="145"/>
      <c r="B201" s="185"/>
      <c r="C201" s="185"/>
    </row>
    <row r="202" spans="1:3" ht="12.75">
      <c r="A202" s="145"/>
      <c r="B202" s="185"/>
      <c r="C202" s="185"/>
    </row>
    <row r="203" spans="1:3" ht="12.75">
      <c r="A203" s="145"/>
      <c r="B203" s="185"/>
      <c r="C203" s="185"/>
    </row>
    <row r="204" spans="1:3" ht="12.75">
      <c r="A204" s="145"/>
      <c r="B204" s="185"/>
      <c r="C204" s="186"/>
    </row>
    <row r="205" spans="1:3" ht="12.75">
      <c r="A205" s="145"/>
      <c r="B205" s="185"/>
      <c r="C205" s="186"/>
    </row>
    <row r="206" spans="1:3" ht="12.75">
      <c r="A206" s="145"/>
      <c r="B206" s="185"/>
      <c r="C206" s="186"/>
    </row>
    <row r="207" spans="1:3" ht="12.75">
      <c r="A207" s="145"/>
      <c r="B207" s="186"/>
      <c r="C207" s="186"/>
    </row>
    <row r="208" spans="1:3" ht="12.75">
      <c r="A208" s="145"/>
      <c r="B208" s="185"/>
      <c r="C208" s="186"/>
    </row>
    <row r="209" spans="1:3" ht="12.75">
      <c r="A209" s="146"/>
      <c r="B209" s="187"/>
      <c r="C209" s="187"/>
    </row>
    <row r="210" spans="1:3" ht="12.75">
      <c r="A210" s="147"/>
      <c r="B210" s="187"/>
      <c r="C210" s="187"/>
    </row>
    <row r="211" spans="1:3" ht="12.75">
      <c r="A211" s="145"/>
      <c r="B211" s="187"/>
      <c r="C211" s="187"/>
    </row>
    <row r="212" spans="1:3" ht="12.75">
      <c r="A212" s="145"/>
      <c r="B212" s="188"/>
      <c r="C212" s="188"/>
    </row>
    <row r="213" spans="1:3" ht="12.75">
      <c r="A213" s="145"/>
      <c r="B213" s="188"/>
      <c r="C213" s="188"/>
    </row>
  </sheetData>
  <sheetProtection/>
  <mergeCells count="4">
    <mergeCell ref="A3:N3"/>
    <mergeCell ref="A4:N4"/>
    <mergeCell ref="A2:N2"/>
    <mergeCell ref="A1:N1"/>
  </mergeCells>
  <printOptions horizontalCentered="1"/>
  <pageMargins left="0.1968503937007874" right="0.2362204724409449" top="0.15748031496062992" bottom="0.15748031496062992" header="0" footer="0.15748031496062992"/>
  <pageSetup firstPageNumber="25" useFirstPageNumber="1" horizontalDpi="600" verticalDpi="600" orientation="landscape" paperSize="5" scale="55" r:id="rId2"/>
  <rowBreaks count="1" manualBreakCount="1">
    <brk id="47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0" zoomScaleNormal="70" zoomScalePageLayoutView="0" workbookViewId="0" topLeftCell="A1">
      <selection activeCell="A1" sqref="A1:I1"/>
    </sheetView>
  </sheetViews>
  <sheetFormatPr defaultColWidth="46.421875" defaultRowHeight="12.75"/>
  <cols>
    <col min="1" max="1" width="46.140625" style="0" bestFit="1" customWidth="1"/>
    <col min="2" max="2" width="19.00390625" style="0" bestFit="1" customWidth="1"/>
    <col min="3" max="3" width="18.421875" style="0" bestFit="1" customWidth="1"/>
    <col min="4" max="4" width="19.140625" style="0" bestFit="1" customWidth="1"/>
    <col min="5" max="5" width="19.00390625" style="0" bestFit="1" customWidth="1"/>
    <col min="6" max="6" width="21.140625" style="0" bestFit="1" customWidth="1"/>
    <col min="7" max="7" width="20.8515625" style="0" bestFit="1" customWidth="1"/>
    <col min="8" max="8" width="21.57421875" style="0" bestFit="1" customWidth="1"/>
    <col min="9" max="9" width="19.421875" style="0" bestFit="1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8"/>
      <c r="K1" s="288"/>
      <c r="L1" s="288"/>
      <c r="M1" s="288"/>
      <c r="N1" s="288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277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 t="s">
        <v>98</v>
      </c>
      <c r="B10" s="243">
        <v>109411063.61</v>
      </c>
      <c r="C10" s="10">
        <v>159075452.05</v>
      </c>
      <c r="D10" s="10">
        <v>185747468.72000003</v>
      </c>
      <c r="E10" s="10">
        <v>26672016.670000017</v>
      </c>
      <c r="F10" s="10">
        <v>361348077.51</v>
      </c>
      <c r="G10" s="10">
        <f>SUM('Egresos Reales'!N8)</f>
        <v>449832544.69</v>
      </c>
      <c r="H10" s="10">
        <f>SUM('Presupuesto Egresos'!N8)</f>
        <v>451783354.72</v>
      </c>
      <c r="I10" s="10">
        <f>SUM(H10-G10)</f>
        <v>1950810.030000031</v>
      </c>
    </row>
    <row r="11" spans="1:9" ht="12.75">
      <c r="A11" s="8"/>
      <c r="B11" s="244"/>
      <c r="C11" s="11"/>
      <c r="D11" s="11"/>
      <c r="E11" s="11"/>
      <c r="F11" s="11"/>
      <c r="G11" s="11"/>
      <c r="H11" s="11"/>
      <c r="I11" s="11"/>
    </row>
    <row r="12" spans="1:9" ht="12.75">
      <c r="A12" s="8" t="s">
        <v>49</v>
      </c>
      <c r="B12" s="244">
        <v>18334030.580000002</v>
      </c>
      <c r="C12" s="11">
        <v>20901140.79</v>
      </c>
      <c r="D12" s="11">
        <v>10915511.370000001</v>
      </c>
      <c r="E12" s="11">
        <v>-9985629.419999998</v>
      </c>
      <c r="F12" s="11">
        <v>97819861.21</v>
      </c>
      <c r="G12" s="11">
        <f>SUM('Egresos Reales'!N13)</f>
        <v>53161853.339999996</v>
      </c>
      <c r="H12" s="11">
        <f>SUM('Presupuesto Egresos'!N13)</f>
        <v>56190308.37</v>
      </c>
      <c r="I12" s="11">
        <f>SUM(H12-G12)</f>
        <v>3028455.030000001</v>
      </c>
    </row>
    <row r="13" spans="1:9" ht="12.75">
      <c r="A13" s="8"/>
      <c r="B13" s="244"/>
      <c r="C13" s="11"/>
      <c r="D13" s="11"/>
      <c r="E13" s="11"/>
      <c r="F13" s="11"/>
      <c r="G13" s="11"/>
      <c r="H13" s="11"/>
      <c r="I13" s="11"/>
    </row>
    <row r="14" spans="1:9" ht="12.75">
      <c r="A14" s="8" t="s">
        <v>50</v>
      </c>
      <c r="B14" s="244">
        <v>7634163.48</v>
      </c>
      <c r="C14" s="11">
        <v>13831090.24</v>
      </c>
      <c r="D14" s="11">
        <v>11099760.690000001</v>
      </c>
      <c r="E14" s="11">
        <v>-2731329.549999999</v>
      </c>
      <c r="F14" s="11">
        <v>44064762.239999995</v>
      </c>
      <c r="G14" s="11">
        <f>SUM('Egresos Reales'!N21)</f>
        <v>44554698.91</v>
      </c>
      <c r="H14" s="11">
        <f>SUM('Presupuesto Egresos'!N21)</f>
        <v>44062810.69</v>
      </c>
      <c r="I14" s="11">
        <f>SUM(H14-G14)</f>
        <v>-491888.2199999988</v>
      </c>
    </row>
    <row r="15" spans="1:9" ht="12.75">
      <c r="A15" s="8"/>
      <c r="B15" s="244"/>
      <c r="C15" s="11"/>
      <c r="D15" s="11"/>
      <c r="E15" s="11"/>
      <c r="F15" s="11"/>
      <c r="G15" s="11"/>
      <c r="H15" s="11"/>
      <c r="I15" s="11"/>
    </row>
    <row r="16" spans="1:9" ht="12.75">
      <c r="A16" s="8" t="s">
        <v>170</v>
      </c>
      <c r="B16" s="244">
        <v>10435531.63</v>
      </c>
      <c r="C16" s="11">
        <v>16153120.450000003</v>
      </c>
      <c r="D16" s="11">
        <v>16819013</v>
      </c>
      <c r="E16" s="11">
        <v>665892.549999997</v>
      </c>
      <c r="F16" s="11">
        <v>64356528.76999999</v>
      </c>
      <c r="G16" s="11">
        <f>SUM('Egresos Reales'!N30)</f>
        <v>58747510.83000001</v>
      </c>
      <c r="H16" s="11">
        <f>SUM('Presupuesto Egresos'!N30)</f>
        <v>58043195</v>
      </c>
      <c r="I16" s="11">
        <f>SUM(H16-G16)</f>
        <v>-704315.8300000131</v>
      </c>
    </row>
    <row r="17" spans="1:9" ht="12.75">
      <c r="A17" s="8"/>
      <c r="B17" s="244"/>
      <c r="C17" s="11"/>
      <c r="D17" s="11"/>
      <c r="E17" s="11"/>
      <c r="F17" s="11"/>
      <c r="G17" s="11"/>
      <c r="H17" s="11"/>
      <c r="I17" s="11"/>
    </row>
    <row r="18" spans="1:9" ht="12.75">
      <c r="A18" s="8" t="s">
        <v>51</v>
      </c>
      <c r="B18" s="244">
        <v>2640395.92</v>
      </c>
      <c r="C18" s="11">
        <v>2528780.3800000004</v>
      </c>
      <c r="D18" s="11">
        <v>2379416.47</v>
      </c>
      <c r="E18" s="11">
        <v>-149363.91000000015</v>
      </c>
      <c r="F18" s="11">
        <v>7468767.700000001</v>
      </c>
      <c r="G18" s="11">
        <f>SUM('Egresos Reales'!N39)</f>
        <v>9770084.339999998</v>
      </c>
      <c r="H18" s="11">
        <f>SUM('Presupuesto Egresos'!N39)</f>
        <v>9489416.47</v>
      </c>
      <c r="I18" s="11">
        <f>SUM(H18-G18)</f>
        <v>-280667.8699999973</v>
      </c>
    </row>
    <row r="19" spans="1:9" ht="12.75">
      <c r="A19" s="8"/>
      <c r="B19" s="244"/>
      <c r="C19" s="11"/>
      <c r="D19" s="11"/>
      <c r="E19" s="11"/>
      <c r="F19" s="11"/>
      <c r="G19" s="11"/>
      <c r="H19" s="11"/>
      <c r="I19" s="11"/>
    </row>
    <row r="20" spans="1:9" ht="12.75">
      <c r="A20" s="8" t="s">
        <v>119</v>
      </c>
      <c r="B20" s="244">
        <v>8647317.94</v>
      </c>
      <c r="C20" s="11">
        <v>50200457.03</v>
      </c>
      <c r="D20" s="11">
        <v>158720815.16</v>
      </c>
      <c r="E20" s="11">
        <v>108520358.13</v>
      </c>
      <c r="F20" s="11">
        <v>92783660.66</v>
      </c>
      <c r="G20" s="11">
        <f>SUM('Egresos Reales'!N43)</f>
        <v>139787592.63</v>
      </c>
      <c r="H20" s="11">
        <f>SUM('Presupuesto Egresos'!N43)</f>
        <v>229395815.16</v>
      </c>
      <c r="I20" s="11">
        <f>SUM(H20-G20)</f>
        <v>89608222.53</v>
      </c>
    </row>
    <row r="21" spans="1:9" ht="12.75">
      <c r="A21" s="8"/>
      <c r="B21" s="244"/>
      <c r="C21" s="11"/>
      <c r="D21" s="11"/>
      <c r="E21" s="11"/>
      <c r="F21" s="11"/>
      <c r="G21" s="11"/>
      <c r="H21" s="11"/>
      <c r="I21" s="11"/>
    </row>
    <row r="22" spans="1:9" ht="12.75">
      <c r="A22" s="8" t="s">
        <v>1</v>
      </c>
      <c r="B22" s="244">
        <v>11420402.809999999</v>
      </c>
      <c r="C22" s="11">
        <v>9675566.819999998</v>
      </c>
      <c r="D22" s="11">
        <v>17729548.65</v>
      </c>
      <c r="E22" s="11">
        <v>8053981.83</v>
      </c>
      <c r="F22" s="11">
        <v>29721109.54</v>
      </c>
      <c r="G22" s="11">
        <f>SUM('Egresos Reales'!N50)</f>
        <v>16896633.67</v>
      </c>
      <c r="H22" s="11">
        <f>SUM('Presupuesto Egresos'!N50)</f>
        <v>36629548.65</v>
      </c>
      <c r="I22" s="11">
        <f>SUM(H22-G22)</f>
        <v>19732914.979999997</v>
      </c>
    </row>
    <row r="23" spans="1:9" ht="12.75">
      <c r="A23" s="8"/>
      <c r="B23" s="244"/>
      <c r="C23" s="11"/>
      <c r="D23" s="11"/>
      <c r="E23" s="11"/>
      <c r="F23" s="11"/>
      <c r="G23" s="11"/>
      <c r="H23" s="11"/>
      <c r="I23" s="11"/>
    </row>
    <row r="24" spans="1:9" ht="12.75">
      <c r="A24" s="8" t="s">
        <v>2</v>
      </c>
      <c r="B24" s="244">
        <v>44713562.33</v>
      </c>
      <c r="C24" s="11">
        <v>67113762.03999999</v>
      </c>
      <c r="D24" s="11">
        <v>87286828.2</v>
      </c>
      <c r="E24" s="11">
        <v>20173066.16000001</v>
      </c>
      <c r="F24" s="11">
        <v>240847746.67999998</v>
      </c>
      <c r="G24" s="11">
        <f>SUM('Egresos Reales'!N70)</f>
        <v>255224610.82</v>
      </c>
      <c r="H24" s="11">
        <f>SUM('Presupuesto Egresos'!N70)</f>
        <v>283330596.23999995</v>
      </c>
      <c r="I24" s="11">
        <f>SUM(H24-G24)</f>
        <v>28105985.419999957</v>
      </c>
    </row>
    <row r="25" spans="1:9" ht="12.75">
      <c r="A25" s="8"/>
      <c r="B25" s="244"/>
      <c r="C25" s="11"/>
      <c r="D25" s="11"/>
      <c r="E25" s="11"/>
      <c r="F25" s="11"/>
      <c r="G25" s="11"/>
      <c r="H25" s="11"/>
      <c r="I25" s="11"/>
    </row>
    <row r="26" spans="1:9" ht="12.75">
      <c r="A26" s="8" t="s">
        <v>252</v>
      </c>
      <c r="B26" s="244">
        <v>8678940.259999998</v>
      </c>
      <c r="C26" s="11">
        <v>4711233.96</v>
      </c>
      <c r="D26" s="11">
        <v>-6087965.03</v>
      </c>
      <c r="E26" s="11">
        <v>-10799198.99</v>
      </c>
      <c r="F26" s="11">
        <v>73601561.15</v>
      </c>
      <c r="G26" s="11">
        <f>SUM('Egresos Reales'!N121)</f>
        <v>17854696.53</v>
      </c>
      <c r="H26" s="11">
        <f>SUM('Presupuesto Egresos'!N121)</f>
        <v>17778634.97</v>
      </c>
      <c r="I26" s="11">
        <f>SUM(H26-G26)</f>
        <v>-76061.56000000238</v>
      </c>
    </row>
    <row r="27" spans="1:9" ht="12.75">
      <c r="A27" s="8"/>
      <c r="B27" s="244"/>
      <c r="C27" s="11"/>
      <c r="D27" s="11"/>
      <c r="E27" s="11"/>
      <c r="F27" s="11"/>
      <c r="G27" s="11"/>
      <c r="H27" s="11"/>
      <c r="I27" s="11"/>
    </row>
    <row r="28" spans="1:9" ht="12.75">
      <c r="A28" s="8" t="s">
        <v>296</v>
      </c>
      <c r="B28" s="244">
        <v>51846529.85999999</v>
      </c>
      <c r="C28" s="11">
        <v>105483977.78999999</v>
      </c>
      <c r="D28" s="11">
        <v>327840271.79</v>
      </c>
      <c r="E28" s="11">
        <v>222356294.00000003</v>
      </c>
      <c r="F28" s="11">
        <v>131427722.91999999</v>
      </c>
      <c r="G28" s="11">
        <f>SUM('Egresos Reales'!N127)</f>
        <v>218089454.19000003</v>
      </c>
      <c r="H28" s="11">
        <f>SUM('Presupuesto Egresos'!N127)</f>
        <v>443038687.72999996</v>
      </c>
      <c r="I28" s="11">
        <f>SUM(H28-G28)</f>
        <v>224949233.53999993</v>
      </c>
    </row>
    <row r="29" spans="1:9" ht="12.75">
      <c r="A29" s="9"/>
      <c r="B29" s="244"/>
      <c r="C29" s="11"/>
      <c r="D29" s="11"/>
      <c r="E29" s="11"/>
      <c r="F29" s="11"/>
      <c r="G29" s="11"/>
      <c r="H29" s="11"/>
      <c r="I29" s="11"/>
    </row>
    <row r="30" spans="1:9" ht="12.75">
      <c r="A30" s="5" t="s">
        <v>4</v>
      </c>
      <c r="B30" s="6">
        <f>SUM(B10:B28)</f>
        <v>273761938.41999996</v>
      </c>
      <c r="C30" s="6">
        <f>SUM(C10:C28)</f>
        <v>449674581.5500001</v>
      </c>
      <c r="D30" s="6">
        <f>SUM(D10:D28)</f>
        <v>812450669.02</v>
      </c>
      <c r="E30" s="6">
        <f>SUM(E10:E28)</f>
        <v>362776087.47</v>
      </c>
      <c r="F30" s="6">
        <f>SUM(F10:F28)</f>
        <v>1143439798.3799999</v>
      </c>
      <c r="G30" s="6">
        <f>SUM(G10:G28)</f>
        <v>1263919679.95</v>
      </c>
      <c r="H30" s="6">
        <f>SUM(H10:H28)</f>
        <v>1629742368</v>
      </c>
      <c r="I30" s="6">
        <f>SUM(I10:I28)</f>
        <v>365822688.0499999</v>
      </c>
    </row>
    <row r="31" spans="2:5" ht="12.75">
      <c r="B31" s="32"/>
      <c r="C31" s="32"/>
      <c r="D31" s="32"/>
      <c r="E31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5118110236220472" bottom="0.1968503937007874" header="0" footer="0"/>
  <pageSetup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showGridLines="0" zoomScale="40" zoomScaleNormal="40" zoomScalePageLayoutView="0" workbookViewId="0" topLeftCell="A1">
      <selection activeCell="A1" sqref="A1:N5"/>
    </sheetView>
  </sheetViews>
  <sheetFormatPr defaultColWidth="66.7109375" defaultRowHeight="12.75"/>
  <cols>
    <col min="1" max="1" width="55.7109375" style="0" customWidth="1"/>
    <col min="2" max="2" width="18.28125" style="0" customWidth="1"/>
    <col min="3" max="3" width="17.28125" style="0" customWidth="1"/>
    <col min="4" max="4" width="17.8515625" style="0" customWidth="1"/>
    <col min="5" max="7" width="17.28125" style="0" customWidth="1"/>
    <col min="8" max="8" width="17.421875" style="0" customWidth="1"/>
    <col min="9" max="10" width="18.28125" style="0" customWidth="1"/>
    <col min="11" max="11" width="17.8515625" style="0" bestFit="1" customWidth="1"/>
    <col min="12" max="12" width="18.28125" style="0" bestFit="1" customWidth="1"/>
    <col min="13" max="13" width="17.8515625" style="0" bestFit="1" customWidth="1"/>
    <col min="14" max="14" width="20.140625" style="0" bestFit="1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2.75">
      <c r="A4" s="286" t="s">
        <v>187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3.5" thickBo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13.5" thickBot="1">
      <c r="A6" s="21" t="s">
        <v>0</v>
      </c>
      <c r="B6" s="21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130" t="s">
        <v>11</v>
      </c>
      <c r="H6" s="21" t="s">
        <v>12</v>
      </c>
      <c r="I6" s="21" t="s">
        <v>13</v>
      </c>
      <c r="J6" s="21" t="s">
        <v>16</v>
      </c>
      <c r="K6" s="21" t="s">
        <v>14</v>
      </c>
      <c r="L6" s="21" t="s">
        <v>17</v>
      </c>
      <c r="M6" s="21" t="s">
        <v>15</v>
      </c>
      <c r="N6" s="21" t="s">
        <v>76</v>
      </c>
    </row>
    <row r="7" ht="12.75">
      <c r="O7" s="32"/>
    </row>
    <row r="8" spans="1:15" ht="12.75">
      <c r="A8" s="40" t="s">
        <v>18</v>
      </c>
      <c r="B8" s="22">
        <f>SUM(B9:B14)</f>
        <v>100450278.3</v>
      </c>
      <c r="C8" s="22">
        <f aca="true" t="shared" si="0" ref="C8:M8">SUM(C9:C14)</f>
        <v>27309267.36</v>
      </c>
      <c r="D8" s="22">
        <f t="shared" si="0"/>
        <v>9810009.05</v>
      </c>
      <c r="E8" s="22">
        <f t="shared" si="0"/>
        <v>14482371.38</v>
      </c>
      <c r="F8" s="22">
        <f t="shared" si="0"/>
        <v>16827372.8</v>
      </c>
      <c r="G8" s="22">
        <f t="shared" si="0"/>
        <v>12050632.09</v>
      </c>
      <c r="H8" s="22">
        <f t="shared" si="0"/>
        <v>9616328.469999999</v>
      </c>
      <c r="I8" s="22">
        <f t="shared" si="0"/>
        <v>17740648.63</v>
      </c>
      <c r="J8" s="22">
        <f>SUM(J9:J14)</f>
        <v>12651987.44</v>
      </c>
      <c r="K8" s="22">
        <f t="shared" si="0"/>
        <v>26830098.43</v>
      </c>
      <c r="L8" s="22">
        <f t="shared" si="0"/>
        <v>16429785.1</v>
      </c>
      <c r="M8" s="22">
        <f t="shared" si="0"/>
        <v>15012702.68</v>
      </c>
      <c r="N8" s="22">
        <f>SUM(N9:N14)</f>
        <v>279211481.72999996</v>
      </c>
      <c r="O8" s="32"/>
    </row>
    <row r="9" spans="1:15" ht="12.75">
      <c r="A9" s="8" t="s">
        <v>27</v>
      </c>
      <c r="B9" s="11">
        <v>68997360</v>
      </c>
      <c r="C9" s="11">
        <v>16982436.6</v>
      </c>
      <c r="D9" s="11">
        <v>4430791.5</v>
      </c>
      <c r="E9" s="11">
        <v>4158668</v>
      </c>
      <c r="F9" s="11">
        <v>4373869</v>
      </c>
      <c r="G9" s="11">
        <v>3588923</v>
      </c>
      <c r="H9" s="11">
        <v>3004835</v>
      </c>
      <c r="I9" s="11">
        <v>4310495.6</v>
      </c>
      <c r="J9" s="11">
        <v>3100194</v>
      </c>
      <c r="K9" s="11">
        <v>2479277</v>
      </c>
      <c r="L9" s="35">
        <v>2092023</v>
      </c>
      <c r="M9" s="11">
        <v>3725651</v>
      </c>
      <c r="N9" s="11">
        <f aca="true" t="shared" si="1" ref="N9:N14">SUM(B9:M9)</f>
        <v>121244523.69999999</v>
      </c>
      <c r="O9" s="32"/>
    </row>
    <row r="10" spans="1:15" ht="12.75">
      <c r="A10" s="8" t="s">
        <v>150</v>
      </c>
      <c r="B10" s="11">
        <v>31451826.3</v>
      </c>
      <c r="C10" s="11">
        <v>10321634.76</v>
      </c>
      <c r="D10" s="11">
        <v>5371555.05</v>
      </c>
      <c r="E10" s="11">
        <v>10320855.38</v>
      </c>
      <c r="F10" s="11">
        <v>12442561.8</v>
      </c>
      <c r="G10" s="11">
        <v>8461397.09</v>
      </c>
      <c r="H10" s="11">
        <v>6592872.52</v>
      </c>
      <c r="I10" s="11">
        <v>13419593.53</v>
      </c>
      <c r="J10" s="11">
        <v>9550693.44</v>
      </c>
      <c r="K10" s="11">
        <v>24346483.43</v>
      </c>
      <c r="L10" s="35">
        <v>14334228.6</v>
      </c>
      <c r="M10" s="11">
        <v>11285199.68</v>
      </c>
      <c r="N10" s="11">
        <f t="shared" si="1"/>
        <v>157898901.58</v>
      </c>
      <c r="O10" s="32"/>
    </row>
    <row r="11" spans="1:15" ht="12.75">
      <c r="A11" s="8" t="s">
        <v>151</v>
      </c>
      <c r="B11" s="11">
        <v>1092</v>
      </c>
      <c r="C11" s="11">
        <v>5196</v>
      </c>
      <c r="D11" s="11">
        <v>7662.5</v>
      </c>
      <c r="E11" s="11">
        <v>2848</v>
      </c>
      <c r="F11" s="11">
        <v>10942</v>
      </c>
      <c r="G11" s="11">
        <v>312</v>
      </c>
      <c r="H11" s="11">
        <v>18620.95</v>
      </c>
      <c r="I11" s="11">
        <v>10559.5</v>
      </c>
      <c r="J11" s="11">
        <v>1100</v>
      </c>
      <c r="K11" s="11">
        <v>4338</v>
      </c>
      <c r="L11" s="35">
        <v>3533.5</v>
      </c>
      <c r="M11" s="11">
        <v>1852</v>
      </c>
      <c r="N11" s="11">
        <f t="shared" si="1"/>
        <v>68056.45</v>
      </c>
      <c r="O11" s="32"/>
    </row>
    <row r="12" spans="1:15" ht="12.75">
      <c r="A12" s="8" t="s">
        <v>152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1"/>
        <v>0</v>
      </c>
      <c r="O12" s="32"/>
    </row>
    <row r="13" spans="1:15" ht="12.75">
      <c r="A13" s="8" t="s">
        <v>129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1"/>
        <v>0</v>
      </c>
      <c r="O13" s="32"/>
    </row>
    <row r="14" spans="1:15" ht="12.75">
      <c r="A14" s="8" t="s">
        <v>130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1"/>
        <v>0</v>
      </c>
      <c r="O14" s="32"/>
    </row>
    <row r="15" spans="1:15" ht="12.75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2"/>
    </row>
    <row r="16" spans="1:15" ht="12.75">
      <c r="A16" s="36" t="s">
        <v>19</v>
      </c>
      <c r="B16" s="23">
        <f>SUM(B17:B28)</f>
        <v>2327238.2700000005</v>
      </c>
      <c r="C16" s="23">
        <f aca="true" t="shared" si="2" ref="C16:M16">SUM(C17:C28)</f>
        <v>3902723.6400000006</v>
      </c>
      <c r="D16" s="23">
        <f t="shared" si="2"/>
        <v>4425564.55</v>
      </c>
      <c r="E16" s="23">
        <f t="shared" si="2"/>
        <v>4128900.6799999997</v>
      </c>
      <c r="F16" s="23">
        <f t="shared" si="2"/>
        <v>5258296.43</v>
      </c>
      <c r="G16" s="23">
        <f t="shared" si="2"/>
        <v>5369099.84</v>
      </c>
      <c r="H16" s="23">
        <f t="shared" si="2"/>
        <v>6097323.92</v>
      </c>
      <c r="I16" s="23">
        <f t="shared" si="2"/>
        <v>7095812.78</v>
      </c>
      <c r="J16" s="23">
        <f>SUM(J17:J28)</f>
        <v>4289483.88</v>
      </c>
      <c r="K16" s="23">
        <f t="shared" si="2"/>
        <v>5153776.71</v>
      </c>
      <c r="L16" s="23">
        <f t="shared" si="2"/>
        <v>3569218.59</v>
      </c>
      <c r="M16" s="23">
        <f t="shared" si="2"/>
        <v>3784598.9</v>
      </c>
      <c r="N16" s="23">
        <f>SUM(N17:N28)</f>
        <v>55402038.19000001</v>
      </c>
      <c r="O16" s="32"/>
    </row>
    <row r="17" spans="1:15" ht="12.75">
      <c r="A17" s="8" t="s">
        <v>154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 aca="true" t="shared" si="3" ref="N17:N28">SUM(B17:M17)</f>
        <v>0</v>
      </c>
      <c r="O17" s="32"/>
    </row>
    <row r="18" spans="1:15" ht="12.75">
      <c r="A18" s="8" t="s">
        <v>155</v>
      </c>
      <c r="B18" s="11">
        <v>28243.5</v>
      </c>
      <c r="C18" s="11">
        <v>54525.8</v>
      </c>
      <c r="D18" s="11">
        <v>160829.3</v>
      </c>
      <c r="E18" s="11">
        <v>208735.5</v>
      </c>
      <c r="F18" s="11">
        <v>124683.32</v>
      </c>
      <c r="G18" s="11">
        <v>349878.2</v>
      </c>
      <c r="H18" s="11">
        <v>169585.77</v>
      </c>
      <c r="I18" s="11">
        <v>64110.66</v>
      </c>
      <c r="J18" s="11">
        <v>33397.44</v>
      </c>
      <c r="K18" s="11">
        <v>41535.27</v>
      </c>
      <c r="L18" s="11">
        <v>55812.45</v>
      </c>
      <c r="M18" s="11">
        <v>26129.06</v>
      </c>
      <c r="N18" s="11">
        <f t="shared" si="3"/>
        <v>1317466.2699999998</v>
      </c>
      <c r="O18" s="32"/>
    </row>
    <row r="19" spans="1:15" ht="12.75">
      <c r="A19" s="8" t="s">
        <v>156</v>
      </c>
      <c r="B19" s="11">
        <v>1009482.64</v>
      </c>
      <c r="C19" s="11">
        <v>1750788.03</v>
      </c>
      <c r="D19" s="11">
        <v>2024661.78</v>
      </c>
      <c r="E19" s="11">
        <v>1947901.8</v>
      </c>
      <c r="F19" s="11">
        <v>3638061.42</v>
      </c>
      <c r="G19" s="11">
        <v>3084429.04</v>
      </c>
      <c r="H19" s="11">
        <v>3404642.99</v>
      </c>
      <c r="I19" s="11">
        <v>5713739.73</v>
      </c>
      <c r="J19" s="11">
        <v>3129089.05</v>
      </c>
      <c r="K19" s="11">
        <v>3657017.74</v>
      </c>
      <c r="L19" s="11">
        <v>1973580.4</v>
      </c>
      <c r="M19" s="11">
        <v>2782722.22</v>
      </c>
      <c r="N19" s="11">
        <f t="shared" si="3"/>
        <v>34116116.84</v>
      </c>
      <c r="O19" s="32"/>
    </row>
    <row r="20" spans="1:15" ht="12.75">
      <c r="A20" s="8" t="s">
        <v>225</v>
      </c>
      <c r="B20" s="11">
        <v>102920</v>
      </c>
      <c r="C20" s="11">
        <v>46085</v>
      </c>
      <c r="D20" s="11">
        <v>77010</v>
      </c>
      <c r="E20" s="11">
        <v>77290</v>
      </c>
      <c r="F20" s="11">
        <v>72563</v>
      </c>
      <c r="G20" s="11">
        <v>106265</v>
      </c>
      <c r="H20" s="11">
        <v>427345</v>
      </c>
      <c r="I20" s="11">
        <v>-70720</v>
      </c>
      <c r="J20" s="11">
        <v>56840</v>
      </c>
      <c r="K20" s="11">
        <v>132675</v>
      </c>
      <c r="L20" s="11">
        <v>64036</v>
      </c>
      <c r="M20" s="11">
        <v>102410</v>
      </c>
      <c r="N20" s="11">
        <f t="shared" si="3"/>
        <v>1194719</v>
      </c>
      <c r="O20" s="32"/>
    </row>
    <row r="21" spans="1:15" ht="12.75">
      <c r="A21" s="8" t="s">
        <v>581</v>
      </c>
      <c r="B21" s="11">
        <v>43380.5</v>
      </c>
      <c r="C21" s="11">
        <v>329008.6</v>
      </c>
      <c r="D21" s="11">
        <v>525839.1</v>
      </c>
      <c r="E21" s="11">
        <v>1078502.8</v>
      </c>
      <c r="F21" s="11">
        <v>459949.08</v>
      </c>
      <c r="G21" s="11">
        <v>587011.9</v>
      </c>
      <c r="H21" s="11">
        <v>740017.05</v>
      </c>
      <c r="I21" s="11">
        <v>151348.02</v>
      </c>
      <c r="J21" s="11">
        <v>61277.44</v>
      </c>
      <c r="K21" s="11">
        <v>85754.63</v>
      </c>
      <c r="L21" s="11">
        <v>163605.7</v>
      </c>
      <c r="M21" s="11">
        <f>-4225694.82+4333677.78</f>
        <v>107982.95999999996</v>
      </c>
      <c r="N21" s="11">
        <f t="shared" si="3"/>
        <v>4333677.78</v>
      </c>
      <c r="O21" s="32"/>
    </row>
    <row r="22" spans="1:15" ht="12.75">
      <c r="A22" s="8" t="s">
        <v>159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3"/>
        <v>0</v>
      </c>
      <c r="O22" s="32"/>
    </row>
    <row r="23" spans="1:15" ht="12.75">
      <c r="A23" s="8" t="s">
        <v>224</v>
      </c>
      <c r="B23" s="11">
        <v>310266.6</v>
      </c>
      <c r="C23" s="11">
        <v>281140</v>
      </c>
      <c r="D23" s="11">
        <v>279383</v>
      </c>
      <c r="E23" s="11">
        <v>273078</v>
      </c>
      <c r="F23" s="11">
        <v>262715</v>
      </c>
      <c r="G23" s="11">
        <v>384215</v>
      </c>
      <c r="H23" s="11">
        <v>335595</v>
      </c>
      <c r="I23" s="11">
        <v>336947</v>
      </c>
      <c r="J23" s="11">
        <v>244036</v>
      </c>
      <c r="K23" s="11">
        <v>294174</v>
      </c>
      <c r="L23" s="11">
        <v>342945</v>
      </c>
      <c r="M23" s="11">
        <v>370344</v>
      </c>
      <c r="N23" s="11">
        <f t="shared" si="3"/>
        <v>3714838.6</v>
      </c>
      <c r="O23" s="32"/>
    </row>
    <row r="24" spans="1:15" ht="12.75">
      <c r="A24" s="8" t="s">
        <v>160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3"/>
        <v>0</v>
      </c>
      <c r="O24" s="32"/>
    </row>
    <row r="25" spans="1:15" ht="12.75">
      <c r="A25" s="8" t="s">
        <v>223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3"/>
        <v>0</v>
      </c>
      <c r="O25" s="32"/>
    </row>
    <row r="26" spans="1:15" ht="12.75">
      <c r="A26" s="8" t="s">
        <v>162</v>
      </c>
      <c r="B26" s="11">
        <v>222904.54</v>
      </c>
      <c r="C26" s="11">
        <v>418072.68</v>
      </c>
      <c r="D26" s="11">
        <v>294452.78</v>
      </c>
      <c r="E26" s="11">
        <v>12488</v>
      </c>
      <c r="F26" s="11">
        <v>71177.24</v>
      </c>
      <c r="G26" s="11">
        <v>389894.52</v>
      </c>
      <c r="H26" s="11">
        <v>196189.01</v>
      </c>
      <c r="I26" s="11">
        <v>441609.47</v>
      </c>
      <c r="J26" s="11">
        <v>293124.39</v>
      </c>
      <c r="K26" s="11">
        <v>158626.22</v>
      </c>
      <c r="L26" s="11">
        <v>79870.74</v>
      </c>
      <c r="M26" s="11">
        <v>59414.84</v>
      </c>
      <c r="N26" s="11">
        <f t="shared" si="3"/>
        <v>2637824.43</v>
      </c>
      <c r="O26" s="32"/>
    </row>
    <row r="27" spans="1:15" ht="12.75">
      <c r="A27" s="8" t="s">
        <v>28</v>
      </c>
      <c r="B27" s="11">
        <v>610040.49</v>
      </c>
      <c r="C27" s="11">
        <v>1023103.53</v>
      </c>
      <c r="D27" s="11">
        <v>1063388.59</v>
      </c>
      <c r="E27" s="11">
        <v>530904.58</v>
      </c>
      <c r="F27" s="11">
        <v>629147.37</v>
      </c>
      <c r="G27" s="11">
        <v>467406.18</v>
      </c>
      <c r="H27" s="11">
        <v>823949.1</v>
      </c>
      <c r="I27" s="11">
        <v>458777.9</v>
      </c>
      <c r="J27" s="11">
        <v>471719.56</v>
      </c>
      <c r="K27" s="11">
        <v>783993.85</v>
      </c>
      <c r="L27" s="11">
        <v>889368.3</v>
      </c>
      <c r="M27" s="11">
        <v>335595.82</v>
      </c>
      <c r="N27" s="11">
        <f t="shared" si="3"/>
        <v>8087395.27</v>
      </c>
      <c r="O27" s="32"/>
    </row>
    <row r="28" spans="1:15" ht="12.75">
      <c r="A28" s="8" t="s">
        <v>130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3"/>
        <v>0</v>
      </c>
      <c r="O28" s="32"/>
    </row>
    <row r="29" spans="1:14" ht="12.7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38.25">
      <c r="A30" s="69" t="s">
        <v>315</v>
      </c>
      <c r="B30" s="23">
        <f>SUM(B31:B33)</f>
        <v>0</v>
      </c>
      <c r="C30" s="23">
        <f aca="true" t="shared" si="4" ref="C30:M30">SUM(C31:C33)</f>
        <v>0</v>
      </c>
      <c r="D30" s="23">
        <f t="shared" si="4"/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>SUM(J31:J33)</f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3">
        <f>SUM(N31:N33)</f>
        <v>0</v>
      </c>
    </row>
    <row r="31" spans="1:14" ht="12.75">
      <c r="A31" s="70" t="s">
        <v>240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5">
        <f>SUM(B31:M31)</f>
        <v>0</v>
      </c>
    </row>
    <row r="32" spans="1:14" ht="12.75">
      <c r="A32" s="70" t="s">
        <v>278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5">
        <f>SUM(B32:M32)</f>
        <v>0</v>
      </c>
    </row>
    <row r="33" spans="1:14" ht="12.75">
      <c r="A33" s="70" t="s">
        <v>241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5">
        <f>SUM(B33:M33)</f>
        <v>0</v>
      </c>
    </row>
    <row r="34" spans="1:14" ht="12.7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5" ht="12.75">
      <c r="A35" s="39" t="s">
        <v>20</v>
      </c>
      <c r="B35" s="23">
        <f>SUM(B36:B46)</f>
        <v>398634.94999999995</v>
      </c>
      <c r="C35" s="23">
        <f aca="true" t="shared" si="5" ref="C35:M35">SUM(C36:C46)</f>
        <v>605960.4199999999</v>
      </c>
      <c r="D35" s="23">
        <f t="shared" si="5"/>
        <v>1965079.35</v>
      </c>
      <c r="E35" s="23">
        <f t="shared" si="5"/>
        <v>1220032.93</v>
      </c>
      <c r="F35" s="23">
        <f t="shared" si="5"/>
        <v>972768.53</v>
      </c>
      <c r="G35" s="23">
        <f>SUM(G36:G46)</f>
        <v>1315881.1</v>
      </c>
      <c r="H35" s="23">
        <f t="shared" si="5"/>
        <v>1136928.4600000002</v>
      </c>
      <c r="I35" s="23">
        <f t="shared" si="5"/>
        <v>1640145.8399999999</v>
      </c>
      <c r="J35" s="23">
        <f>SUM(J36:J46)</f>
        <v>892671.1599999999</v>
      </c>
      <c r="K35" s="23">
        <f t="shared" si="5"/>
        <v>948708.36</v>
      </c>
      <c r="L35" s="23">
        <f t="shared" si="5"/>
        <v>1055669.64</v>
      </c>
      <c r="M35" s="23">
        <f t="shared" si="5"/>
        <v>1544417.67</v>
      </c>
      <c r="N35" s="23">
        <f>SUM(N36:N46)</f>
        <v>13696898.41</v>
      </c>
      <c r="O35" s="32"/>
    </row>
    <row r="36" spans="1:15" ht="12.75">
      <c r="A36" s="8" t="s">
        <v>35</v>
      </c>
      <c r="B36" s="11">
        <v>9698</v>
      </c>
      <c r="C36" s="11">
        <v>15124</v>
      </c>
      <c r="D36" s="11">
        <v>1211165</v>
      </c>
      <c r="E36" s="11">
        <v>5085</v>
      </c>
      <c r="F36" s="11">
        <v>4951</v>
      </c>
      <c r="G36" s="11">
        <v>2736</v>
      </c>
      <c r="H36" s="11">
        <v>9190</v>
      </c>
      <c r="I36" s="11">
        <v>6132</v>
      </c>
      <c r="J36" s="11">
        <v>5215</v>
      </c>
      <c r="K36" s="11">
        <v>9100</v>
      </c>
      <c r="L36" s="11">
        <v>13750</v>
      </c>
      <c r="M36" s="11">
        <v>9648</v>
      </c>
      <c r="N36" s="11">
        <f aca="true" t="shared" si="6" ref="N36:N46">SUM(B36:M36)</f>
        <v>1301794</v>
      </c>
      <c r="O36" s="32"/>
    </row>
    <row r="37" spans="1:15" ht="12.75">
      <c r="A37" s="8" t="s">
        <v>192</v>
      </c>
      <c r="B37" s="11">
        <v>99807.97</v>
      </c>
      <c r="C37" s="11">
        <v>139418.07</v>
      </c>
      <c r="D37" s="11">
        <v>293881.02</v>
      </c>
      <c r="E37" s="11">
        <v>664318.22</v>
      </c>
      <c r="F37" s="11">
        <v>503945.32</v>
      </c>
      <c r="G37" s="11">
        <v>861747.82</v>
      </c>
      <c r="H37" s="11">
        <v>577018.52</v>
      </c>
      <c r="I37" s="11">
        <v>1088053.77</v>
      </c>
      <c r="J37" s="11">
        <v>295491.22</v>
      </c>
      <c r="K37" s="11">
        <v>334766.97</v>
      </c>
      <c r="L37" s="11">
        <v>461266.32</v>
      </c>
      <c r="M37" s="11">
        <v>896466.45</v>
      </c>
      <c r="N37" s="11">
        <f t="shared" si="6"/>
        <v>6216181.67</v>
      </c>
      <c r="O37" s="32"/>
    </row>
    <row r="38" spans="1:15" ht="12.75">
      <c r="A38" s="8" t="s">
        <v>163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  <c r="O38" s="32"/>
    </row>
    <row r="39" spans="1:15" ht="12.75">
      <c r="A39" s="8" t="s">
        <v>172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  <c r="O39" s="32"/>
    </row>
    <row r="40" spans="1:15" ht="12.75">
      <c r="A40" s="8" t="s">
        <v>165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f t="shared" si="6"/>
        <v>0</v>
      </c>
      <c r="O40" s="32"/>
    </row>
    <row r="41" spans="1:15" ht="12.75">
      <c r="A41" s="8" t="s">
        <v>173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0</v>
      </c>
      <c r="O41" s="32"/>
    </row>
    <row r="42" spans="1:15" ht="12.75">
      <c r="A42" s="8" t="s">
        <v>174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  <c r="O42" s="32"/>
    </row>
    <row r="43" spans="1:14" ht="12.75">
      <c r="A43" s="8" t="s">
        <v>175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>
        <f t="shared" si="6"/>
        <v>0</v>
      </c>
    </row>
    <row r="44" spans="1:14" ht="12.75">
      <c r="A44" s="8" t="s">
        <v>29</v>
      </c>
      <c r="B44" s="11">
        <v>289128.98</v>
      </c>
      <c r="C44" s="11">
        <v>451418.35</v>
      </c>
      <c r="D44" s="11">
        <v>459888.99</v>
      </c>
      <c r="E44" s="11">
        <v>550629.71</v>
      </c>
      <c r="F44" s="11">
        <v>463872.21</v>
      </c>
      <c r="G44" s="11">
        <v>450051.16</v>
      </c>
      <c r="H44" s="11">
        <v>549855.08</v>
      </c>
      <c r="I44" s="11">
        <v>545850.69</v>
      </c>
      <c r="J44" s="11">
        <v>591889.48</v>
      </c>
      <c r="K44" s="11">
        <v>604828.39</v>
      </c>
      <c r="L44" s="11">
        <v>580630.32</v>
      </c>
      <c r="M44" s="11">
        <v>638295.22</v>
      </c>
      <c r="N44" s="11">
        <f t="shared" si="6"/>
        <v>6176338.58</v>
      </c>
    </row>
    <row r="45" spans="1:14" ht="12.75">
      <c r="A45" s="8" t="s">
        <v>168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>
        <f t="shared" si="6"/>
        <v>0</v>
      </c>
    </row>
    <row r="46" spans="1:14" ht="12.75">
      <c r="A46" s="8" t="s">
        <v>28</v>
      </c>
      <c r="B46" s="11"/>
      <c r="C46" s="11"/>
      <c r="D46" s="11">
        <v>144.34</v>
      </c>
      <c r="E46" s="11"/>
      <c r="F46" s="11"/>
      <c r="G46" s="11">
        <v>1346.12</v>
      </c>
      <c r="H46" s="11">
        <v>864.86</v>
      </c>
      <c r="I46" s="11">
        <v>109.38</v>
      </c>
      <c r="J46" s="11">
        <v>75.46</v>
      </c>
      <c r="K46" s="11">
        <v>13</v>
      </c>
      <c r="L46" s="11">
        <v>23</v>
      </c>
      <c r="M46" s="11">
        <v>8</v>
      </c>
      <c r="N46" s="11">
        <f t="shared" si="6"/>
        <v>2584.16</v>
      </c>
    </row>
    <row r="47" spans="1:14" ht="12.75">
      <c r="A47" s="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39" t="s">
        <v>21</v>
      </c>
      <c r="B48" s="23">
        <f>SUM(B49:B55)</f>
        <v>2833312.05</v>
      </c>
      <c r="C48" s="23">
        <f aca="true" t="shared" si="7" ref="C48:M48">SUM(C49:C55)</f>
        <v>2749493.7800000007</v>
      </c>
      <c r="D48" s="23">
        <f t="shared" si="7"/>
        <v>2386390.61</v>
      </c>
      <c r="E48" s="23">
        <f t="shared" si="7"/>
        <v>3624038.2699999996</v>
      </c>
      <c r="F48" s="23">
        <f t="shared" si="7"/>
        <v>5090704.5</v>
      </c>
      <c r="G48" s="23">
        <f t="shared" si="7"/>
        <v>3155818.67</v>
      </c>
      <c r="H48" s="23">
        <f t="shared" si="7"/>
        <v>4380933.36</v>
      </c>
      <c r="I48" s="23">
        <f t="shared" si="7"/>
        <v>3890234.4400000004</v>
      </c>
      <c r="J48" s="23">
        <f>SUM(J49:J55)</f>
        <v>2476385.21</v>
      </c>
      <c r="K48" s="23">
        <f t="shared" si="7"/>
        <v>3358274.5</v>
      </c>
      <c r="L48" s="23">
        <f t="shared" si="7"/>
        <v>3421659.0700000003</v>
      </c>
      <c r="M48" s="23">
        <f t="shared" si="7"/>
        <v>2268920.82</v>
      </c>
      <c r="N48" s="23">
        <f>SUM(N49:N55)</f>
        <v>39636165.28</v>
      </c>
    </row>
    <row r="49" spans="1:14" ht="12.75">
      <c r="A49" s="8" t="s">
        <v>30</v>
      </c>
      <c r="B49" s="11">
        <v>1783470.94</v>
      </c>
      <c r="C49" s="11">
        <v>1105416.61</v>
      </c>
      <c r="D49" s="11">
        <v>1426339.88</v>
      </c>
      <c r="E49" s="11">
        <v>2075312.82</v>
      </c>
      <c r="F49" s="11">
        <v>1089602.33</v>
      </c>
      <c r="G49" s="11">
        <v>1043661</v>
      </c>
      <c r="H49" s="11">
        <v>2346502.34</v>
      </c>
      <c r="I49" s="11">
        <v>938998.82</v>
      </c>
      <c r="J49" s="11">
        <v>1033204.44</v>
      </c>
      <c r="K49" s="11">
        <v>1613818.9</v>
      </c>
      <c r="L49" s="11">
        <v>1723504.07</v>
      </c>
      <c r="M49" s="11">
        <v>964217.25</v>
      </c>
      <c r="N49" s="11">
        <f aca="true" t="shared" si="8" ref="N49:N55">SUM(B49:M49)</f>
        <v>17144049.4</v>
      </c>
    </row>
    <row r="50" spans="1:14" ht="12.75">
      <c r="A50" s="8" t="s">
        <v>31</v>
      </c>
      <c r="B50" s="11">
        <v>815824</v>
      </c>
      <c r="C50" s="11">
        <v>1085728.25</v>
      </c>
      <c r="D50" s="11">
        <v>766225.81</v>
      </c>
      <c r="E50" s="11">
        <v>952208.48</v>
      </c>
      <c r="F50" s="11">
        <v>3300399.08</v>
      </c>
      <c r="G50" s="11">
        <v>1432394.75</v>
      </c>
      <c r="H50" s="11">
        <v>1507542</v>
      </c>
      <c r="I50" s="11">
        <v>1769815.05</v>
      </c>
      <c r="J50" s="11">
        <v>854846.8</v>
      </c>
      <c r="K50" s="11">
        <v>1005223.56</v>
      </c>
      <c r="L50" s="11">
        <v>1015533.18</v>
      </c>
      <c r="M50" s="11">
        <v>883698.01</v>
      </c>
      <c r="N50" s="11">
        <f t="shared" si="8"/>
        <v>15389438.970000003</v>
      </c>
    </row>
    <row r="51" spans="1:14" ht="12.75">
      <c r="A51" s="8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f t="shared" si="8"/>
        <v>0</v>
      </c>
    </row>
    <row r="52" spans="1:14" ht="12.75">
      <c r="A52" s="8" t="s">
        <v>176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>
        <f t="shared" si="8"/>
        <v>0</v>
      </c>
    </row>
    <row r="53" spans="1:14" ht="12.75">
      <c r="A53" s="8" t="s">
        <v>33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>
        <f t="shared" si="8"/>
        <v>0</v>
      </c>
    </row>
    <row r="54" spans="1:14" ht="12.75">
      <c r="A54" s="8" t="s">
        <v>28</v>
      </c>
      <c r="B54" s="11">
        <v>124363.3</v>
      </c>
      <c r="C54" s="11">
        <v>327099.2</v>
      </c>
      <c r="D54" s="11">
        <v>122394.3</v>
      </c>
      <c r="E54" s="11">
        <v>137680.92</v>
      </c>
      <c r="F54" s="11">
        <v>99653.26</v>
      </c>
      <c r="G54" s="11">
        <v>284417.07</v>
      </c>
      <c r="H54" s="11">
        <v>99982.89</v>
      </c>
      <c r="I54" s="11">
        <v>114792.52</v>
      </c>
      <c r="J54" s="11">
        <v>100202.14</v>
      </c>
      <c r="K54" s="11">
        <v>113808.4</v>
      </c>
      <c r="L54" s="11">
        <v>244099.45</v>
      </c>
      <c r="M54" s="11">
        <v>249717.78</v>
      </c>
      <c r="N54" s="11">
        <f t="shared" si="8"/>
        <v>2018211.2299999997</v>
      </c>
    </row>
    <row r="55" spans="1:14" ht="12.75">
      <c r="A55" s="9" t="s">
        <v>130</v>
      </c>
      <c r="B55" s="12">
        <v>109653.81</v>
      </c>
      <c r="C55" s="12">
        <v>231249.72</v>
      </c>
      <c r="D55" s="12">
        <v>71430.62</v>
      </c>
      <c r="E55" s="11">
        <v>458836.05</v>
      </c>
      <c r="F55" s="11">
        <v>601049.83</v>
      </c>
      <c r="G55" s="11">
        <v>395345.85</v>
      </c>
      <c r="H55" s="12">
        <v>426906.13</v>
      </c>
      <c r="I55" s="12">
        <v>1066628.05</v>
      </c>
      <c r="J55" s="12">
        <v>488131.83</v>
      </c>
      <c r="K55" s="12">
        <v>625423.64</v>
      </c>
      <c r="L55" s="12">
        <v>438522.37</v>
      </c>
      <c r="M55" s="35">
        <v>171287.78</v>
      </c>
      <c r="N55" s="12">
        <f t="shared" si="8"/>
        <v>5084465.68</v>
      </c>
    </row>
    <row r="56" spans="1:14" ht="12.75">
      <c r="A56" s="14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2.75">
      <c r="A57" s="1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40" t="s">
        <v>22</v>
      </c>
      <c r="B58" s="22">
        <f>SUM(B59:B67)</f>
        <v>29892199</v>
      </c>
      <c r="C58" s="22">
        <f aca="true" t="shared" si="9" ref="C58:N58">SUM(C59:C67)</f>
        <v>37303682</v>
      </c>
      <c r="D58" s="22">
        <f t="shared" si="9"/>
        <v>35950869</v>
      </c>
      <c r="E58" s="22">
        <f t="shared" si="9"/>
        <v>31501384</v>
      </c>
      <c r="F58" s="22">
        <f t="shared" si="9"/>
        <v>37036791</v>
      </c>
      <c r="G58" s="22">
        <f t="shared" si="9"/>
        <v>30102187</v>
      </c>
      <c r="H58" s="22">
        <f t="shared" si="9"/>
        <v>33284719</v>
      </c>
      <c r="I58" s="22">
        <f t="shared" si="9"/>
        <v>35326284</v>
      </c>
      <c r="J58" s="22">
        <f>SUM(J59:J67)</f>
        <v>31456449</v>
      </c>
      <c r="K58" s="22">
        <f t="shared" si="9"/>
        <v>34308156</v>
      </c>
      <c r="L58" s="22">
        <f t="shared" si="9"/>
        <v>27623947</v>
      </c>
      <c r="M58" s="22">
        <f t="shared" si="9"/>
        <v>30856929</v>
      </c>
      <c r="N58" s="22">
        <f t="shared" si="9"/>
        <v>394643596</v>
      </c>
    </row>
    <row r="59" spans="1:14" ht="12.75">
      <c r="A59" s="8" t="s">
        <v>36</v>
      </c>
      <c r="B59" s="11">
        <v>22467658</v>
      </c>
      <c r="C59" s="11">
        <v>26600750</v>
      </c>
      <c r="D59" s="11">
        <v>24112792</v>
      </c>
      <c r="E59" s="11">
        <v>22017731</v>
      </c>
      <c r="F59" s="11">
        <v>22969326</v>
      </c>
      <c r="G59" s="11">
        <v>20581357</v>
      </c>
      <c r="H59" s="11">
        <v>24328360</v>
      </c>
      <c r="I59" s="11">
        <v>27239429</v>
      </c>
      <c r="J59" s="11">
        <v>23975210</v>
      </c>
      <c r="K59" s="11">
        <v>25712079</v>
      </c>
      <c r="L59" s="11">
        <v>21085669</v>
      </c>
      <c r="M59" s="11">
        <v>23785489</v>
      </c>
      <c r="N59" s="11">
        <f aca="true" t="shared" si="10" ref="N59:N67">SUM(B59:M59)</f>
        <v>284875850</v>
      </c>
    </row>
    <row r="60" spans="1:14" ht="12.75">
      <c r="A60" s="8" t="s">
        <v>37</v>
      </c>
      <c r="B60" s="11">
        <v>2937999</v>
      </c>
      <c r="C60" s="11">
        <v>4054506</v>
      </c>
      <c r="D60" s="11">
        <v>3370582</v>
      </c>
      <c r="E60" s="11">
        <v>2819479</v>
      </c>
      <c r="F60" s="11">
        <v>2724902</v>
      </c>
      <c r="G60" s="11">
        <v>1651676</v>
      </c>
      <c r="H60" s="11">
        <v>3109912</v>
      </c>
      <c r="I60" s="11">
        <v>3496547</v>
      </c>
      <c r="J60" s="11">
        <v>3013598</v>
      </c>
      <c r="K60" s="11">
        <v>3247215</v>
      </c>
      <c r="L60" s="11">
        <v>2317993</v>
      </c>
      <c r="M60" s="11">
        <v>2967214</v>
      </c>
      <c r="N60" s="11">
        <f t="shared" si="10"/>
        <v>35711623</v>
      </c>
    </row>
    <row r="61" spans="1:14" ht="12.75">
      <c r="A61" s="8" t="s">
        <v>177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f t="shared" si="10"/>
        <v>0</v>
      </c>
    </row>
    <row r="62" spans="1:14" ht="12.75">
      <c r="A62" s="8" t="s">
        <v>34</v>
      </c>
      <c r="B62" s="11">
        <v>726116</v>
      </c>
      <c r="C62" s="11">
        <v>3287367</v>
      </c>
      <c r="D62" s="11">
        <v>4849782</v>
      </c>
      <c r="E62" s="11">
        <v>2732732</v>
      </c>
      <c r="F62" s="11">
        <v>8388352</v>
      </c>
      <c r="G62" s="11">
        <v>4711548</v>
      </c>
      <c r="H62" s="11">
        <v>1757366</v>
      </c>
      <c r="I62" s="11">
        <v>1210122</v>
      </c>
      <c r="J62" s="11">
        <v>1023137</v>
      </c>
      <c r="K62" s="11">
        <v>800459</v>
      </c>
      <c r="L62" s="11">
        <v>803913</v>
      </c>
      <c r="M62" s="11">
        <v>703025</v>
      </c>
      <c r="N62" s="11">
        <f t="shared" si="10"/>
        <v>30993919</v>
      </c>
    </row>
    <row r="63" spans="1:14" ht="12.75">
      <c r="A63" s="8" t="s">
        <v>145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f t="shared" si="10"/>
        <v>0</v>
      </c>
    </row>
    <row r="64" spans="1:14" ht="12.75">
      <c r="A64" s="8" t="s">
        <v>131</v>
      </c>
      <c r="B64" s="11">
        <v>676183</v>
      </c>
      <c r="C64" s="11">
        <v>808263</v>
      </c>
      <c r="D64" s="11">
        <v>663223</v>
      </c>
      <c r="E64" s="11">
        <v>648279</v>
      </c>
      <c r="F64" s="11">
        <v>617716</v>
      </c>
      <c r="G64" s="11">
        <v>769271</v>
      </c>
      <c r="H64" s="11">
        <v>784397</v>
      </c>
      <c r="I64" s="11">
        <v>700385</v>
      </c>
      <c r="J64" s="11">
        <v>739759</v>
      </c>
      <c r="K64" s="11">
        <v>698417</v>
      </c>
      <c r="L64" s="11">
        <v>738470</v>
      </c>
      <c r="M64" s="11">
        <v>779066</v>
      </c>
      <c r="N64" s="11">
        <f t="shared" si="10"/>
        <v>8623429</v>
      </c>
    </row>
    <row r="65" spans="1:15" ht="12.75">
      <c r="A65" s="8" t="s">
        <v>178</v>
      </c>
      <c r="B65" s="11">
        <v>736439</v>
      </c>
      <c r="C65" s="11">
        <v>901541</v>
      </c>
      <c r="D65" s="11">
        <v>1339144</v>
      </c>
      <c r="E65" s="11">
        <v>612614</v>
      </c>
      <c r="F65" s="11">
        <v>650622</v>
      </c>
      <c r="G65" s="11">
        <v>785158</v>
      </c>
      <c r="H65" s="11">
        <v>870319</v>
      </c>
      <c r="I65" s="11">
        <v>840131</v>
      </c>
      <c r="J65" s="11">
        <v>974015</v>
      </c>
      <c r="K65" s="11">
        <v>1096819</v>
      </c>
      <c r="L65" s="11">
        <v>899688</v>
      </c>
      <c r="M65" s="11">
        <v>847569</v>
      </c>
      <c r="N65" s="11">
        <f t="shared" si="10"/>
        <v>10554059</v>
      </c>
      <c r="O65" s="32"/>
    </row>
    <row r="66" spans="1:15" ht="12.75">
      <c r="A66" s="8" t="s">
        <v>323</v>
      </c>
      <c r="B66" s="11">
        <v>1490286</v>
      </c>
      <c r="C66" s="11">
        <v>744071</v>
      </c>
      <c r="D66" s="11">
        <v>744071</v>
      </c>
      <c r="E66" s="11">
        <v>1864416</v>
      </c>
      <c r="F66" s="11">
        <v>844776</v>
      </c>
      <c r="G66" s="11">
        <v>732527</v>
      </c>
      <c r="H66" s="11">
        <v>1542439</v>
      </c>
      <c r="I66" s="11">
        <v>868720</v>
      </c>
      <c r="J66" s="11">
        <v>777487</v>
      </c>
      <c r="K66" s="11">
        <v>1764166</v>
      </c>
      <c r="L66" s="11">
        <v>777487</v>
      </c>
      <c r="M66" s="11">
        <v>777487</v>
      </c>
      <c r="N66" s="11">
        <f t="shared" si="10"/>
        <v>12927933</v>
      </c>
      <c r="O66" s="32"/>
    </row>
    <row r="67" spans="1:15" ht="12.75">
      <c r="A67" s="8" t="s">
        <v>331</v>
      </c>
      <c r="B67" s="11">
        <v>857518</v>
      </c>
      <c r="C67" s="11">
        <v>907184</v>
      </c>
      <c r="D67" s="11">
        <v>871275</v>
      </c>
      <c r="E67" s="11">
        <v>806133</v>
      </c>
      <c r="F67" s="11">
        <v>841097</v>
      </c>
      <c r="G67" s="11">
        <v>870650</v>
      </c>
      <c r="H67" s="11">
        <v>891926</v>
      </c>
      <c r="I67" s="11">
        <v>970950</v>
      </c>
      <c r="J67" s="11">
        <v>953243</v>
      </c>
      <c r="K67" s="11">
        <v>989001</v>
      </c>
      <c r="L67" s="11">
        <v>1000727</v>
      </c>
      <c r="M67" s="11">
        <v>997079</v>
      </c>
      <c r="N67" s="11">
        <f t="shared" si="10"/>
        <v>10956783</v>
      </c>
      <c r="O67" s="32"/>
    </row>
    <row r="68" spans="1:15" ht="12.75">
      <c r="A68" s="39" t="s">
        <v>184</v>
      </c>
      <c r="B68" s="23">
        <f>SUM(B69:B76)</f>
        <v>2549081</v>
      </c>
      <c r="C68" s="23">
        <f aca="true" t="shared" si="11" ref="C68:N68">SUM(C69:C76)</f>
        <v>2553102.84</v>
      </c>
      <c r="D68" s="23">
        <f t="shared" si="11"/>
        <v>2559045.01</v>
      </c>
      <c r="E68" s="23">
        <f t="shared" si="11"/>
        <v>2567124.73</v>
      </c>
      <c r="F68" s="23">
        <f t="shared" si="11"/>
        <v>2574458.77</v>
      </c>
      <c r="G68" s="23">
        <f t="shared" si="11"/>
        <v>2578827.19</v>
      </c>
      <c r="H68" s="23">
        <f t="shared" si="11"/>
        <v>2588261.0100000002</v>
      </c>
      <c r="I68" s="23">
        <f t="shared" si="11"/>
        <v>2588082.3400000003</v>
      </c>
      <c r="J68" s="23">
        <f t="shared" si="11"/>
        <v>2583909.48</v>
      </c>
      <c r="K68" s="23">
        <f t="shared" si="11"/>
        <v>2582026.43</v>
      </c>
      <c r="L68" s="23">
        <f t="shared" si="11"/>
        <v>36797.5</v>
      </c>
      <c r="M68" s="23">
        <f t="shared" si="11"/>
        <v>39498.61</v>
      </c>
      <c r="N68" s="23">
        <f t="shared" si="11"/>
        <v>25800214.910000004</v>
      </c>
      <c r="O68" s="32"/>
    </row>
    <row r="69" spans="1:15" ht="12.75">
      <c r="A69" s="20" t="s">
        <v>242</v>
      </c>
      <c r="B69" s="25">
        <v>2549081</v>
      </c>
      <c r="C69" s="25">
        <v>2549081</v>
      </c>
      <c r="D69" s="25">
        <v>2549081</v>
      </c>
      <c r="E69" s="11">
        <v>2549080.94</v>
      </c>
      <c r="F69" s="11">
        <v>2549081</v>
      </c>
      <c r="G69" s="11">
        <v>2549080.94</v>
      </c>
      <c r="H69" s="25">
        <v>2549080.94</v>
      </c>
      <c r="I69" s="25">
        <v>2549080.94</v>
      </c>
      <c r="J69" s="203">
        <v>2549080.94</v>
      </c>
      <c r="K69" s="25">
        <v>2549080.94</v>
      </c>
      <c r="L69" s="25"/>
      <c r="M69" s="25"/>
      <c r="N69" s="11">
        <f aca="true" t="shared" si="12" ref="N69:N76">SUM(B69:M69)</f>
        <v>25490809.640000004</v>
      </c>
      <c r="O69" s="32"/>
    </row>
    <row r="70" spans="1:15" ht="12.75">
      <c r="A70" s="20" t="s">
        <v>344</v>
      </c>
      <c r="B70" s="25"/>
      <c r="C70" s="25"/>
      <c r="D70" s="25"/>
      <c r="E70" s="11"/>
      <c r="F70" s="11"/>
      <c r="G70" s="11"/>
      <c r="H70" s="25"/>
      <c r="I70" s="25"/>
      <c r="J70" s="203"/>
      <c r="K70" s="25"/>
      <c r="L70" s="25"/>
      <c r="M70" s="25"/>
      <c r="N70" s="11">
        <f t="shared" si="12"/>
        <v>0</v>
      </c>
      <c r="O70" s="32"/>
    </row>
    <row r="71" spans="1:15" ht="12.75">
      <c r="A71" s="20" t="s">
        <v>347</v>
      </c>
      <c r="B71" s="25"/>
      <c r="C71" s="25"/>
      <c r="D71" s="25"/>
      <c r="E71" s="11"/>
      <c r="F71" s="11"/>
      <c r="G71" s="11"/>
      <c r="H71" s="25"/>
      <c r="I71" s="25"/>
      <c r="J71" s="203"/>
      <c r="K71" s="25"/>
      <c r="L71" s="25"/>
      <c r="M71" s="25"/>
      <c r="N71" s="11">
        <f t="shared" si="12"/>
        <v>0</v>
      </c>
      <c r="O71" s="32"/>
    </row>
    <row r="72" spans="1:15" ht="12.75">
      <c r="A72" s="20" t="s">
        <v>346</v>
      </c>
      <c r="B72" s="25"/>
      <c r="C72" s="25"/>
      <c r="D72" s="25"/>
      <c r="E72" s="11"/>
      <c r="F72" s="11"/>
      <c r="G72" s="11"/>
      <c r="H72" s="25"/>
      <c r="I72" s="25"/>
      <c r="J72" s="203"/>
      <c r="K72" s="25"/>
      <c r="L72" s="25"/>
      <c r="M72" s="25"/>
      <c r="N72" s="11">
        <f t="shared" si="12"/>
        <v>0</v>
      </c>
      <c r="O72" s="32"/>
    </row>
    <row r="73" spans="1:15" ht="12.75">
      <c r="A73" s="20" t="s">
        <v>444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f t="shared" si="12"/>
        <v>0</v>
      </c>
      <c r="O73" s="32"/>
    </row>
    <row r="74" spans="1:15" ht="12.75">
      <c r="A74" s="199" t="s">
        <v>480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f t="shared" si="12"/>
        <v>0</v>
      </c>
      <c r="O74" s="32"/>
    </row>
    <row r="75" spans="1:15" ht="12.75">
      <c r="A75" s="199" t="s">
        <v>505</v>
      </c>
      <c r="B75" s="11"/>
      <c r="C75" s="11"/>
      <c r="D75" s="11"/>
      <c r="E75" s="11"/>
      <c r="F75" s="11"/>
      <c r="G75" s="11">
        <v>85.15</v>
      </c>
      <c r="H75" s="11">
        <v>158.72</v>
      </c>
      <c r="I75" s="11">
        <v>144.74</v>
      </c>
      <c r="J75" s="11">
        <v>142.74</v>
      </c>
      <c r="K75" s="11">
        <v>132.58</v>
      </c>
      <c r="L75" s="11">
        <v>123.54</v>
      </c>
      <c r="M75" s="11">
        <v>133.35</v>
      </c>
      <c r="N75" s="11">
        <f t="shared" si="12"/>
        <v>920.82</v>
      </c>
      <c r="O75" s="32"/>
    </row>
    <row r="76" spans="1:15" ht="12.75">
      <c r="A76" s="199" t="s">
        <v>549</v>
      </c>
      <c r="B76" s="11"/>
      <c r="C76" s="11">
        <v>4021.84</v>
      </c>
      <c r="D76" s="11">
        <v>9964.01</v>
      </c>
      <c r="E76" s="11">
        <v>18043.79</v>
      </c>
      <c r="F76" s="11">
        <v>25377.77</v>
      </c>
      <c r="G76" s="11">
        <v>29661.1</v>
      </c>
      <c r="H76" s="11">
        <v>39021.35</v>
      </c>
      <c r="I76" s="11">
        <v>38856.66</v>
      </c>
      <c r="J76" s="11">
        <v>34685.8</v>
      </c>
      <c r="K76" s="203">
        <v>32812.91</v>
      </c>
      <c r="L76" s="11">
        <v>36673.96</v>
      </c>
      <c r="M76" s="11">
        <v>39365.26</v>
      </c>
      <c r="N76" s="11">
        <f t="shared" si="12"/>
        <v>308484.45</v>
      </c>
      <c r="O76" s="32"/>
    </row>
    <row r="77" spans="1:15" ht="12.75">
      <c r="A77" s="39" t="s">
        <v>24</v>
      </c>
      <c r="B77" s="23">
        <f>SUM(B78:B85)</f>
        <v>21299141.57</v>
      </c>
      <c r="C77" s="23">
        <f aca="true" t="shared" si="13" ref="C77:N77">SUM(C78:C85)</f>
        <v>21290413.970000003</v>
      </c>
      <c r="D77" s="23">
        <f t="shared" si="13"/>
        <v>21287903.33</v>
      </c>
      <c r="E77" s="23">
        <f t="shared" si="13"/>
        <v>21295905.400000002</v>
      </c>
      <c r="F77" s="23">
        <f t="shared" si="13"/>
        <v>21275658</v>
      </c>
      <c r="G77" s="23">
        <f t="shared" si="13"/>
        <v>21271193.98</v>
      </c>
      <c r="H77" s="23">
        <f t="shared" si="13"/>
        <v>21286309.48</v>
      </c>
      <c r="I77" s="23">
        <f t="shared" si="13"/>
        <v>21269456.64</v>
      </c>
      <c r="J77" s="23">
        <f t="shared" si="13"/>
        <v>21258636.11</v>
      </c>
      <c r="K77" s="23">
        <f t="shared" si="13"/>
        <v>21261705.81</v>
      </c>
      <c r="L77" s="23">
        <f t="shared" si="13"/>
        <v>21265390.39</v>
      </c>
      <c r="M77" s="23">
        <f t="shared" si="13"/>
        <v>21285394.28</v>
      </c>
      <c r="N77" s="23">
        <f t="shared" si="13"/>
        <v>255347108.95999998</v>
      </c>
      <c r="O77" s="32"/>
    </row>
    <row r="78" spans="1:15" ht="12.75">
      <c r="A78" s="71" t="s">
        <v>242</v>
      </c>
      <c r="B78" s="25">
        <v>21209908</v>
      </c>
      <c r="C78" s="25">
        <v>21209907.26</v>
      </c>
      <c r="D78" s="121">
        <v>21209907.63</v>
      </c>
      <c r="E78" s="121">
        <v>21209907.63</v>
      </c>
      <c r="F78" s="121">
        <v>21209907.63</v>
      </c>
      <c r="G78" s="121">
        <v>21209907.63</v>
      </c>
      <c r="H78" s="25">
        <v>21209907.63</v>
      </c>
      <c r="I78" s="25">
        <v>21209907.63</v>
      </c>
      <c r="J78" s="203">
        <v>21209907.63</v>
      </c>
      <c r="K78" s="25">
        <v>21209907.63</v>
      </c>
      <c r="L78" s="25">
        <v>21209907.63</v>
      </c>
      <c r="M78" s="25">
        <v>21209907.63</v>
      </c>
      <c r="N78" s="11">
        <f aca="true" t="shared" si="14" ref="N78:N86">SUM(B78:M78)</f>
        <v>254518891.55999997</v>
      </c>
      <c r="O78" s="32"/>
    </row>
    <row r="79" spans="1:15" ht="12.75">
      <c r="A79" s="71" t="s">
        <v>348</v>
      </c>
      <c r="B79" s="25"/>
      <c r="C79" s="25"/>
      <c r="D79" s="25"/>
      <c r="E79" s="11"/>
      <c r="F79" s="11"/>
      <c r="G79" s="11"/>
      <c r="H79" s="25"/>
      <c r="I79" s="25"/>
      <c r="J79" s="203"/>
      <c r="K79" s="25"/>
      <c r="L79" s="25"/>
      <c r="M79" s="25"/>
      <c r="N79" s="11">
        <f t="shared" si="14"/>
        <v>0</v>
      </c>
      <c r="O79" s="32"/>
    </row>
    <row r="80" spans="1:15" ht="12.75">
      <c r="A80" s="71" t="s">
        <v>345</v>
      </c>
      <c r="B80" s="25"/>
      <c r="C80" s="25"/>
      <c r="D80" s="25"/>
      <c r="E80" s="11"/>
      <c r="F80" s="11"/>
      <c r="G80" s="11"/>
      <c r="H80" s="25"/>
      <c r="I80" s="25"/>
      <c r="J80" s="203"/>
      <c r="K80" s="25"/>
      <c r="L80" s="25"/>
      <c r="M80" s="25"/>
      <c r="N80" s="11">
        <f t="shared" si="14"/>
        <v>0</v>
      </c>
      <c r="O80" s="32"/>
    </row>
    <row r="81" spans="1:15" ht="12.75">
      <c r="A81" s="71" t="s">
        <v>349</v>
      </c>
      <c r="B81" s="25"/>
      <c r="C81" s="25"/>
      <c r="D81" s="25"/>
      <c r="E81" s="11"/>
      <c r="F81" s="11"/>
      <c r="G81" s="11"/>
      <c r="H81" s="25"/>
      <c r="I81" s="25"/>
      <c r="J81" s="203"/>
      <c r="K81" s="25"/>
      <c r="L81" s="25"/>
      <c r="M81" s="25"/>
      <c r="N81" s="11">
        <f t="shared" si="14"/>
        <v>0</v>
      </c>
      <c r="O81" s="32"/>
    </row>
    <row r="82" spans="1:15" ht="12.75">
      <c r="A82" s="71" t="s">
        <v>445</v>
      </c>
      <c r="B82" s="203"/>
      <c r="C82" s="203"/>
      <c r="D82" s="203"/>
      <c r="E82" s="11"/>
      <c r="F82" s="11"/>
      <c r="G82" s="11"/>
      <c r="H82" s="25"/>
      <c r="I82" s="25"/>
      <c r="J82" s="203"/>
      <c r="K82" s="25"/>
      <c r="L82" s="25"/>
      <c r="M82" s="25"/>
      <c r="N82" s="25">
        <f t="shared" si="14"/>
        <v>0</v>
      </c>
      <c r="O82" s="32"/>
    </row>
    <row r="83" spans="1:15" ht="12.75">
      <c r="A83" s="200" t="s">
        <v>489</v>
      </c>
      <c r="B83" s="203">
        <v>1462.36</v>
      </c>
      <c r="C83" s="203">
        <v>1277.74</v>
      </c>
      <c r="D83" s="203">
        <v>1222.53</v>
      </c>
      <c r="E83" s="11">
        <v>1570.42</v>
      </c>
      <c r="F83" s="11">
        <v>1420.42</v>
      </c>
      <c r="G83" s="11">
        <v>1067.92</v>
      </c>
      <c r="H83" s="25">
        <v>1469.29</v>
      </c>
      <c r="I83" s="25">
        <v>1338.12</v>
      </c>
      <c r="J83" s="203">
        <v>1355.22</v>
      </c>
      <c r="K83" s="25">
        <v>871.12</v>
      </c>
      <c r="L83" s="25">
        <v>249.69</v>
      </c>
      <c r="M83" s="25">
        <v>266.91</v>
      </c>
      <c r="N83" s="25">
        <f t="shared" si="14"/>
        <v>13571.74</v>
      </c>
      <c r="O83" s="32"/>
    </row>
    <row r="84" spans="1:15" ht="12.75">
      <c r="A84" s="200" t="s">
        <v>506</v>
      </c>
      <c r="B84" s="203">
        <v>87771.21</v>
      </c>
      <c r="C84" s="203">
        <v>74234.53</v>
      </c>
      <c r="D84" s="203">
        <v>61040.11</v>
      </c>
      <c r="E84" s="11">
        <v>65855.12</v>
      </c>
      <c r="F84" s="11">
        <v>57479.95</v>
      </c>
      <c r="G84" s="11">
        <v>51331.61</v>
      </c>
      <c r="H84" s="25">
        <v>54250.64</v>
      </c>
      <c r="I84" s="25">
        <v>34379.52</v>
      </c>
      <c r="J84" s="203">
        <v>30715.23</v>
      </c>
      <c r="K84" s="25">
        <v>23578.16</v>
      </c>
      <c r="L84" s="25">
        <v>14166.41</v>
      </c>
      <c r="M84" s="25">
        <v>14871.14</v>
      </c>
      <c r="N84" s="25">
        <f t="shared" si="14"/>
        <v>569673.63</v>
      </c>
      <c r="O84" s="32"/>
    </row>
    <row r="85" spans="1:15" ht="12.75">
      <c r="A85" s="200" t="s">
        <v>550</v>
      </c>
      <c r="B85" s="203"/>
      <c r="C85" s="203">
        <v>4994.44</v>
      </c>
      <c r="D85" s="203">
        <v>15733.06</v>
      </c>
      <c r="E85" s="11">
        <v>18572.23</v>
      </c>
      <c r="F85" s="11">
        <v>6850</v>
      </c>
      <c r="G85" s="11">
        <v>8886.82</v>
      </c>
      <c r="H85" s="25">
        <v>20681.92</v>
      </c>
      <c r="I85" s="25">
        <v>23831.37</v>
      </c>
      <c r="J85" s="203">
        <v>16658.03</v>
      </c>
      <c r="K85" s="25">
        <v>27348.9</v>
      </c>
      <c r="L85" s="25">
        <v>41066.66</v>
      </c>
      <c r="M85" s="25">
        <v>60348.6</v>
      </c>
      <c r="N85" s="25">
        <f t="shared" si="14"/>
        <v>244972.03</v>
      </c>
      <c r="O85" s="32"/>
    </row>
    <row r="86" spans="1:15" ht="12.75">
      <c r="A86" s="36" t="s">
        <v>592</v>
      </c>
      <c r="B86" s="23">
        <v>0</v>
      </c>
      <c r="C86" s="23">
        <v>0</v>
      </c>
      <c r="D86" s="23">
        <v>10000000</v>
      </c>
      <c r="E86" s="23">
        <v>0</v>
      </c>
      <c r="F86" s="23">
        <v>0</v>
      </c>
      <c r="G86" s="23">
        <v>10000000</v>
      </c>
      <c r="H86" s="23">
        <v>7270651</v>
      </c>
      <c r="I86" s="23">
        <v>0</v>
      </c>
      <c r="J86" s="23">
        <v>0</v>
      </c>
      <c r="K86" s="23">
        <v>1691760.72</v>
      </c>
      <c r="L86" s="23">
        <v>17651596</v>
      </c>
      <c r="M86" s="23">
        <v>39007490.7</v>
      </c>
      <c r="N86" s="23">
        <f t="shared" si="14"/>
        <v>85621498.42</v>
      </c>
      <c r="O86" s="32"/>
    </row>
    <row r="87" spans="1:15" ht="12.75">
      <c r="A87" s="38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32"/>
    </row>
    <row r="88" spans="1:15" ht="12.75">
      <c r="A88" s="39" t="s">
        <v>149</v>
      </c>
      <c r="B88" s="23">
        <f>SUM(B89:B127)</f>
        <v>1237875</v>
      </c>
      <c r="C88" s="23">
        <f aca="true" t="shared" si="15" ref="C88:N88">SUM(C89:C127)</f>
        <v>800251</v>
      </c>
      <c r="D88" s="23">
        <f t="shared" si="15"/>
        <v>14336107.37</v>
      </c>
      <c r="E88" s="23">
        <f t="shared" si="15"/>
        <v>4335227.65</v>
      </c>
      <c r="F88" s="23">
        <f t="shared" si="15"/>
        <v>9416062.36</v>
      </c>
      <c r="G88" s="23">
        <f t="shared" si="15"/>
        <v>10757972.39</v>
      </c>
      <c r="H88" s="23">
        <f t="shared" si="15"/>
        <v>17031074.25</v>
      </c>
      <c r="I88" s="23">
        <f t="shared" si="15"/>
        <v>49213051</v>
      </c>
      <c r="J88" s="23">
        <f t="shared" si="15"/>
        <v>25677467.67</v>
      </c>
      <c r="K88" s="23">
        <f t="shared" si="15"/>
        <v>57967812.51</v>
      </c>
      <c r="L88" s="23">
        <f t="shared" si="15"/>
        <v>36864801</v>
      </c>
      <c r="M88" s="23">
        <f t="shared" si="15"/>
        <v>17551551.14</v>
      </c>
      <c r="N88" s="23">
        <f t="shared" si="15"/>
        <v>245189253.33999997</v>
      </c>
      <c r="O88" s="32"/>
    </row>
    <row r="89" spans="1:15" ht="12.75">
      <c r="A89" s="8" t="s">
        <v>179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>
        <f aca="true" t="shared" si="16" ref="N89:N127">SUM(B89:M89)</f>
        <v>0</v>
      </c>
      <c r="O89" s="32"/>
    </row>
    <row r="90" spans="1:15" ht="12.75">
      <c r="A90" s="8" t="s">
        <v>138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>
        <f t="shared" si="16"/>
        <v>0</v>
      </c>
      <c r="O90" s="32"/>
    </row>
    <row r="91" spans="1:15" ht="12.75">
      <c r="A91" s="8" t="s">
        <v>288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>
        <f t="shared" si="16"/>
        <v>0</v>
      </c>
      <c r="O91" s="32"/>
    </row>
    <row r="92" spans="1:15" ht="12.75">
      <c r="A92" s="8" t="s">
        <v>289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>
        <f t="shared" si="16"/>
        <v>0</v>
      </c>
      <c r="O92" s="32"/>
    </row>
    <row r="93" spans="1:15" ht="12.75">
      <c r="A93" s="8" t="s">
        <v>243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>
        <f t="shared" si="16"/>
        <v>0</v>
      </c>
      <c r="O93" s="32"/>
    </row>
    <row r="94" spans="1:15" ht="12.75">
      <c r="A94" s="8" t="s">
        <v>318</v>
      </c>
      <c r="B94" s="11">
        <v>1237875</v>
      </c>
      <c r="C94" s="11">
        <v>800251</v>
      </c>
      <c r="D94" s="11">
        <v>757091</v>
      </c>
      <c r="E94" s="11">
        <v>935888</v>
      </c>
      <c r="F94" s="11">
        <v>834223</v>
      </c>
      <c r="G94" s="11">
        <v>905421</v>
      </c>
      <c r="H94" s="11">
        <v>835352</v>
      </c>
      <c r="I94" s="11">
        <v>871728</v>
      </c>
      <c r="J94" s="11">
        <v>852369</v>
      </c>
      <c r="K94" s="11">
        <v>873264</v>
      </c>
      <c r="L94" s="11">
        <v>836264</v>
      </c>
      <c r="M94" s="11">
        <v>810436</v>
      </c>
      <c r="N94" s="11">
        <f t="shared" si="16"/>
        <v>10550162</v>
      </c>
      <c r="O94" s="32"/>
    </row>
    <row r="95" spans="1:15" ht="12.75">
      <c r="A95" s="8" t="s">
        <v>307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>
        <f t="shared" si="16"/>
        <v>0</v>
      </c>
      <c r="O95" s="32"/>
    </row>
    <row r="96" spans="1:15" ht="12.75">
      <c r="A96" s="8" t="s">
        <v>314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>
        <f t="shared" si="16"/>
        <v>0</v>
      </c>
      <c r="O96" s="32"/>
    </row>
    <row r="97" spans="1:15" ht="12.75">
      <c r="A97" s="8" t="s">
        <v>313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>
        <f t="shared" si="16"/>
        <v>0</v>
      </c>
      <c r="O97" s="32"/>
    </row>
    <row r="98" spans="1:15" ht="12.75">
      <c r="A98" s="8" t="s">
        <v>317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>
        <f t="shared" si="16"/>
        <v>0</v>
      </c>
      <c r="O98" s="32"/>
    </row>
    <row r="99" spans="1:15" ht="12.75">
      <c r="A99" s="8" t="s">
        <v>246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>
        <f t="shared" si="16"/>
        <v>0</v>
      </c>
      <c r="O99" s="32"/>
    </row>
    <row r="100" spans="1:15" ht="12.75">
      <c r="A100" s="8" t="s">
        <v>308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>
        <f t="shared" si="16"/>
        <v>0</v>
      </c>
      <c r="O100" s="32"/>
    </row>
    <row r="101" spans="1:15" ht="12.75">
      <c r="A101" s="8" t="s">
        <v>319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>
        <f t="shared" si="16"/>
        <v>0</v>
      </c>
      <c r="O101" s="32"/>
    </row>
    <row r="102" spans="1:15" ht="12.75">
      <c r="A102" s="8" t="s">
        <v>325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>
        <f t="shared" si="16"/>
        <v>0</v>
      </c>
      <c r="O102" s="32"/>
    </row>
    <row r="103" spans="1:15" ht="12.75">
      <c r="A103" s="8" t="s">
        <v>326</v>
      </c>
      <c r="B103" s="11"/>
      <c r="C103" s="11"/>
      <c r="D103" s="11"/>
      <c r="E103" s="11"/>
      <c r="F103" s="11">
        <v>4000000</v>
      </c>
      <c r="G103" s="11"/>
      <c r="H103" s="11"/>
      <c r="I103" s="11">
        <v>6000000</v>
      </c>
      <c r="J103" s="11"/>
      <c r="K103" s="11"/>
      <c r="L103" s="11"/>
      <c r="M103" s="11"/>
      <c r="N103" s="11">
        <f t="shared" si="16"/>
        <v>10000000</v>
      </c>
      <c r="O103" s="32"/>
    </row>
    <row r="104" spans="1:15" ht="12.75">
      <c r="A104" s="8" t="s">
        <v>412</v>
      </c>
      <c r="B104" s="11"/>
      <c r="C104" s="11"/>
      <c r="D104" s="11"/>
      <c r="E104" s="11"/>
      <c r="F104" s="11">
        <v>1000000</v>
      </c>
      <c r="G104" s="11"/>
      <c r="H104" s="11"/>
      <c r="I104" s="11">
        <v>1500000</v>
      </c>
      <c r="J104" s="11"/>
      <c r="K104" s="11"/>
      <c r="L104" s="11"/>
      <c r="M104" s="11"/>
      <c r="N104" s="11">
        <f t="shared" si="16"/>
        <v>2500000</v>
      </c>
      <c r="O104" s="32"/>
    </row>
    <row r="105" spans="1:15" ht="12.75">
      <c r="A105" s="8" t="s">
        <v>327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f t="shared" si="16"/>
        <v>0</v>
      </c>
      <c r="O105" s="32"/>
    </row>
    <row r="106" spans="1:15" ht="12.75">
      <c r="A106" s="8" t="s">
        <v>335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>
        <f t="shared" si="16"/>
        <v>0</v>
      </c>
      <c r="O106" s="32"/>
    </row>
    <row r="107" spans="1:15" ht="12.75">
      <c r="A107" s="8" t="s">
        <v>333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>
        <f t="shared" si="16"/>
        <v>0</v>
      </c>
      <c r="O107" s="32"/>
    </row>
    <row r="108" spans="1:15" ht="12.75">
      <c r="A108" s="8" t="s">
        <v>350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>
        <v>3000000</v>
      </c>
      <c r="L108" s="11"/>
      <c r="M108" s="11"/>
      <c r="N108" s="11">
        <f t="shared" si="16"/>
        <v>3000000</v>
      </c>
      <c r="O108" s="32"/>
    </row>
    <row r="109" spans="1:15" ht="12.75">
      <c r="A109" s="199" t="s">
        <v>498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>
        <f t="shared" si="16"/>
        <v>0</v>
      </c>
      <c r="O109" s="32"/>
    </row>
    <row r="110" spans="1:15" ht="12.75">
      <c r="A110" s="8" t="s">
        <v>417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>
        <f t="shared" si="16"/>
        <v>0</v>
      </c>
      <c r="O110" s="32"/>
    </row>
    <row r="111" spans="1:15" ht="12.75">
      <c r="A111" s="199" t="s">
        <v>494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>
        <f t="shared" si="16"/>
        <v>0</v>
      </c>
      <c r="O111" s="32"/>
    </row>
    <row r="112" spans="1:15" ht="12.75">
      <c r="A112" s="199" t="s">
        <v>509</v>
      </c>
      <c r="B112" s="11"/>
      <c r="C112" s="11"/>
      <c r="D112" s="11">
        <v>13579016.37</v>
      </c>
      <c r="E112" s="11">
        <v>3399339.65</v>
      </c>
      <c r="F112" s="11">
        <v>3581839.36</v>
      </c>
      <c r="G112" s="11">
        <v>4852551.39</v>
      </c>
      <c r="H112" s="11">
        <v>6195722.25</v>
      </c>
      <c r="I112" s="11">
        <v>4334968.99</v>
      </c>
      <c r="J112" s="11">
        <v>1712770.67</v>
      </c>
      <c r="K112" s="11"/>
      <c r="L112" s="11"/>
      <c r="M112" s="11"/>
      <c r="N112" s="11">
        <f t="shared" si="16"/>
        <v>37656208.68</v>
      </c>
      <c r="O112" s="32"/>
    </row>
    <row r="113" spans="1:15" ht="12.75">
      <c r="A113" s="8" t="s">
        <v>405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>
        <f t="shared" si="16"/>
        <v>0</v>
      </c>
      <c r="O113" s="32"/>
    </row>
    <row r="114" spans="1:15" ht="12.75">
      <c r="A114" s="8" t="s">
        <v>462</v>
      </c>
      <c r="B114" s="11"/>
      <c r="C114" s="11"/>
      <c r="D114" s="11"/>
      <c r="E114" s="11"/>
      <c r="F114" s="11"/>
      <c r="G114" s="11"/>
      <c r="H114" s="11"/>
      <c r="I114" s="11">
        <v>1470907</v>
      </c>
      <c r="J114" s="11">
        <v>2214533</v>
      </c>
      <c r="K114" s="11">
        <v>911550</v>
      </c>
      <c r="L114" s="11">
        <v>1616538</v>
      </c>
      <c r="M114" s="11">
        <v>988546</v>
      </c>
      <c r="N114" s="11">
        <f t="shared" si="16"/>
        <v>7202074</v>
      </c>
      <c r="O114" s="32"/>
    </row>
    <row r="115" spans="1:15" ht="12.75">
      <c r="A115" s="8" t="s">
        <v>458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>
        <f t="shared" si="16"/>
        <v>0</v>
      </c>
      <c r="O115" s="32"/>
    </row>
    <row r="116" spans="1:15" ht="12.75">
      <c r="A116" s="8" t="s">
        <v>459</v>
      </c>
      <c r="B116" s="11"/>
      <c r="C116" s="11"/>
      <c r="D116" s="11"/>
      <c r="E116" s="11"/>
      <c r="F116" s="11"/>
      <c r="G116" s="11"/>
      <c r="H116" s="11"/>
      <c r="I116" s="11">
        <v>221100</v>
      </c>
      <c r="J116" s="11"/>
      <c r="K116" s="11"/>
      <c r="L116" s="11"/>
      <c r="M116" s="11"/>
      <c r="N116" s="11">
        <f t="shared" si="16"/>
        <v>221100</v>
      </c>
      <c r="O116" s="32"/>
    </row>
    <row r="117" spans="1:15" ht="12.75">
      <c r="A117" s="8" t="s">
        <v>501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>
        <f t="shared" si="16"/>
        <v>0</v>
      </c>
      <c r="O117" s="32"/>
    </row>
    <row r="118" spans="1:15" ht="12.75">
      <c r="A118" s="8" t="s">
        <v>470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>
        <v>34222999</v>
      </c>
      <c r="M118" s="11">
        <v>15752569.14</v>
      </c>
      <c r="N118" s="11">
        <f t="shared" si="16"/>
        <v>49975568.14</v>
      </c>
      <c r="O118" s="32"/>
    </row>
    <row r="119" spans="1:15" ht="12.75">
      <c r="A119" s="8" t="s">
        <v>577</v>
      </c>
      <c r="B119" s="11"/>
      <c r="C119" s="11"/>
      <c r="D119" s="11"/>
      <c r="E119" s="11"/>
      <c r="F119" s="11"/>
      <c r="G119" s="11"/>
      <c r="H119" s="11"/>
      <c r="I119" s="11"/>
      <c r="J119" s="11">
        <v>2708419</v>
      </c>
      <c r="K119" s="11"/>
      <c r="L119" s="11"/>
      <c r="M119" s="11"/>
      <c r="N119" s="11">
        <f t="shared" si="16"/>
        <v>2708419</v>
      </c>
      <c r="O119" s="32"/>
    </row>
    <row r="120" spans="1:15" ht="12.75">
      <c r="A120" s="8" t="s">
        <v>579</v>
      </c>
      <c r="B120" s="11"/>
      <c r="C120" s="11"/>
      <c r="D120" s="11"/>
      <c r="E120" s="11"/>
      <c r="F120" s="11"/>
      <c r="G120" s="11"/>
      <c r="H120" s="11"/>
      <c r="I120" s="11"/>
      <c r="J120" s="35">
        <v>2250000</v>
      </c>
      <c r="K120" s="11"/>
      <c r="L120" s="11"/>
      <c r="M120" s="11"/>
      <c r="N120" s="11">
        <f t="shared" si="16"/>
        <v>2250000</v>
      </c>
      <c r="O120" s="32"/>
    </row>
    <row r="121" spans="1:15" ht="12.75">
      <c r="A121" s="199" t="s">
        <v>512</v>
      </c>
      <c r="B121" s="11"/>
      <c r="C121" s="11"/>
      <c r="D121" s="11"/>
      <c r="E121" s="11"/>
      <c r="F121" s="11"/>
      <c r="G121" s="11">
        <v>5000000</v>
      </c>
      <c r="H121" s="11"/>
      <c r="I121" s="11"/>
      <c r="J121" s="11"/>
      <c r="K121" s="11"/>
      <c r="L121" s="11"/>
      <c r="M121" s="11"/>
      <c r="N121" s="11">
        <f t="shared" si="16"/>
        <v>5000000</v>
      </c>
      <c r="O121" s="32"/>
    </row>
    <row r="122" spans="1:15" ht="12.75">
      <c r="A122" s="199" t="s">
        <v>514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>
        <f t="shared" si="16"/>
        <v>0</v>
      </c>
      <c r="O122" s="32"/>
    </row>
    <row r="123" spans="1:15" ht="12.75">
      <c r="A123" s="199" t="s">
        <v>574</v>
      </c>
      <c r="B123" s="11"/>
      <c r="C123" s="11"/>
      <c r="D123" s="11"/>
      <c r="E123" s="11"/>
      <c r="F123" s="11"/>
      <c r="G123" s="11"/>
      <c r="H123" s="11"/>
      <c r="I123" s="11">
        <v>9600000</v>
      </c>
      <c r="J123" s="11"/>
      <c r="K123" s="11">
        <v>14400000</v>
      </c>
      <c r="L123" s="11"/>
      <c r="M123" s="11"/>
      <c r="N123" s="11">
        <f t="shared" si="16"/>
        <v>24000000</v>
      </c>
      <c r="O123" s="32"/>
    </row>
    <row r="124" spans="1:15" ht="12.75">
      <c r="A124" s="199" t="s">
        <v>575</v>
      </c>
      <c r="B124" s="11"/>
      <c r="C124" s="11"/>
      <c r="D124" s="11"/>
      <c r="E124" s="11"/>
      <c r="F124" s="11"/>
      <c r="G124" s="11"/>
      <c r="H124" s="11"/>
      <c r="I124" s="11">
        <v>25214347.01</v>
      </c>
      <c r="J124" s="11"/>
      <c r="K124" s="11">
        <v>37821520.51</v>
      </c>
      <c r="L124" s="11"/>
      <c r="M124" s="11"/>
      <c r="N124" s="11">
        <f t="shared" si="16"/>
        <v>63035867.519999996</v>
      </c>
      <c r="O124" s="32"/>
    </row>
    <row r="125" spans="1:15" ht="12.75">
      <c r="A125" s="199" t="s">
        <v>571</v>
      </c>
      <c r="B125" s="11"/>
      <c r="C125" s="11"/>
      <c r="D125" s="11"/>
      <c r="E125" s="11"/>
      <c r="F125" s="11"/>
      <c r="G125" s="11"/>
      <c r="H125" s="11">
        <v>10000000</v>
      </c>
      <c r="I125" s="11"/>
      <c r="J125" s="11"/>
      <c r="K125" s="11"/>
      <c r="L125" s="11"/>
      <c r="M125" s="11"/>
      <c r="N125" s="11">
        <f t="shared" si="16"/>
        <v>10000000</v>
      </c>
      <c r="O125" s="32"/>
    </row>
    <row r="126" spans="1:15" ht="12.75">
      <c r="A126" s="199" t="s">
        <v>578</v>
      </c>
      <c r="B126" s="11"/>
      <c r="C126" s="11"/>
      <c r="D126" s="11"/>
      <c r="E126" s="11"/>
      <c r="F126" s="11"/>
      <c r="G126" s="11"/>
      <c r="H126" s="11"/>
      <c r="I126" s="11"/>
      <c r="J126" s="11">
        <v>15939376</v>
      </c>
      <c r="K126" s="11">
        <v>961478</v>
      </c>
      <c r="L126" s="11"/>
      <c r="M126" s="11"/>
      <c r="N126" s="11">
        <f t="shared" si="16"/>
        <v>16900854</v>
      </c>
      <c r="O126" s="32"/>
    </row>
    <row r="127" spans="1:15" ht="12.75">
      <c r="A127" s="199" t="s">
        <v>593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>
        <v>189000</v>
      </c>
      <c r="M127" s="11">
        <v>0</v>
      </c>
      <c r="N127" s="11">
        <f t="shared" si="16"/>
        <v>189000</v>
      </c>
      <c r="O127" s="32"/>
    </row>
    <row r="128" spans="1:15" ht="12.75">
      <c r="A128" s="39" t="s">
        <v>594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75000</v>
      </c>
      <c r="M128" s="23">
        <v>159000</v>
      </c>
      <c r="N128" s="23">
        <f>SUM(B128:M128)</f>
        <v>234000</v>
      </c>
      <c r="O128" s="32"/>
    </row>
    <row r="129" spans="1:15" ht="12.75">
      <c r="A129" s="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32"/>
    </row>
    <row r="130" spans="1:15" ht="12.75">
      <c r="A130" s="39" t="s">
        <v>23</v>
      </c>
      <c r="B130" s="23">
        <f>SUM(B131:B135)</f>
        <v>0</v>
      </c>
      <c r="C130" s="23">
        <f aca="true" t="shared" si="17" ref="C130:M130">SUM(C131:C135)</f>
        <v>0</v>
      </c>
      <c r="D130" s="23">
        <f t="shared" si="17"/>
        <v>0</v>
      </c>
      <c r="E130" s="23">
        <f t="shared" si="17"/>
        <v>0</v>
      </c>
      <c r="F130" s="23">
        <f t="shared" si="17"/>
        <v>0</v>
      </c>
      <c r="G130" s="23">
        <f t="shared" si="17"/>
        <v>0</v>
      </c>
      <c r="H130" s="23">
        <f t="shared" si="17"/>
        <v>0</v>
      </c>
      <c r="I130" s="23">
        <f t="shared" si="17"/>
        <v>0</v>
      </c>
      <c r="J130" s="23">
        <f>SUM(J131:J135)</f>
        <v>0</v>
      </c>
      <c r="K130" s="23">
        <f t="shared" si="17"/>
        <v>0</v>
      </c>
      <c r="L130" s="23">
        <f t="shared" si="17"/>
        <v>0</v>
      </c>
      <c r="M130" s="23">
        <f t="shared" si="17"/>
        <v>85943999.4</v>
      </c>
      <c r="N130" s="23">
        <f>SUM(N131:N135)</f>
        <v>85943999.4</v>
      </c>
      <c r="O130" s="32"/>
    </row>
    <row r="131" spans="1:15" ht="12.75">
      <c r="A131" s="8" t="s">
        <v>141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>
        <v>0</v>
      </c>
      <c r="M131" s="11">
        <v>75000000</v>
      </c>
      <c r="N131" s="11">
        <f>SUM(B131:M131)</f>
        <v>75000000</v>
      </c>
      <c r="O131" s="32"/>
    </row>
    <row r="132" spans="1:15" ht="12.75">
      <c r="A132" s="8" t="s">
        <v>142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>
        <v>0</v>
      </c>
      <c r="M132" s="11">
        <v>10943999.4</v>
      </c>
      <c r="N132" s="11">
        <f>SUM(B132:M132)</f>
        <v>10943999.4</v>
      </c>
      <c r="O132" s="32"/>
    </row>
    <row r="133" spans="1:15" ht="12.75">
      <c r="A133" s="8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>
        <f>SUM(B133:M133)</f>
        <v>0</v>
      </c>
      <c r="O133" s="32"/>
    </row>
    <row r="134" spans="1:15" ht="12.75">
      <c r="A134" s="8" t="s">
        <v>290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>
        <f>SUM(B134:M134)</f>
        <v>0</v>
      </c>
      <c r="O134" s="32"/>
    </row>
    <row r="135" spans="1:15" ht="12.75">
      <c r="A135" s="8" t="s">
        <v>310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>
        <f>SUM(B135:M135)</f>
        <v>0</v>
      </c>
      <c r="O135" s="32"/>
    </row>
    <row r="136" spans="1:15" ht="12.7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32"/>
    </row>
    <row r="137" spans="1:15" ht="12.75">
      <c r="A137" s="39" t="s">
        <v>26</v>
      </c>
      <c r="B137" s="23">
        <v>4488027.28</v>
      </c>
      <c r="C137" s="23">
        <v>1084102</v>
      </c>
      <c r="D137" s="23">
        <v>901449</v>
      </c>
      <c r="E137" s="23">
        <v>1527391.75</v>
      </c>
      <c r="F137" s="23">
        <v>998812.86</v>
      </c>
      <c r="G137" s="23">
        <v>1203770.6</v>
      </c>
      <c r="H137" s="23">
        <v>1054772.96</v>
      </c>
      <c r="I137" s="23">
        <v>15698790</v>
      </c>
      <c r="J137" s="23">
        <v>1135673</v>
      </c>
      <c r="K137" s="23">
        <v>1265103.24</v>
      </c>
      <c r="L137" s="23">
        <v>1564344</v>
      </c>
      <c r="M137" s="23">
        <v>1271185</v>
      </c>
      <c r="N137" s="23">
        <f>SUM(B137:M137)</f>
        <v>32193421.689999998</v>
      </c>
      <c r="O137" s="32"/>
    </row>
    <row r="138" spans="1:15" ht="12.75">
      <c r="A138" s="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32"/>
    </row>
    <row r="139" ht="12.75">
      <c r="O139" s="32"/>
    </row>
    <row r="140" spans="1:15" ht="12.75">
      <c r="A140" s="5" t="s">
        <v>38</v>
      </c>
      <c r="B140" s="6">
        <f aca="true" t="shared" si="18" ref="B140:N140">SUM(B137+B130+B128+B88+B86+B77+B68+B58+B48+B35+B30+B16+B8)</f>
        <v>165475787.42000002</v>
      </c>
      <c r="C140" s="6">
        <f t="shared" si="18"/>
        <v>97598997.01</v>
      </c>
      <c r="D140" s="6">
        <f t="shared" si="18"/>
        <v>103622417.26999998</v>
      </c>
      <c r="E140" s="6">
        <f t="shared" si="18"/>
        <v>84682376.78999999</v>
      </c>
      <c r="F140" s="6">
        <f t="shared" si="18"/>
        <v>99450925.25000001</v>
      </c>
      <c r="G140" s="6">
        <f t="shared" si="18"/>
        <v>97805382.86</v>
      </c>
      <c r="H140" s="6">
        <f t="shared" si="18"/>
        <v>103747301.90999998</v>
      </c>
      <c r="I140" s="6">
        <f t="shared" si="18"/>
        <v>154462505.67</v>
      </c>
      <c r="J140" s="6">
        <f t="shared" si="18"/>
        <v>102422662.94999997</v>
      </c>
      <c r="K140" s="6">
        <f t="shared" si="18"/>
        <v>155367422.71</v>
      </c>
      <c r="L140" s="6">
        <f t="shared" si="18"/>
        <v>129558208.29</v>
      </c>
      <c r="M140" s="6">
        <f t="shared" si="18"/>
        <v>218725688.20000002</v>
      </c>
      <c r="N140" s="6">
        <f t="shared" si="18"/>
        <v>1512919676.33</v>
      </c>
      <c r="O140" s="32"/>
    </row>
    <row r="141" ht="12.75">
      <c r="O141" s="32"/>
    </row>
    <row r="142" spans="2:15" ht="12.75">
      <c r="B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9:15" ht="12.75">
      <c r="I143" s="32"/>
      <c r="M143" s="32"/>
      <c r="N143" s="32"/>
      <c r="O143" s="32"/>
    </row>
    <row r="144" ht="12.75">
      <c r="O144" s="32"/>
    </row>
    <row r="145" ht="12.75">
      <c r="O145" s="32"/>
    </row>
    <row r="146" ht="12.75">
      <c r="O146" s="32"/>
    </row>
    <row r="147" ht="12.75">
      <c r="O147" s="32"/>
    </row>
    <row r="148" ht="12.75">
      <c r="O148" s="32"/>
    </row>
    <row r="149" ht="12.75">
      <c r="O149" s="32"/>
    </row>
    <row r="150" ht="12.75">
      <c r="O150" s="32"/>
    </row>
    <row r="151" ht="12.75">
      <c r="O151" s="32"/>
    </row>
    <row r="152" ht="12.75">
      <c r="O152" s="32"/>
    </row>
    <row r="153" ht="12.75">
      <c r="O153" s="32"/>
    </row>
    <row r="154" ht="12.75">
      <c r="O154" s="32"/>
    </row>
    <row r="155" ht="12.75">
      <c r="O155" s="32"/>
    </row>
    <row r="156" ht="12.75">
      <c r="O156" s="32"/>
    </row>
    <row r="157" ht="12.75">
      <c r="O157" s="32"/>
    </row>
    <row r="158" ht="12.75">
      <c r="O158" s="32"/>
    </row>
    <row r="159" ht="12.75">
      <c r="O159" s="32"/>
    </row>
    <row r="160" ht="12.75">
      <c r="O160" s="32"/>
    </row>
    <row r="161" ht="12.75">
      <c r="O161" s="32"/>
    </row>
    <row r="162" ht="12.75">
      <c r="O162" s="32"/>
    </row>
    <row r="163" ht="12.75">
      <c r="O163" s="32"/>
    </row>
    <row r="164" ht="12.75">
      <c r="O164" s="32"/>
    </row>
    <row r="165" ht="12.75">
      <c r="O165" s="32"/>
    </row>
    <row r="166" ht="12.75">
      <c r="O166" s="32"/>
    </row>
    <row r="167" ht="12.75">
      <c r="O167" s="32"/>
    </row>
    <row r="168" ht="12.75">
      <c r="O168" s="32"/>
    </row>
  </sheetData>
  <sheetProtection/>
  <mergeCells count="4">
    <mergeCell ref="A3:N3"/>
    <mergeCell ref="A4:N4"/>
    <mergeCell ref="A2:N2"/>
    <mergeCell ref="A1:N1"/>
  </mergeCells>
  <printOptions horizontalCentered="1"/>
  <pageMargins left="0.15748031496062992" right="0.15748031496062992" top="0.2362204724409449" bottom="0.15748031496062992" header="0.2362204724409449" footer="0"/>
  <pageSetup firstPageNumber="7" useFirstPageNumber="1" horizontalDpi="600" verticalDpi="600" orientation="landscape" paperSize="5" scale="55" r:id="rId2"/>
  <rowBreaks count="1" manualBreakCount="1">
    <brk id="5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="73" zoomScaleNormal="73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3.7109375" style="0" bestFit="1" customWidth="1"/>
    <col min="4" max="4" width="17.8515625" style="0" customWidth="1"/>
    <col min="5" max="5" width="12.7109375" style="0" bestFit="1" customWidth="1"/>
    <col min="6" max="7" width="14.8515625" style="0" customWidth="1"/>
    <col min="8" max="8" width="16.00390625" style="0" customWidth="1"/>
    <col min="9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281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27" t="s">
        <v>52</v>
      </c>
      <c r="B11" s="248">
        <v>87739840</v>
      </c>
      <c r="C11" s="248">
        <v>118072489</v>
      </c>
      <c r="D11" s="248">
        <v>128608251</v>
      </c>
      <c r="E11" s="248">
        <v>10535762</v>
      </c>
      <c r="F11" s="25">
        <v>259243970</v>
      </c>
      <c r="G11" s="91">
        <f>SUM('Egresos Reales'!N9)</f>
        <v>314858433</v>
      </c>
      <c r="H11" s="25">
        <f>SUM('Presupuesto Egresos'!N9)</f>
        <v>314660891</v>
      </c>
      <c r="I11" s="91">
        <f>SUM(H11-G11)</f>
        <v>-197542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54</v>
      </c>
      <c r="B13" s="248">
        <v>12469741.690000001</v>
      </c>
      <c r="C13" s="248">
        <v>22884925.86</v>
      </c>
      <c r="D13" s="248">
        <v>40198299.36</v>
      </c>
      <c r="E13" s="248">
        <v>17313373.5</v>
      </c>
      <c r="F13" s="25">
        <v>55049370.010000005</v>
      </c>
      <c r="G13" s="91">
        <f>SUM('Egresos Reales'!N10)</f>
        <v>77347064.99</v>
      </c>
      <c r="H13" s="25">
        <f>SUM('Presupuesto Egresos'!N10)</f>
        <v>80445334.36</v>
      </c>
      <c r="I13" s="91">
        <f>SUM(H13-G13)</f>
        <v>3098269.370000005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27" t="s">
        <v>53</v>
      </c>
      <c r="B15" s="248">
        <v>9201481.92</v>
      </c>
      <c r="C15" s="248">
        <v>18118037.189999998</v>
      </c>
      <c r="D15" s="248">
        <v>16940918.36</v>
      </c>
      <c r="E15" s="248">
        <v>-1177118.8299999982</v>
      </c>
      <c r="F15" s="25">
        <v>47054737.5</v>
      </c>
      <c r="G15" s="91">
        <f>SUM('Egresos Reales'!N11)</f>
        <v>57627046.7</v>
      </c>
      <c r="H15" s="25">
        <f>SUM('Presupuesto Egresos'!N11)</f>
        <v>56677129.36</v>
      </c>
      <c r="I15" s="91">
        <f>SUM(H15-G15)</f>
        <v>-949917.3400000036</v>
      </c>
    </row>
    <row r="16" spans="1:9" ht="12.75">
      <c r="A16" s="9"/>
      <c r="B16" s="12"/>
      <c r="C16" s="12"/>
      <c r="D16" s="12"/>
      <c r="E16" s="12"/>
      <c r="F16" s="26"/>
      <c r="G16" s="26"/>
      <c r="H16" s="26"/>
      <c r="I16" s="26"/>
    </row>
    <row r="17" spans="2:9" ht="12.75">
      <c r="B17" s="32"/>
      <c r="C17" s="32"/>
      <c r="D17" s="32"/>
      <c r="E17" s="32"/>
      <c r="F17" s="32"/>
      <c r="G17" s="32"/>
      <c r="H17" s="32"/>
      <c r="I17" s="32"/>
    </row>
    <row r="18" spans="1:9" ht="12.75">
      <c r="A18" s="5" t="s">
        <v>4</v>
      </c>
      <c r="B18" s="6">
        <f>SUM(B10:B16)</f>
        <v>109411063.61</v>
      </c>
      <c r="C18" s="6">
        <f>SUM(C10:C16)</f>
        <v>159075452.05</v>
      </c>
      <c r="D18" s="6">
        <f>SUM(D10:D16)</f>
        <v>185747468.72000003</v>
      </c>
      <c r="E18" s="6">
        <f>SUM(E10:E16)</f>
        <v>26672016.67</v>
      </c>
      <c r="F18" s="6">
        <f>SUM(F10:F16)</f>
        <v>361348077.51</v>
      </c>
      <c r="G18" s="93">
        <f>SUM(G10:G16)</f>
        <v>449832544.69</v>
      </c>
      <c r="H18" s="6">
        <f>SUM(H10:H16)</f>
        <v>451783354.72</v>
      </c>
      <c r="I18" s="93">
        <f>SUM(I10:I16)</f>
        <v>1950810.0300000012</v>
      </c>
    </row>
    <row r="19" spans="2:5" ht="12.75">
      <c r="B19" s="32"/>
      <c r="C19" s="32"/>
      <c r="D19" s="32"/>
      <c r="E19" s="32"/>
    </row>
    <row r="20" spans="2:5" ht="12.75">
      <c r="B20" s="32"/>
      <c r="C20" s="32"/>
      <c r="D20" s="32"/>
      <c r="E20" s="32"/>
    </row>
    <row r="21" spans="2:5" ht="12.75">
      <c r="B21" s="32"/>
      <c r="C21" s="32"/>
      <c r="D21" s="32"/>
      <c r="E21" s="32"/>
    </row>
    <row r="22" spans="2:5" ht="12.75">
      <c r="B22" s="32"/>
      <c r="C22" s="32"/>
      <c r="D22" s="32"/>
      <c r="E22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4.421875" style="0" customWidth="1"/>
    <col min="4" max="4" width="14.8515625" style="0" bestFit="1" customWidth="1"/>
    <col min="5" max="5" width="14.4218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68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27" t="s">
        <v>69</v>
      </c>
      <c r="B11" s="248">
        <v>16449558.4</v>
      </c>
      <c r="C11" s="248">
        <v>8757885.879999999</v>
      </c>
      <c r="D11" s="248">
        <v>2026719.31</v>
      </c>
      <c r="E11" s="248">
        <v>-6731166.569999998</v>
      </c>
      <c r="F11" s="25">
        <v>74959494.92</v>
      </c>
      <c r="G11" s="91">
        <f>SUM('Egresos Reales'!N14)</f>
        <v>30194857.770000003</v>
      </c>
      <c r="H11" s="25">
        <f>SUM('Presupuesto Egresos'!N14)</f>
        <v>29926719.31</v>
      </c>
      <c r="I11" s="91">
        <f>SUM(H11-G11)</f>
        <v>-268138.4600000046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27" t="s">
        <v>132</v>
      </c>
      <c r="B13" s="248">
        <v>1427498.4</v>
      </c>
      <c r="C13" s="248">
        <v>11770944.94</v>
      </c>
      <c r="D13" s="248">
        <v>6487803.83</v>
      </c>
      <c r="E13" s="248">
        <v>-5283141.109999999</v>
      </c>
      <c r="F13" s="25">
        <v>19077709.15</v>
      </c>
      <c r="G13" s="91">
        <f>SUM('Egresos Reales'!N15)</f>
        <v>18622503.72</v>
      </c>
      <c r="H13" s="25">
        <f>SUM('Presupuesto Egresos'!N15)</f>
        <v>20082600.83</v>
      </c>
      <c r="I13" s="91">
        <f>SUM(H13-G13)</f>
        <v>1460097.1099999994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27" t="s">
        <v>55</v>
      </c>
      <c r="B15" s="248">
        <v>37700</v>
      </c>
      <c r="C15" s="248">
        <v>198940</v>
      </c>
      <c r="D15" s="248">
        <v>626560.01</v>
      </c>
      <c r="E15" s="248">
        <v>427620.01</v>
      </c>
      <c r="F15" s="25">
        <v>316680</v>
      </c>
      <c r="G15" s="91">
        <f>SUM('Egresos Reales'!N16)</f>
        <v>992380.01</v>
      </c>
      <c r="H15" s="25">
        <f>SUM('Presupuesto Egresos'!N16)</f>
        <v>986560.01</v>
      </c>
      <c r="I15" s="91">
        <f>SUM(H15-G15)</f>
        <v>-5820</v>
      </c>
    </row>
    <row r="16" spans="1:9" ht="12.75">
      <c r="A16" s="8"/>
      <c r="B16" s="11"/>
      <c r="C16" s="11"/>
      <c r="D16" s="11"/>
      <c r="E16" s="11"/>
      <c r="F16" s="25"/>
      <c r="G16" s="91"/>
      <c r="H16" s="25"/>
      <c r="I16" s="91"/>
    </row>
    <row r="17" spans="1:9" ht="12.75">
      <c r="A17" s="27" t="s">
        <v>56</v>
      </c>
      <c r="B17" s="248">
        <v>0</v>
      </c>
      <c r="C17" s="248">
        <v>0</v>
      </c>
      <c r="D17" s="248">
        <v>0</v>
      </c>
      <c r="E17" s="248">
        <v>0</v>
      </c>
      <c r="F17" s="25">
        <v>0</v>
      </c>
      <c r="G17" s="91">
        <f>SUM('Egresos Reales'!N17)</f>
        <v>0</v>
      </c>
      <c r="H17" s="25">
        <f>SUM('Presupuesto Egresos'!N17)</f>
        <v>0</v>
      </c>
      <c r="I17" s="91">
        <f>SUM(H17-G17)</f>
        <v>0</v>
      </c>
    </row>
    <row r="18" spans="1:9" ht="12.75">
      <c r="A18" s="8"/>
      <c r="B18" s="11"/>
      <c r="C18" s="11"/>
      <c r="D18" s="11"/>
      <c r="E18" s="11"/>
      <c r="F18" s="25"/>
      <c r="G18" s="91"/>
      <c r="H18" s="25"/>
      <c r="I18" s="91"/>
    </row>
    <row r="19" spans="1:9" ht="12.75">
      <c r="A19" s="27" t="s">
        <v>133</v>
      </c>
      <c r="B19" s="248">
        <v>0</v>
      </c>
      <c r="C19" s="248">
        <v>36014.97</v>
      </c>
      <c r="D19" s="248">
        <v>36014.97</v>
      </c>
      <c r="E19" s="248">
        <v>0</v>
      </c>
      <c r="F19" s="25">
        <v>0</v>
      </c>
      <c r="G19" s="91">
        <f>SUM('Egresos Reales'!N18)</f>
        <v>36014.97</v>
      </c>
      <c r="H19" s="25">
        <f>SUM('Presupuesto Egresos'!N18)</f>
        <v>36014.97</v>
      </c>
      <c r="I19" s="91">
        <f>SUM(H19-G19)</f>
        <v>0</v>
      </c>
    </row>
    <row r="20" spans="1:9" ht="12.75">
      <c r="A20" s="27"/>
      <c r="B20" s="248"/>
      <c r="C20" s="248"/>
      <c r="D20" s="248"/>
      <c r="E20" s="248"/>
      <c r="F20" s="25"/>
      <c r="G20" s="91"/>
      <c r="H20" s="25"/>
      <c r="I20" s="91"/>
    </row>
    <row r="21" spans="1:9" ht="12.75">
      <c r="A21" s="27" t="s">
        <v>3</v>
      </c>
      <c r="B21" s="248">
        <v>419273.78</v>
      </c>
      <c r="C21" s="248">
        <v>137355</v>
      </c>
      <c r="D21" s="248">
        <v>1738413.25</v>
      </c>
      <c r="E21" s="248">
        <v>1601058.25</v>
      </c>
      <c r="F21" s="25">
        <v>3465977.1399999997</v>
      </c>
      <c r="G21" s="91">
        <f>SUM('Egresos Reales'!N19)</f>
        <v>3316096.87</v>
      </c>
      <c r="H21" s="25">
        <f>SUM('Presupuesto Egresos'!N19)</f>
        <v>5158413.25</v>
      </c>
      <c r="I21" s="91">
        <f>SUM(H21-G21)</f>
        <v>1842316.38</v>
      </c>
    </row>
    <row r="22" spans="1:9" ht="12.75">
      <c r="A22" s="9"/>
      <c r="B22" s="12"/>
      <c r="C22" s="12"/>
      <c r="D22" s="12"/>
      <c r="E22" s="12"/>
      <c r="F22" s="26"/>
      <c r="G22" s="26"/>
      <c r="H22" s="26"/>
      <c r="I22" s="26"/>
    </row>
    <row r="23" spans="2:9" ht="12.75">
      <c r="B23" s="32"/>
      <c r="C23" s="32"/>
      <c r="D23" s="32"/>
      <c r="E23" s="32"/>
      <c r="F23" s="32"/>
      <c r="G23" s="32"/>
      <c r="H23" s="32"/>
      <c r="I23" s="32"/>
    </row>
    <row r="24" spans="1:9" ht="12.75">
      <c r="A24" s="5" t="s">
        <v>4</v>
      </c>
      <c r="B24" s="6">
        <f>SUM(B10:B22)</f>
        <v>18334030.580000002</v>
      </c>
      <c r="C24" s="6">
        <f>SUM(C10:C22)</f>
        <v>20901140.79</v>
      </c>
      <c r="D24" s="6">
        <f>SUM(D10:D22)</f>
        <v>10915511.370000001</v>
      </c>
      <c r="E24" s="6">
        <f>SUM(E10:E22)</f>
        <v>-9985629.419999998</v>
      </c>
      <c r="F24" s="6">
        <f>SUM(F10:F22)</f>
        <v>97819861.21</v>
      </c>
      <c r="G24" s="93">
        <f>SUM(G10:G22)</f>
        <v>53161853.339999996</v>
      </c>
      <c r="H24" s="6">
        <f>SUM(H10:H22)</f>
        <v>56190308.37</v>
      </c>
      <c r="I24" s="93">
        <f>SUM(I10:I22)</f>
        <v>3028455.0299999947</v>
      </c>
    </row>
    <row r="25" spans="2:5" ht="12.75">
      <c r="B25" s="32"/>
      <c r="C25" s="32"/>
      <c r="D25" s="32"/>
      <c r="E25" s="32"/>
    </row>
    <row r="26" spans="2:5" ht="12.75">
      <c r="B26" s="32"/>
      <c r="C26" s="32"/>
      <c r="D26" s="32"/>
      <c r="E26" s="32"/>
    </row>
    <row r="27" spans="2:5" ht="12.75">
      <c r="B27" s="32"/>
      <c r="C27" s="32"/>
      <c r="D27" s="32"/>
      <c r="E27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" right="0.3937007874015748" top="0.48" bottom="0.17" header="0" footer="0"/>
  <pageSetup fitToHeight="1" fitToWidth="1" horizontalDpi="600" verticalDpi="600" orientation="landscape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0" zoomScaleNormal="7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3.421875" style="0" customWidth="1"/>
    <col min="4" max="4" width="14.8515625" style="0" bestFit="1" customWidth="1"/>
    <col min="5" max="5" width="13.4218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70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27" t="s">
        <v>134</v>
      </c>
      <c r="B11" s="248">
        <v>695517.7</v>
      </c>
      <c r="C11" s="248">
        <v>2217396.87</v>
      </c>
      <c r="D11" s="248">
        <v>2233706.8899999997</v>
      </c>
      <c r="E11" s="248">
        <v>16310.019999999553</v>
      </c>
      <c r="F11" s="25">
        <v>9672715.799999999</v>
      </c>
      <c r="G11" s="91">
        <f>SUM('Egresos Reales'!N22)</f>
        <v>12137006.28</v>
      </c>
      <c r="H11" s="25">
        <f>SUM('Presupuesto Egresos'!N22)</f>
        <v>12473706.89</v>
      </c>
      <c r="I11" s="91">
        <f>SUM(H11-G11)</f>
        <v>336700.61000000127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57</v>
      </c>
      <c r="B13" s="248">
        <v>0</v>
      </c>
      <c r="C13" s="248">
        <v>0</v>
      </c>
      <c r="D13" s="248">
        <v>0</v>
      </c>
      <c r="E13" s="248">
        <v>0</v>
      </c>
      <c r="F13" s="25">
        <v>0</v>
      </c>
      <c r="G13" s="91">
        <f>SUM('Egresos Reales'!N23)</f>
        <v>0</v>
      </c>
      <c r="H13" s="25">
        <f>SUM('Presupuesto Egresos'!N23)</f>
        <v>0</v>
      </c>
      <c r="I13" s="91">
        <f>SUM(H13-G13)</f>
        <v>0</v>
      </c>
    </row>
    <row r="14" spans="1:9" ht="12.75">
      <c r="A14" s="20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7" t="s">
        <v>58</v>
      </c>
      <c r="B15" s="248">
        <v>1390729.35</v>
      </c>
      <c r="C15" s="248">
        <v>3392514.66</v>
      </c>
      <c r="D15" s="248">
        <v>3845121.17</v>
      </c>
      <c r="E15" s="248">
        <v>452606.5099999998</v>
      </c>
      <c r="F15" s="25">
        <v>9587520.06</v>
      </c>
      <c r="G15" s="91">
        <f>SUM('Egresos Reales'!N24)</f>
        <v>8844098.68</v>
      </c>
      <c r="H15" s="25">
        <f>SUM('Presupuesto Egresos'!N24)</f>
        <v>8768121.17</v>
      </c>
      <c r="I15" s="91">
        <f>SUM(H15-G15)</f>
        <v>-75977.50999999978</v>
      </c>
    </row>
    <row r="16" spans="1:9" ht="12.75">
      <c r="A16" s="20"/>
      <c r="B16" s="25"/>
      <c r="C16" s="25"/>
      <c r="D16" s="25"/>
      <c r="E16" s="25"/>
      <c r="F16" s="25"/>
      <c r="G16" s="91"/>
      <c r="H16" s="25"/>
      <c r="I16" s="91"/>
    </row>
    <row r="17" spans="1:9" ht="12.75">
      <c r="A17" s="27" t="s">
        <v>59</v>
      </c>
      <c r="B17" s="248">
        <v>298028.97</v>
      </c>
      <c r="C17" s="248">
        <v>136332.27</v>
      </c>
      <c r="D17" s="248">
        <v>-670307.11</v>
      </c>
      <c r="E17" s="248">
        <v>-806639.38</v>
      </c>
      <c r="F17" s="25">
        <v>3122634.1199999996</v>
      </c>
      <c r="G17" s="91">
        <f>SUM('Egresos Reales'!N25)</f>
        <v>687704.6900000001</v>
      </c>
      <c r="H17" s="25">
        <f>SUM('Presupuesto Egresos'!N25)</f>
        <v>832692.89</v>
      </c>
      <c r="I17" s="91">
        <f>SUM(H17-G17)</f>
        <v>144988.19999999995</v>
      </c>
    </row>
    <row r="18" spans="1:9" ht="12.75">
      <c r="A18" s="20"/>
      <c r="B18" s="25"/>
      <c r="C18" s="25"/>
      <c r="D18" s="25"/>
      <c r="E18" s="25"/>
      <c r="F18" s="25"/>
      <c r="G18" s="91"/>
      <c r="H18" s="25"/>
      <c r="I18" s="91"/>
    </row>
    <row r="19" spans="1:9" ht="12.75">
      <c r="A19" s="27" t="s">
        <v>60</v>
      </c>
      <c r="B19" s="248">
        <v>3236883.81</v>
      </c>
      <c r="C19" s="248">
        <v>7333099.05</v>
      </c>
      <c r="D19" s="248">
        <v>4790652.05</v>
      </c>
      <c r="E19" s="248">
        <v>-2542447</v>
      </c>
      <c r="F19" s="25">
        <v>14271731</v>
      </c>
      <c r="G19" s="91">
        <f>SUM('Egresos Reales'!N26)</f>
        <v>20384485.07</v>
      </c>
      <c r="H19" s="25">
        <f>SUM('Presupuesto Egresos'!N26)</f>
        <v>19242702.05</v>
      </c>
      <c r="I19" s="91">
        <f>SUM(H19-G19)</f>
        <v>-1141783.0199999996</v>
      </c>
    </row>
    <row r="20" spans="1:9" ht="12.75">
      <c r="A20" s="27"/>
      <c r="B20" s="248"/>
      <c r="C20" s="248"/>
      <c r="D20" s="248"/>
      <c r="E20" s="248"/>
      <c r="F20" s="25"/>
      <c r="G20" s="91"/>
      <c r="H20" s="25"/>
      <c r="I20" s="91"/>
    </row>
    <row r="21" spans="1:9" ht="12.75">
      <c r="A21" s="27" t="s">
        <v>3</v>
      </c>
      <c r="B21" s="248">
        <v>583344.6599999999</v>
      </c>
      <c r="C21" s="248">
        <v>751747.39</v>
      </c>
      <c r="D21" s="248">
        <v>900587.69</v>
      </c>
      <c r="E21" s="248">
        <v>148840.29999999993</v>
      </c>
      <c r="F21" s="25">
        <v>2555446.71</v>
      </c>
      <c r="G21" s="91">
        <f>SUM('Egresos Reales'!N27)</f>
        <v>2501404.1899999995</v>
      </c>
      <c r="H21" s="25">
        <f>SUM('Presupuesto Egresos'!N27)</f>
        <v>2745587.69</v>
      </c>
      <c r="I21" s="91">
        <f>SUM(H21-G21)</f>
        <v>244183.50000000047</v>
      </c>
    </row>
    <row r="22" spans="1:9" ht="12.75">
      <c r="A22" s="27"/>
      <c r="B22" s="248"/>
      <c r="C22" s="248"/>
      <c r="D22" s="248"/>
      <c r="E22" s="248"/>
      <c r="F22" s="25"/>
      <c r="G22" s="91"/>
      <c r="H22" s="25"/>
      <c r="I22" s="91"/>
    </row>
    <row r="23" spans="1:9" ht="12.75">
      <c r="A23" s="263" t="s">
        <v>602</v>
      </c>
      <c r="B23" s="248">
        <v>1429658.99</v>
      </c>
      <c r="C23" s="248">
        <v>0</v>
      </c>
      <c r="D23" s="248">
        <v>0</v>
      </c>
      <c r="E23" s="248">
        <v>0</v>
      </c>
      <c r="F23" s="25">
        <v>4854714.550000001</v>
      </c>
      <c r="G23" s="91">
        <f>SUM('Egresos Reales'!N28)</f>
        <v>0</v>
      </c>
      <c r="H23" s="25">
        <f>SUM('Presupuesto Egresos'!N28)</f>
        <v>0</v>
      </c>
      <c r="I23" s="91">
        <f>SUM(H23-G23)</f>
        <v>0</v>
      </c>
    </row>
    <row r="24" spans="1:9" ht="12.75">
      <c r="A24" s="9"/>
      <c r="B24" s="12"/>
      <c r="C24" s="12"/>
      <c r="D24" s="12"/>
      <c r="E24" s="12"/>
      <c r="F24" s="26"/>
      <c r="G24" s="26"/>
      <c r="H24" s="26"/>
      <c r="I24" s="26"/>
    </row>
    <row r="25" spans="2:9" ht="12.75">
      <c r="B25" s="32"/>
      <c r="C25" s="32"/>
      <c r="D25" s="32"/>
      <c r="E25" s="32"/>
      <c r="F25" s="32"/>
      <c r="G25" s="32"/>
      <c r="H25" s="32"/>
      <c r="I25" s="32"/>
    </row>
    <row r="26" spans="1:9" ht="12.75">
      <c r="A26" s="5" t="s">
        <v>4</v>
      </c>
      <c r="B26" s="6">
        <f>SUM(B10:B24)</f>
        <v>7634163.48</v>
      </c>
      <c r="C26" s="6">
        <f>SUM(C10:C24)</f>
        <v>13831090.24</v>
      </c>
      <c r="D26" s="6">
        <f>SUM(D10:D24)</f>
        <v>11099760.69</v>
      </c>
      <c r="E26" s="6">
        <f>SUM(E10:E24)</f>
        <v>-2731329.5500000007</v>
      </c>
      <c r="F26" s="6">
        <f>SUM(F10:F24)</f>
        <v>44064762.24000001</v>
      </c>
      <c r="G26" s="93">
        <f>SUM(G10:G24)</f>
        <v>44554698.91</v>
      </c>
      <c r="H26" s="6">
        <f>SUM(H10:H24)</f>
        <v>44062810.69</v>
      </c>
      <c r="I26" s="93">
        <f>SUM(I10:I24)</f>
        <v>-491888.21999999764</v>
      </c>
    </row>
    <row r="27" spans="2:5" ht="12.75">
      <c r="B27" s="32"/>
      <c r="C27" s="32"/>
      <c r="D27" s="32"/>
      <c r="E27" s="32"/>
    </row>
    <row r="28" spans="1:5" ht="12.75">
      <c r="A28" s="262" t="s">
        <v>603</v>
      </c>
      <c r="B28" s="32"/>
      <c r="C28" s="32"/>
      <c r="D28" s="32"/>
      <c r="E28" s="32"/>
    </row>
    <row r="29" ht="12.75">
      <c r="A29" s="262" t="s">
        <v>601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4724409448818898" bottom="0.15748031496062992" header="0.3937007874015748" footer="0"/>
  <pageSetup horizontalDpi="600" verticalDpi="600" orientation="landscape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2.28125" style="0" bestFit="1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282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28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7" t="s">
        <v>250</v>
      </c>
      <c r="B11" s="248">
        <v>7630665.6</v>
      </c>
      <c r="C11" s="248">
        <v>10856323.440000001</v>
      </c>
      <c r="D11" s="248">
        <v>12071394.26</v>
      </c>
      <c r="E11" s="248">
        <v>1215070.8199999984</v>
      </c>
      <c r="F11" s="25">
        <v>44372155.08999999</v>
      </c>
      <c r="G11" s="91">
        <f>SUM('Egresos Reales'!N31)</f>
        <v>36359642.38</v>
      </c>
      <c r="H11" s="25">
        <f>SUM('Presupuesto Egresos'!N31)</f>
        <v>35768394.26</v>
      </c>
      <c r="I11" s="91">
        <f>SUM(H11-G11)</f>
        <v>-591248.1200000048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61</v>
      </c>
      <c r="B13" s="248">
        <v>1736194.01</v>
      </c>
      <c r="C13" s="248">
        <v>3359375.49</v>
      </c>
      <c r="D13" s="248">
        <v>1630839.99</v>
      </c>
      <c r="E13" s="248">
        <v>-1728535.5000000002</v>
      </c>
      <c r="F13" s="25">
        <v>12859549.69</v>
      </c>
      <c r="G13" s="91">
        <f>SUM('Egresos Reales'!N32)</f>
        <v>13266357.209999999</v>
      </c>
      <c r="H13" s="25">
        <f>SUM('Presupuesto Egresos'!N32)</f>
        <v>13200339.99</v>
      </c>
      <c r="I13" s="91">
        <f>SUM(H13-G13)</f>
        <v>-66017.21999999881</v>
      </c>
    </row>
    <row r="14" spans="1:9" ht="12.75">
      <c r="A14" s="20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8" t="s">
        <v>135</v>
      </c>
      <c r="B15" s="11">
        <v>-15602</v>
      </c>
      <c r="C15" s="11">
        <v>14080.4</v>
      </c>
      <c r="D15" s="11">
        <v>61559.28</v>
      </c>
      <c r="E15" s="11">
        <v>47478.88</v>
      </c>
      <c r="F15" s="25">
        <v>107385.18</v>
      </c>
      <c r="G15" s="91">
        <f>SUM('Egresos Reales'!N33)</f>
        <v>118159.27999999998</v>
      </c>
      <c r="H15" s="25">
        <f>SUM('Presupuesto Egresos'!N33)</f>
        <v>123159.28</v>
      </c>
      <c r="I15" s="91">
        <f>SUM(H15-G15)</f>
        <v>5000.000000000015</v>
      </c>
    </row>
    <row r="16" spans="1:9" ht="12.75">
      <c r="A16" s="20"/>
      <c r="B16" s="25"/>
      <c r="C16" s="25"/>
      <c r="D16" s="25"/>
      <c r="E16" s="25"/>
      <c r="F16" s="25"/>
      <c r="G16" s="91"/>
      <c r="H16" s="25"/>
      <c r="I16" s="91"/>
    </row>
    <row r="17" spans="1:9" ht="12.75">
      <c r="A17" s="27" t="s">
        <v>63</v>
      </c>
      <c r="B17" s="248">
        <v>477204.74</v>
      </c>
      <c r="C17" s="248">
        <v>1558691.0500000003</v>
      </c>
      <c r="D17" s="248">
        <v>2373832.8600000003</v>
      </c>
      <c r="E17" s="248">
        <v>815141.81</v>
      </c>
      <c r="F17" s="25">
        <v>3166452.6500000004</v>
      </c>
      <c r="G17" s="91">
        <f>SUM('Egresos Reales'!N34)</f>
        <v>4528797.49</v>
      </c>
      <c r="H17" s="25">
        <f>SUM('Presupuesto Egresos'!N34)</f>
        <v>4507912.86</v>
      </c>
      <c r="I17" s="91">
        <f>SUM(H17-G17)</f>
        <v>-20884.62999999989</v>
      </c>
    </row>
    <row r="18" spans="1:9" ht="12.75">
      <c r="A18" s="20"/>
      <c r="B18" s="25"/>
      <c r="C18" s="25"/>
      <c r="D18" s="25"/>
      <c r="E18" s="25"/>
      <c r="F18" s="25"/>
      <c r="G18" s="91"/>
      <c r="H18" s="25"/>
      <c r="I18" s="91"/>
    </row>
    <row r="19" spans="1:9" ht="12.75">
      <c r="A19" s="27" t="s">
        <v>62</v>
      </c>
      <c r="B19" s="248">
        <v>73908.64</v>
      </c>
      <c r="C19" s="248">
        <v>169534.55</v>
      </c>
      <c r="D19" s="248">
        <v>68837.01</v>
      </c>
      <c r="E19" s="248">
        <v>-100697.54</v>
      </c>
      <c r="F19" s="25">
        <v>467383.33999999997</v>
      </c>
      <c r="G19" s="91">
        <f>SUM('Egresos Reales'!N35)</f>
        <v>461106.06</v>
      </c>
      <c r="H19" s="25">
        <f>SUM('Presupuesto Egresos'!N35)</f>
        <v>469532.01</v>
      </c>
      <c r="I19" s="91">
        <f>SUM(H19-G19)</f>
        <v>8425.950000000012</v>
      </c>
    </row>
    <row r="20" spans="1:9" ht="12.75">
      <c r="A20" s="20"/>
      <c r="B20" s="25"/>
      <c r="C20" s="25"/>
      <c r="D20" s="25"/>
      <c r="E20" s="25"/>
      <c r="F20" s="25"/>
      <c r="G20" s="91"/>
      <c r="H20" s="25"/>
      <c r="I20" s="91"/>
    </row>
    <row r="21" spans="1:9" ht="12.75">
      <c r="A21" s="20" t="s">
        <v>147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91">
        <f>SUM('Egresos Reales'!N36)</f>
        <v>0</v>
      </c>
      <c r="H21" s="25">
        <f>SUM('Presupuesto Egresos'!N36)</f>
        <v>0</v>
      </c>
      <c r="I21" s="91">
        <f>SUM(H21-G21)</f>
        <v>0</v>
      </c>
    </row>
    <row r="22" spans="1:9" ht="12.75">
      <c r="A22" s="20"/>
      <c r="B22" s="25"/>
      <c r="C22" s="25"/>
      <c r="D22" s="25"/>
      <c r="E22" s="25"/>
      <c r="F22" s="25"/>
      <c r="G22" s="91"/>
      <c r="H22" s="25"/>
      <c r="I22" s="91"/>
    </row>
    <row r="23" spans="1:9" ht="12.75">
      <c r="A23" s="8" t="s">
        <v>3</v>
      </c>
      <c r="B23" s="11">
        <v>533160.64</v>
      </c>
      <c r="C23" s="11">
        <v>195115.52000000002</v>
      </c>
      <c r="D23" s="11">
        <v>612549.6</v>
      </c>
      <c r="E23" s="11">
        <v>417434.07999999996</v>
      </c>
      <c r="F23" s="25">
        <v>3383602.82</v>
      </c>
      <c r="G23" s="91">
        <f>SUM('Egresos Reales'!N37)</f>
        <v>4013448.4100000006</v>
      </c>
      <c r="H23" s="25">
        <f>SUM('Presupuesto Egresos'!N37)</f>
        <v>3973856.6</v>
      </c>
      <c r="I23" s="91">
        <f>SUM(H23-G23)</f>
        <v>-39591.81000000052</v>
      </c>
    </row>
    <row r="24" spans="1:9" ht="12.75">
      <c r="A24" s="29"/>
      <c r="B24" s="26"/>
      <c r="C24" s="26"/>
      <c r="D24" s="26"/>
      <c r="E24" s="26"/>
      <c r="F24" s="26"/>
      <c r="G24" s="26"/>
      <c r="H24" s="26"/>
      <c r="I24" s="26"/>
    </row>
    <row r="25" spans="2:9" ht="12.75">
      <c r="B25" s="32"/>
      <c r="C25" s="32"/>
      <c r="D25" s="32"/>
      <c r="E25" s="32"/>
      <c r="F25" s="32"/>
      <c r="G25" s="32"/>
      <c r="H25" s="32"/>
      <c r="I25" s="32"/>
    </row>
    <row r="26" spans="1:9" ht="12.75">
      <c r="A26" s="5" t="s">
        <v>4</v>
      </c>
      <c r="B26" s="6">
        <f>SUM(B10:B24)</f>
        <v>10435531.63</v>
      </c>
      <c r="C26" s="6">
        <f>SUM(C10:C24)</f>
        <v>16153120.450000003</v>
      </c>
      <c r="D26" s="6">
        <f>SUM(D10:D24)</f>
        <v>16819013</v>
      </c>
      <c r="E26" s="6">
        <f>SUM(E10:E24)</f>
        <v>665892.5499999982</v>
      </c>
      <c r="F26" s="6">
        <f>SUM(F10:F24)</f>
        <v>64356528.76999999</v>
      </c>
      <c r="G26" s="93">
        <f>SUM(G10:G24)</f>
        <v>58747510.83000001</v>
      </c>
      <c r="H26" s="6">
        <f>SUM(H10:H24)</f>
        <v>58043195</v>
      </c>
      <c r="I26" s="93">
        <f>SUM(I10:I24)</f>
        <v>-704315.830000004</v>
      </c>
    </row>
    <row r="27" spans="2:5" ht="12.75">
      <c r="B27" s="32"/>
      <c r="C27" s="32"/>
      <c r="D27" s="32"/>
      <c r="E27" s="32"/>
    </row>
    <row r="28" spans="2:5" ht="12.75">
      <c r="B28" s="32"/>
      <c r="C28" s="32"/>
      <c r="D28" s="32"/>
      <c r="E28" s="32"/>
    </row>
    <row r="29" spans="2:5" ht="12.75">
      <c r="B29" s="32"/>
      <c r="C29" s="32"/>
      <c r="D29" s="32"/>
      <c r="E29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3937007874015748" top="0.5118110236220472" bottom="0.15748031496062992" header="0" footer="0"/>
  <pageSetup horizontalDpi="600" verticalDpi="600" orientation="landscape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70" zoomScaleNormal="7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5" width="14.0039062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71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27" t="s">
        <v>64</v>
      </c>
      <c r="B11" s="248">
        <v>2640395.92</v>
      </c>
      <c r="C11" s="248">
        <v>2528780.3800000004</v>
      </c>
      <c r="D11" s="248">
        <v>2379416.47</v>
      </c>
      <c r="E11" s="248">
        <v>-149363.91000000015</v>
      </c>
      <c r="F11" s="25">
        <v>7468767.700000001</v>
      </c>
      <c r="G11" s="91">
        <f>SUM('Egresos Reales'!N40)</f>
        <v>9770084.339999998</v>
      </c>
      <c r="H11" s="25">
        <f>SUM('Presupuesto Egresos'!N40)</f>
        <v>9489416.47</v>
      </c>
      <c r="I11" s="91">
        <f>SUM(H11-G11)</f>
        <v>-280667.8699999973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65</v>
      </c>
      <c r="B13" s="248">
        <v>0</v>
      </c>
      <c r="C13" s="248">
        <v>0</v>
      </c>
      <c r="D13" s="248">
        <v>0</v>
      </c>
      <c r="E13" s="248">
        <v>0</v>
      </c>
      <c r="F13" s="25">
        <v>0</v>
      </c>
      <c r="G13" s="91">
        <f>SUM('Egresos Reales'!N41)</f>
        <v>0</v>
      </c>
      <c r="H13" s="25">
        <f>SUM('Presupuesto Egresos'!N41)</f>
        <v>0</v>
      </c>
      <c r="I13" s="91">
        <f>SUM(H13-G13)</f>
        <v>0</v>
      </c>
    </row>
    <row r="14" spans="1:9" ht="12.75">
      <c r="A14" s="9"/>
      <c r="B14" s="12"/>
      <c r="C14" s="12"/>
      <c r="D14" s="12"/>
      <c r="E14" s="12"/>
      <c r="F14" s="26"/>
      <c r="G14" s="26"/>
      <c r="H14" s="26"/>
      <c r="I14" s="26"/>
    </row>
    <row r="15" spans="2:9" ht="12.75"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5" t="s">
        <v>4</v>
      </c>
      <c r="B16" s="6">
        <f>SUM(B10:B14)</f>
        <v>2640395.92</v>
      </c>
      <c r="C16" s="6">
        <f>SUM(C10:C14)</f>
        <v>2528780.3800000004</v>
      </c>
      <c r="D16" s="6">
        <f>SUM(D10:D14)</f>
        <v>2379416.47</v>
      </c>
      <c r="E16" s="6">
        <f>SUM(E10:E14)</f>
        <v>-149363.91000000015</v>
      </c>
      <c r="F16" s="6">
        <f>SUM(F10:F14)</f>
        <v>7468767.700000001</v>
      </c>
      <c r="G16" s="93">
        <f>SUM(G10:G14)</f>
        <v>9770084.339999998</v>
      </c>
      <c r="H16" s="6">
        <f>SUM(H10:H14)</f>
        <v>9489416.47</v>
      </c>
      <c r="I16" s="93">
        <f>SUM(I10:I14)</f>
        <v>-280667.8699999973</v>
      </c>
    </row>
    <row r="17" spans="1:5" ht="15.75">
      <c r="A17" s="94"/>
      <c r="B17" s="249"/>
      <c r="C17" s="249"/>
      <c r="D17" s="249"/>
      <c r="E17" s="249"/>
    </row>
    <row r="18" spans="2:5" ht="12.75">
      <c r="B18" s="32"/>
      <c r="C18" s="32"/>
      <c r="D18" s="32"/>
      <c r="E18" s="32"/>
    </row>
    <row r="19" spans="2:5" ht="12.75">
      <c r="B19" s="32"/>
      <c r="C19" s="32"/>
      <c r="D19" s="32"/>
      <c r="E19" s="32"/>
    </row>
    <row r="20" spans="2:5" ht="12.75">
      <c r="B20" s="32"/>
      <c r="C20" s="32"/>
      <c r="D20" s="32"/>
      <c r="E20" s="32"/>
    </row>
    <row r="21" spans="2:5" ht="12.75">
      <c r="B21" s="32"/>
      <c r="C21" s="32"/>
      <c r="D21" s="32"/>
      <c r="E21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8" right="0.2" top="0.25" bottom="0.19" header="0" footer="0"/>
  <pageSetup fitToHeight="1" fitToWidth="1" horizontalDpi="600" verticalDpi="600" orientation="landscape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70" zoomScaleNormal="7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3.7109375" style="0" customWidth="1"/>
    <col min="4" max="4" width="14.8515625" style="0" bestFit="1" customWidth="1"/>
    <col min="5" max="5" width="13.71093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283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27" t="s">
        <v>66</v>
      </c>
      <c r="B11" s="248">
        <v>7961340.21</v>
      </c>
      <c r="C11" s="248">
        <v>26963229.590000004</v>
      </c>
      <c r="D11" s="248">
        <v>39888495.66</v>
      </c>
      <c r="E11" s="248">
        <v>12925266.069999993</v>
      </c>
      <c r="F11" s="25">
        <v>60204395.52</v>
      </c>
      <c r="G11" s="91">
        <f>SUM('Egresos Reales'!N44)</f>
        <v>87052909.76</v>
      </c>
      <c r="H11" s="25">
        <f>SUM('Presupuesto Egresos'!N44)</f>
        <v>87008495.66</v>
      </c>
      <c r="I11" s="91">
        <f>SUM(H11-G11)</f>
        <v>-44414.10000000894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27" t="s">
        <v>363</v>
      </c>
      <c r="B13" s="248">
        <v>685977.73</v>
      </c>
      <c r="C13" s="248">
        <v>23237227.44</v>
      </c>
      <c r="D13" s="248">
        <v>118832319.5</v>
      </c>
      <c r="E13" s="248">
        <v>95595092.06</v>
      </c>
      <c r="F13" s="25">
        <v>32579265.14</v>
      </c>
      <c r="G13" s="91">
        <f>SUM('Egresos Reales'!N45)</f>
        <v>52734682.87</v>
      </c>
      <c r="H13" s="25">
        <f>SUM('Presupuesto Egresos'!N45)</f>
        <v>142387319.5</v>
      </c>
      <c r="I13" s="91">
        <f>SUM(H13-G13)</f>
        <v>89652636.63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27" t="s">
        <v>171</v>
      </c>
      <c r="B15" s="248">
        <v>0</v>
      </c>
      <c r="C15" s="248">
        <v>0</v>
      </c>
      <c r="D15" s="248">
        <v>0</v>
      </c>
      <c r="E15" s="248">
        <v>0</v>
      </c>
      <c r="F15" s="25">
        <v>0</v>
      </c>
      <c r="G15" s="91">
        <f>SUM('Egresos Reales'!N46)</f>
        <v>0</v>
      </c>
      <c r="H15" s="25">
        <f>SUM('Presupuesto Egresos'!N46)</f>
        <v>0</v>
      </c>
      <c r="I15" s="91">
        <f>SUM(H15-G15)</f>
        <v>0</v>
      </c>
    </row>
    <row r="16" spans="1:9" ht="12.75">
      <c r="A16" s="8"/>
      <c r="B16" s="11"/>
      <c r="C16" s="11"/>
      <c r="D16" s="11"/>
      <c r="E16" s="11"/>
      <c r="F16" s="25"/>
      <c r="G16" s="91"/>
      <c r="H16" s="25"/>
      <c r="I16" s="91"/>
    </row>
    <row r="17" spans="1:9" ht="12.75">
      <c r="A17" s="20" t="s">
        <v>67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91">
        <f>SUM('Egresos Reales'!N47)</f>
        <v>0</v>
      </c>
      <c r="H17" s="25">
        <f>SUM('Presupuesto Egresos'!N47)</f>
        <v>0</v>
      </c>
      <c r="I17" s="91">
        <f>SUM(H17-G17)</f>
        <v>0</v>
      </c>
    </row>
    <row r="18" spans="1:9" ht="12.75">
      <c r="A18" s="9"/>
      <c r="B18" s="12"/>
      <c r="C18" s="12"/>
      <c r="D18" s="12"/>
      <c r="E18" s="12"/>
      <c r="F18" s="26"/>
      <c r="G18" s="26"/>
      <c r="H18" s="26"/>
      <c r="I18" s="26"/>
    </row>
    <row r="19" spans="2:9" ht="12.75">
      <c r="B19" s="32"/>
      <c r="C19" s="32"/>
      <c r="D19" s="32"/>
      <c r="E19" s="32"/>
      <c r="F19" s="32"/>
      <c r="G19" s="32"/>
      <c r="H19" s="32"/>
      <c r="I19" s="32"/>
    </row>
    <row r="20" spans="1:9" ht="12.75">
      <c r="A20" s="5" t="s">
        <v>4</v>
      </c>
      <c r="B20" s="6">
        <f>SUM(B10:B18)</f>
        <v>8647317.94</v>
      </c>
      <c r="C20" s="6">
        <f>SUM(C10:C18)</f>
        <v>50200457.03</v>
      </c>
      <c r="D20" s="6">
        <f>SUM(D10:D18)</f>
        <v>158720815.16</v>
      </c>
      <c r="E20" s="6">
        <f>SUM(E10:E18)</f>
        <v>108520358.13</v>
      </c>
      <c r="F20" s="6">
        <f>SUM(F10:F18)</f>
        <v>92783660.66</v>
      </c>
      <c r="G20" s="93">
        <f>SUM(G10:G18)</f>
        <v>139787592.63</v>
      </c>
      <c r="H20" s="6">
        <f>SUM(H10:H18)</f>
        <v>229395815.16</v>
      </c>
      <c r="I20" s="93">
        <f>SUM(I10:I18)</f>
        <v>89608222.52999999</v>
      </c>
    </row>
    <row r="21" spans="2:5" ht="12.75">
      <c r="B21" s="32"/>
      <c r="C21" s="32"/>
      <c r="D21" s="32"/>
      <c r="E21" s="32"/>
    </row>
    <row r="22" spans="2:5" ht="12.75">
      <c r="B22" s="32"/>
      <c r="C22" s="32"/>
      <c r="D22" s="32"/>
      <c r="E22" s="32"/>
    </row>
    <row r="23" spans="2:5" ht="12.75">
      <c r="B23" s="32"/>
      <c r="C23" s="32"/>
      <c r="D23" s="32"/>
      <c r="E23" s="32"/>
    </row>
    <row r="24" spans="2:5" ht="12.75">
      <c r="B24" s="32"/>
      <c r="C24" s="32"/>
      <c r="D24" s="32"/>
      <c r="E24" s="32"/>
    </row>
    <row r="25" spans="2:5" ht="12.75">
      <c r="B25" s="32"/>
      <c r="C25" s="32"/>
      <c r="D25" s="32"/>
      <c r="E25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5748031496062992" top="0.5905511811023623" bottom="0.1968503937007874" header="0" footer="0"/>
  <pageSetup horizontalDpi="600" verticalDpi="600" orientation="landscape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0.421875" style="0" customWidth="1"/>
    <col min="2" max="2" width="12.7109375" style="0" bestFit="1" customWidth="1"/>
    <col min="3" max="3" width="11.57421875" style="0" customWidth="1"/>
    <col min="4" max="4" width="14.8515625" style="0" bestFit="1" customWidth="1"/>
    <col min="5" max="5" width="11.5742187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72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13"/>
      <c r="B10" s="240"/>
      <c r="C10" s="240"/>
      <c r="D10" s="240"/>
      <c r="E10" s="240"/>
      <c r="F10" s="24"/>
      <c r="G10" s="110"/>
      <c r="H10" s="24"/>
      <c r="I10" s="105"/>
    </row>
    <row r="11" spans="1:9" ht="12.75" hidden="1">
      <c r="A11" s="104" t="s">
        <v>251</v>
      </c>
      <c r="B11" s="250">
        <v>0</v>
      </c>
      <c r="C11" s="250">
        <v>0</v>
      </c>
      <c r="D11" s="250">
        <v>0</v>
      </c>
      <c r="E11" s="250">
        <v>0</v>
      </c>
      <c r="F11" s="25">
        <v>0</v>
      </c>
      <c r="G11" s="106">
        <f>SUM('Egresos Reales'!N51)</f>
        <v>0</v>
      </c>
      <c r="H11" s="25">
        <f>SUM('Presupuesto Egresos'!N51)</f>
        <v>0</v>
      </c>
      <c r="I11" s="108">
        <f>SUM(H11-G11)</f>
        <v>0</v>
      </c>
    </row>
    <row r="12" spans="1:9" ht="12.75" hidden="1">
      <c r="A12" s="15"/>
      <c r="B12" s="241"/>
      <c r="C12" s="241"/>
      <c r="D12" s="241"/>
      <c r="E12" s="241"/>
      <c r="F12" s="25"/>
      <c r="G12" s="106"/>
      <c r="H12" s="25"/>
      <c r="I12" s="108"/>
    </row>
    <row r="13" spans="1:9" ht="12.75" hidden="1">
      <c r="A13" s="104" t="s">
        <v>58</v>
      </c>
      <c r="B13" s="250">
        <v>0</v>
      </c>
      <c r="C13" s="250">
        <v>0</v>
      </c>
      <c r="D13" s="250">
        <v>0</v>
      </c>
      <c r="E13" s="250">
        <v>0</v>
      </c>
      <c r="F13" s="25">
        <v>0</v>
      </c>
      <c r="G13" s="106">
        <f>SUM('Egresos Reales'!N52)</f>
        <v>0</v>
      </c>
      <c r="H13" s="25">
        <f>SUM('Presupuesto Egresos'!N52)</f>
        <v>0</v>
      </c>
      <c r="I13" s="108">
        <f>SUM(H13-G13)</f>
        <v>0</v>
      </c>
    </row>
    <row r="14" spans="1:9" ht="12.75" hidden="1">
      <c r="A14" s="104"/>
      <c r="B14" s="250"/>
      <c r="C14" s="250"/>
      <c r="D14" s="250"/>
      <c r="E14" s="250"/>
      <c r="F14" s="25"/>
      <c r="G14" s="106"/>
      <c r="H14" s="25"/>
      <c r="I14" s="108"/>
    </row>
    <row r="15" spans="1:9" ht="12.75" hidden="1">
      <c r="A15" s="104" t="s">
        <v>420</v>
      </c>
      <c r="B15" s="250">
        <v>0</v>
      </c>
      <c r="C15" s="250">
        <v>0</v>
      </c>
      <c r="D15" s="250">
        <v>0</v>
      </c>
      <c r="E15" s="250">
        <v>0</v>
      </c>
      <c r="F15" s="25">
        <v>0</v>
      </c>
      <c r="G15" s="106">
        <f>SUM('Egresos Reales'!N53)</f>
        <v>0</v>
      </c>
      <c r="H15" s="25">
        <f>SUM('Presupuesto Egresos'!N53)</f>
        <v>0</v>
      </c>
      <c r="I15" s="108">
        <f>SUM(H15-G15)</f>
        <v>0</v>
      </c>
    </row>
    <row r="16" spans="1:9" ht="12.75" hidden="1">
      <c r="A16" s="104"/>
      <c r="B16" s="250"/>
      <c r="C16" s="250"/>
      <c r="D16" s="250"/>
      <c r="E16" s="250"/>
      <c r="F16" s="25"/>
      <c r="G16" s="106"/>
      <c r="H16" s="25"/>
      <c r="I16" s="108"/>
    </row>
    <row r="17" spans="1:9" ht="12.75" hidden="1">
      <c r="A17" s="104" t="s">
        <v>365</v>
      </c>
      <c r="B17" s="250">
        <v>0</v>
      </c>
      <c r="C17" s="250">
        <v>0</v>
      </c>
      <c r="D17" s="250">
        <v>0</v>
      </c>
      <c r="E17" s="250">
        <v>0</v>
      </c>
      <c r="F17" s="25">
        <v>0</v>
      </c>
      <c r="G17" s="106">
        <f>SUM('Egresos Reales'!N54)</f>
        <v>0</v>
      </c>
      <c r="H17" s="25">
        <f>SUM('Presupuesto Egresos'!N54)</f>
        <v>0</v>
      </c>
      <c r="I17" s="108">
        <f>SUM(H17-G17)</f>
        <v>0</v>
      </c>
    </row>
    <row r="18" spans="1:9" ht="12.75" hidden="1">
      <c r="A18" s="104"/>
      <c r="B18" s="250"/>
      <c r="C18" s="250"/>
      <c r="D18" s="250"/>
      <c r="E18" s="250"/>
      <c r="F18" s="25"/>
      <c r="G18" s="106"/>
      <c r="H18" s="25"/>
      <c r="I18" s="108"/>
    </row>
    <row r="19" spans="1:9" ht="12.75">
      <c r="A19" s="204" t="s">
        <v>366</v>
      </c>
      <c r="B19" s="251">
        <v>5.8</v>
      </c>
      <c r="C19" s="251">
        <v>0</v>
      </c>
      <c r="D19" s="251">
        <v>0</v>
      </c>
      <c r="E19" s="251">
        <v>0</v>
      </c>
      <c r="F19" s="25">
        <v>5.8</v>
      </c>
      <c r="G19" s="106">
        <f>SUM('Egresos Reales'!N55)</f>
        <v>0</v>
      </c>
      <c r="H19" s="25">
        <f>SUM('Presupuesto Egresos'!N55)</f>
        <v>0</v>
      </c>
      <c r="I19" s="108">
        <f>SUM(H19-G19)</f>
        <v>0</v>
      </c>
    </row>
    <row r="20" spans="1:9" ht="12.75">
      <c r="A20" s="104"/>
      <c r="B20" s="250"/>
      <c r="C20" s="250"/>
      <c r="D20" s="250"/>
      <c r="E20" s="250"/>
      <c r="F20" s="25"/>
      <c r="G20" s="106"/>
      <c r="H20" s="25"/>
      <c r="I20" s="108"/>
    </row>
    <row r="21" spans="1:9" ht="12.75">
      <c r="A21" s="204" t="s">
        <v>433</v>
      </c>
      <c r="B21" s="251">
        <v>2040.32</v>
      </c>
      <c r="C21" s="251">
        <v>0</v>
      </c>
      <c r="D21" s="251">
        <v>0</v>
      </c>
      <c r="E21" s="251">
        <v>0</v>
      </c>
      <c r="F21" s="25">
        <v>2040.32</v>
      </c>
      <c r="G21" s="106">
        <f>SUM('Egresos Reales'!N56)</f>
        <v>0</v>
      </c>
      <c r="H21" s="25">
        <f>SUM('Presupuesto Egresos'!N56)</f>
        <v>0</v>
      </c>
      <c r="I21" s="108">
        <f>SUM(H21-G21)</f>
        <v>0</v>
      </c>
    </row>
    <row r="22" spans="1:9" ht="12.75">
      <c r="A22" s="204"/>
      <c r="B22" s="251"/>
      <c r="C22" s="251"/>
      <c r="D22" s="251"/>
      <c r="E22" s="251"/>
      <c r="F22" s="25"/>
      <c r="G22" s="106"/>
      <c r="H22" s="25"/>
      <c r="I22" s="108"/>
    </row>
    <row r="23" spans="1:9" ht="12.75">
      <c r="A23" s="204" t="s">
        <v>474</v>
      </c>
      <c r="B23" s="251">
        <v>69.6</v>
      </c>
      <c r="C23" s="251">
        <v>0</v>
      </c>
      <c r="D23" s="251">
        <v>0</v>
      </c>
      <c r="E23" s="251">
        <v>0</v>
      </c>
      <c r="F23" s="25">
        <v>69.6</v>
      </c>
      <c r="G23" s="106">
        <f>SUM('Egresos Reales'!N57)</f>
        <v>0</v>
      </c>
      <c r="H23" s="25">
        <f>SUM('Presupuesto Egresos'!N57)</f>
        <v>0</v>
      </c>
      <c r="I23" s="108">
        <f>SUM(H23-G23)</f>
        <v>0</v>
      </c>
    </row>
    <row r="24" spans="1:9" ht="12.75">
      <c r="A24" s="204"/>
      <c r="B24" s="251"/>
      <c r="C24" s="251"/>
      <c r="D24" s="251"/>
      <c r="E24" s="251"/>
      <c r="F24" s="25"/>
      <c r="G24" s="106"/>
      <c r="H24" s="25"/>
      <c r="I24" s="108"/>
    </row>
    <row r="25" spans="1:9" ht="12.75">
      <c r="A25" s="204" t="s">
        <v>510</v>
      </c>
      <c r="B25" s="251">
        <v>1308.48</v>
      </c>
      <c r="C25" s="251">
        <v>0</v>
      </c>
      <c r="D25" s="251">
        <v>6.96</v>
      </c>
      <c r="E25" s="251">
        <v>6.96</v>
      </c>
      <c r="F25" s="25">
        <v>1308.48</v>
      </c>
      <c r="G25" s="106">
        <f>SUM('Egresos Reales'!N58)</f>
        <v>6.96</v>
      </c>
      <c r="H25" s="25">
        <f>SUM('Presupuesto Egresos'!N58)</f>
        <v>6.96</v>
      </c>
      <c r="I25" s="108">
        <f>SUM(H25-G25)</f>
        <v>0</v>
      </c>
    </row>
    <row r="26" spans="1:9" ht="12.75">
      <c r="A26" s="204"/>
      <c r="B26" s="251"/>
      <c r="C26" s="251"/>
      <c r="D26" s="251"/>
      <c r="E26" s="251"/>
      <c r="F26" s="25"/>
      <c r="G26" s="106"/>
      <c r="H26" s="25"/>
      <c r="I26" s="108"/>
    </row>
    <row r="27" spans="1:9" ht="12.75">
      <c r="A27" s="204" t="s">
        <v>559</v>
      </c>
      <c r="B27" s="251">
        <v>0</v>
      </c>
      <c r="C27" s="251">
        <v>0</v>
      </c>
      <c r="D27" s="251">
        <v>1</v>
      </c>
      <c r="E27" s="251">
        <v>1</v>
      </c>
      <c r="F27" s="25">
        <v>0</v>
      </c>
      <c r="G27" s="106">
        <f>SUM('Egresos Reales'!N59)</f>
        <v>1</v>
      </c>
      <c r="H27" s="25">
        <f>SUM('Presupuesto Egresos'!N59)</f>
        <v>1</v>
      </c>
      <c r="I27" s="108">
        <f>SUM(H27-G27)</f>
        <v>0</v>
      </c>
    </row>
    <row r="28" spans="1:9" ht="12.75" hidden="1">
      <c r="A28" s="104"/>
      <c r="B28" s="250"/>
      <c r="C28" s="250"/>
      <c r="D28" s="250"/>
      <c r="E28" s="250"/>
      <c r="F28" s="25"/>
      <c r="G28" s="106"/>
      <c r="H28" s="25"/>
      <c r="I28" s="108"/>
    </row>
    <row r="29" spans="1:9" ht="12.75" hidden="1">
      <c r="A29" s="104" t="s">
        <v>427</v>
      </c>
      <c r="B29" s="250">
        <v>0</v>
      </c>
      <c r="C29" s="250">
        <v>0</v>
      </c>
      <c r="D29" s="250">
        <v>0</v>
      </c>
      <c r="E29" s="250">
        <v>0</v>
      </c>
      <c r="F29" s="25">
        <v>0</v>
      </c>
      <c r="G29" s="106">
        <f>SUM('Egresos Reales'!N60)</f>
        <v>0</v>
      </c>
      <c r="H29" s="25">
        <f>SUM('Presupuesto Egresos'!N60)</f>
        <v>0</v>
      </c>
      <c r="I29" s="108">
        <f>SUM(H29-G29)</f>
        <v>0</v>
      </c>
    </row>
    <row r="30" spans="1:9" ht="12.75" hidden="1">
      <c r="A30" s="104"/>
      <c r="B30" s="250"/>
      <c r="C30" s="250"/>
      <c r="D30" s="250"/>
      <c r="E30" s="250"/>
      <c r="F30" s="25"/>
      <c r="G30" s="106"/>
      <c r="H30" s="25"/>
      <c r="I30" s="108"/>
    </row>
    <row r="31" spans="1:9" ht="12.75" hidden="1">
      <c r="A31" s="104" t="s">
        <v>419</v>
      </c>
      <c r="B31" s="250">
        <v>0</v>
      </c>
      <c r="C31" s="250">
        <v>0</v>
      </c>
      <c r="D31" s="250">
        <v>0</v>
      </c>
      <c r="E31" s="250">
        <v>0</v>
      </c>
      <c r="F31" s="25">
        <v>0</v>
      </c>
      <c r="G31" s="106">
        <f>SUM('Egresos Reales'!N61)</f>
        <v>0</v>
      </c>
      <c r="H31" s="25">
        <f>SUM('Presupuesto Egresos'!N61)</f>
        <v>0</v>
      </c>
      <c r="I31" s="108">
        <f>SUM(H31-G31)</f>
        <v>0</v>
      </c>
    </row>
    <row r="32" spans="1:9" ht="12.75" hidden="1">
      <c r="A32" s="104"/>
      <c r="B32" s="250"/>
      <c r="C32" s="250"/>
      <c r="D32" s="250"/>
      <c r="E32" s="250"/>
      <c r="F32" s="25"/>
      <c r="G32" s="106"/>
      <c r="H32" s="25"/>
      <c r="I32" s="108"/>
    </row>
    <row r="33" spans="1:9" ht="12.75" hidden="1">
      <c r="A33" s="104" t="s">
        <v>367</v>
      </c>
      <c r="B33" s="250">
        <v>0</v>
      </c>
      <c r="C33" s="250">
        <v>0</v>
      </c>
      <c r="D33" s="250">
        <v>0</v>
      </c>
      <c r="E33" s="250">
        <v>0</v>
      </c>
      <c r="F33" s="25">
        <v>0</v>
      </c>
      <c r="G33" s="106">
        <f>SUM('Egresos Reales'!N62)</f>
        <v>0</v>
      </c>
      <c r="H33" s="25">
        <f>SUM('Presupuesto Egresos'!N62)</f>
        <v>0</v>
      </c>
      <c r="I33" s="108">
        <f>SUM(H33-G33)</f>
        <v>0</v>
      </c>
    </row>
    <row r="34" spans="1:9" ht="12.75" hidden="1">
      <c r="A34" s="104"/>
      <c r="B34" s="250"/>
      <c r="C34" s="250"/>
      <c r="D34" s="250"/>
      <c r="E34" s="250"/>
      <c r="F34" s="25"/>
      <c r="G34" s="106"/>
      <c r="H34" s="25"/>
      <c r="I34" s="108"/>
    </row>
    <row r="35" spans="1:9" ht="12.75" hidden="1">
      <c r="A35" s="204" t="s">
        <v>368</v>
      </c>
      <c r="B35" s="251">
        <v>0</v>
      </c>
      <c r="C35" s="251">
        <v>0</v>
      </c>
      <c r="D35" s="251">
        <v>0</v>
      </c>
      <c r="E35" s="251">
        <v>0</v>
      </c>
      <c r="F35" s="25">
        <v>0</v>
      </c>
      <c r="G35" s="106">
        <f>SUM('Egresos Reales'!N63)</f>
        <v>0</v>
      </c>
      <c r="H35" s="25">
        <f>SUM('Presupuesto Egresos'!N63)</f>
        <v>0</v>
      </c>
      <c r="I35" s="108">
        <f>SUM(H35-G35)</f>
        <v>0</v>
      </c>
    </row>
    <row r="36" spans="1:9" ht="12.75" hidden="1">
      <c r="A36" s="104"/>
      <c r="B36" s="250"/>
      <c r="C36" s="250"/>
      <c r="D36" s="250"/>
      <c r="E36" s="250"/>
      <c r="F36" s="25"/>
      <c r="G36" s="106"/>
      <c r="H36" s="25"/>
      <c r="I36" s="108"/>
    </row>
    <row r="37" spans="1:9" ht="12.75" hidden="1">
      <c r="A37" s="204" t="s">
        <v>434</v>
      </c>
      <c r="B37" s="251">
        <v>0</v>
      </c>
      <c r="C37" s="251">
        <v>0</v>
      </c>
      <c r="D37" s="251">
        <v>0</v>
      </c>
      <c r="E37" s="251">
        <v>0</v>
      </c>
      <c r="F37" s="25">
        <v>0</v>
      </c>
      <c r="G37" s="106">
        <f>SUM('Egresos Reales'!N64)</f>
        <v>0</v>
      </c>
      <c r="H37" s="25">
        <f>SUM('Presupuesto Egresos'!N64)</f>
        <v>0</v>
      </c>
      <c r="I37" s="108">
        <f>SUM(H37-G37)</f>
        <v>0</v>
      </c>
    </row>
    <row r="38" spans="1:9" ht="12.75">
      <c r="A38" s="204"/>
      <c r="B38" s="251"/>
      <c r="C38" s="251"/>
      <c r="D38" s="251"/>
      <c r="E38" s="251"/>
      <c r="F38" s="25"/>
      <c r="G38" s="106"/>
      <c r="H38" s="25"/>
      <c r="I38" s="108"/>
    </row>
    <row r="39" spans="1:9" ht="12.75">
      <c r="A39" s="204" t="s">
        <v>475</v>
      </c>
      <c r="B39" s="251">
        <v>0</v>
      </c>
      <c r="C39" s="251">
        <v>0</v>
      </c>
      <c r="D39" s="251">
        <v>0</v>
      </c>
      <c r="E39" s="251">
        <v>0</v>
      </c>
      <c r="F39" s="25">
        <v>3441093.1400000006</v>
      </c>
      <c r="G39" s="106">
        <f>SUM('Egresos Reales'!N65)</f>
        <v>0</v>
      </c>
      <c r="H39" s="25">
        <f>SUM('Presupuesto Egresos'!N65)</f>
        <v>0</v>
      </c>
      <c r="I39" s="108">
        <f>SUM(H39-G39)</f>
        <v>0</v>
      </c>
    </row>
    <row r="40" spans="1:9" ht="12.75">
      <c r="A40" s="204"/>
      <c r="B40" s="251"/>
      <c r="C40" s="251"/>
      <c r="D40" s="251"/>
      <c r="E40" s="251"/>
      <c r="F40" s="25"/>
      <c r="G40" s="106"/>
      <c r="H40" s="25"/>
      <c r="I40" s="108"/>
    </row>
    <row r="41" spans="1:9" ht="12.75">
      <c r="A41" s="204" t="s">
        <v>511</v>
      </c>
      <c r="B41" s="251">
        <v>11416978.61</v>
      </c>
      <c r="C41" s="251">
        <v>0</v>
      </c>
      <c r="D41" s="251">
        <v>0</v>
      </c>
      <c r="E41" s="251">
        <v>0</v>
      </c>
      <c r="F41" s="25">
        <v>26276592.2</v>
      </c>
      <c r="G41" s="106">
        <f>SUM('Egresos Reales'!N66)</f>
        <v>0</v>
      </c>
      <c r="H41" s="25">
        <f>SUM('Presupuesto Egresos'!N66)</f>
        <v>0</v>
      </c>
      <c r="I41" s="108">
        <f>SUM(H41-G41)</f>
        <v>0</v>
      </c>
    </row>
    <row r="42" spans="1:9" ht="12.75">
      <c r="A42" s="204"/>
      <c r="B42" s="251"/>
      <c r="C42" s="251"/>
      <c r="D42" s="251"/>
      <c r="E42" s="251"/>
      <c r="F42" s="25"/>
      <c r="G42" s="106"/>
      <c r="H42" s="25"/>
      <c r="I42" s="108"/>
    </row>
    <row r="43" spans="1:9" ht="12.75">
      <c r="A43" s="204" t="s">
        <v>553</v>
      </c>
      <c r="B43" s="251">
        <v>0</v>
      </c>
      <c r="C43" s="251">
        <v>9632182.819999998</v>
      </c>
      <c r="D43" s="251">
        <v>16522574.69</v>
      </c>
      <c r="E43" s="251">
        <v>6890391.870000001</v>
      </c>
      <c r="F43" s="25">
        <v>0</v>
      </c>
      <c r="G43" s="106">
        <f>SUM('Egresos Reales'!N67)</f>
        <v>15689659.709999999</v>
      </c>
      <c r="H43" s="25">
        <f>SUM('Presupuesto Egresos'!N67)</f>
        <v>35422574.69</v>
      </c>
      <c r="I43" s="108">
        <f>SUM(H43-G43)</f>
        <v>19732914.979999997</v>
      </c>
    </row>
    <row r="44" spans="1:9" ht="12.75">
      <c r="A44" s="204"/>
      <c r="B44" s="251"/>
      <c r="C44" s="251"/>
      <c r="D44" s="251"/>
      <c r="E44" s="251"/>
      <c r="F44" s="25"/>
      <c r="G44" s="106"/>
      <c r="H44" s="25"/>
      <c r="I44" s="108"/>
    </row>
    <row r="45" spans="1:9" ht="12.75">
      <c r="A45" s="204" t="s">
        <v>580</v>
      </c>
      <c r="B45" s="251">
        <v>0</v>
      </c>
      <c r="C45" s="251">
        <v>43384</v>
      </c>
      <c r="D45" s="251">
        <v>451066</v>
      </c>
      <c r="E45" s="251">
        <v>407682</v>
      </c>
      <c r="F45" s="25">
        <v>0</v>
      </c>
      <c r="G45" s="106">
        <f>SUM('Egresos Reales'!N68)</f>
        <v>451066</v>
      </c>
      <c r="H45" s="25">
        <f>SUM('Presupuesto Egresos'!N68)</f>
        <v>451066</v>
      </c>
      <c r="I45" s="108">
        <f>SUM(H45-G45)</f>
        <v>0</v>
      </c>
    </row>
    <row r="46" spans="1:9" ht="12.75">
      <c r="A46" s="204"/>
      <c r="B46" s="251"/>
      <c r="C46" s="251"/>
      <c r="D46" s="251"/>
      <c r="E46" s="251"/>
      <c r="F46" s="25"/>
      <c r="G46" s="106"/>
      <c r="H46" s="25"/>
      <c r="I46" s="108"/>
    </row>
    <row r="47" spans="1:9" ht="12.75">
      <c r="A47" s="204" t="s">
        <v>572</v>
      </c>
      <c r="B47" s="251">
        <v>0</v>
      </c>
      <c r="C47" s="251">
        <v>0</v>
      </c>
      <c r="D47" s="251">
        <v>755900</v>
      </c>
      <c r="E47" s="251">
        <v>755900</v>
      </c>
      <c r="F47" s="25">
        <v>0</v>
      </c>
      <c r="G47" s="106">
        <f>SUM('Egresos Reales'!N69)</f>
        <v>755900</v>
      </c>
      <c r="H47" s="25">
        <f>SUM('Presupuesto Egresos'!N69)</f>
        <v>755900</v>
      </c>
      <c r="I47" s="108">
        <f>SUM(H47-G47)</f>
        <v>0</v>
      </c>
    </row>
    <row r="48" spans="1:9" ht="12.75">
      <c r="A48" s="204"/>
      <c r="B48" s="251"/>
      <c r="C48" s="251"/>
      <c r="D48" s="251"/>
      <c r="E48" s="251"/>
      <c r="F48" s="25"/>
      <c r="G48" s="106"/>
      <c r="H48" s="25"/>
      <c r="I48" s="108"/>
    </row>
    <row r="49" spans="1:9" ht="12.75">
      <c r="A49" s="5" t="s">
        <v>4</v>
      </c>
      <c r="B49" s="6">
        <f>SUM(B10:B47)</f>
        <v>11420402.809999999</v>
      </c>
      <c r="C49" s="6">
        <f>SUM(C10:C47)</f>
        <v>9675566.819999998</v>
      </c>
      <c r="D49" s="6">
        <f>SUM(D10:D47)</f>
        <v>17729548.65</v>
      </c>
      <c r="E49" s="6">
        <f>SUM(E10:E47)</f>
        <v>8053981.830000001</v>
      </c>
      <c r="F49" s="6">
        <f>SUM(F10:F47)</f>
        <v>29721109.54</v>
      </c>
      <c r="G49" s="6">
        <f>SUM(G10:G47)</f>
        <v>16896633.67</v>
      </c>
      <c r="H49" s="6">
        <f>SUM(H10:H47)</f>
        <v>36629548.65</v>
      </c>
      <c r="I49" s="6">
        <f>SUM(I10:I47)</f>
        <v>19732914.979999997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8" right="0.18" top="0.7" bottom="0.17" header="0" footer="0"/>
  <pageSetup horizontalDpi="600" verticalDpi="600" orientation="landscape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11"/>
  <sheetViews>
    <sheetView showGridLines="0" zoomScale="70" zoomScaleNormal="70" zoomScalePageLayoutView="0" workbookViewId="0" topLeftCell="A1">
      <selection activeCell="A4" sqref="A4:I4"/>
    </sheetView>
  </sheetViews>
  <sheetFormatPr defaultColWidth="11.421875" defaultRowHeight="12.75"/>
  <cols>
    <col min="1" max="1" width="32.28125" style="0" customWidth="1"/>
    <col min="2" max="2" width="13.7109375" style="0" bestFit="1" customWidth="1"/>
    <col min="3" max="3" width="14.421875" style="0" bestFit="1" customWidth="1"/>
    <col min="4" max="4" width="15.00390625" style="0" bestFit="1" customWidth="1"/>
    <col min="5" max="5" width="14.421875" style="0" bestFit="1" customWidth="1"/>
    <col min="6" max="7" width="14.8515625" style="0" customWidth="1"/>
    <col min="8" max="8" width="14.8515625" style="120" customWidth="1"/>
    <col min="9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181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13"/>
      <c r="B10" s="240"/>
      <c r="C10" s="240"/>
      <c r="D10" s="240"/>
      <c r="E10" s="240"/>
      <c r="F10" s="24"/>
      <c r="G10" s="24"/>
      <c r="H10" s="209"/>
      <c r="I10" s="24"/>
    </row>
    <row r="11" spans="1:9" ht="12.75">
      <c r="A11" s="104" t="s">
        <v>299</v>
      </c>
      <c r="B11" s="250">
        <v>23051730.73</v>
      </c>
      <c r="C11" s="250">
        <v>29323208.81</v>
      </c>
      <c r="D11" s="250">
        <v>15501453.92</v>
      </c>
      <c r="E11" s="250">
        <v>-13821754.889999999</v>
      </c>
      <c r="F11" s="121">
        <v>76008165.06</v>
      </c>
      <c r="G11" s="91">
        <f>SUM('Egresos Reales'!N71)</f>
        <v>89802096.72999999</v>
      </c>
      <c r="H11" s="123">
        <f>SUM('Presupuesto Egresos'!N71)</f>
        <v>89735570.92</v>
      </c>
      <c r="I11" s="91">
        <f>SUM(H11-G11)</f>
        <v>-66525.80999998748</v>
      </c>
    </row>
    <row r="12" spans="1:9" ht="12.75">
      <c r="A12" s="104"/>
      <c r="B12" s="250"/>
      <c r="C12" s="250"/>
      <c r="D12" s="250"/>
      <c r="E12" s="250"/>
      <c r="F12" s="121"/>
      <c r="G12" s="91"/>
      <c r="H12" s="123"/>
      <c r="I12" s="91"/>
    </row>
    <row r="13" spans="1:9" ht="12.75">
      <c r="A13" s="104" t="s">
        <v>391</v>
      </c>
      <c r="B13" s="250">
        <v>0</v>
      </c>
      <c r="C13" s="250">
        <v>13050</v>
      </c>
      <c r="D13" s="250">
        <v>208378</v>
      </c>
      <c r="E13" s="250">
        <v>195328</v>
      </c>
      <c r="F13" s="121">
        <v>0</v>
      </c>
      <c r="G13" s="91">
        <f>SUM('Egresos Reales'!N72)</f>
        <v>221428</v>
      </c>
      <c r="H13" s="123">
        <f>SUM('Presupuesto Egresos'!N72)</f>
        <v>208378</v>
      </c>
      <c r="I13" s="91">
        <f>SUM(H13-G13)</f>
        <v>-13050</v>
      </c>
    </row>
    <row r="14" spans="1:9" ht="12.75" hidden="1">
      <c r="A14" s="104"/>
      <c r="B14" s="250"/>
      <c r="C14" s="250"/>
      <c r="D14" s="250"/>
      <c r="E14" s="250"/>
      <c r="F14" s="121"/>
      <c r="G14" s="91"/>
      <c r="H14" s="123"/>
      <c r="I14" s="91"/>
    </row>
    <row r="15" spans="1:9" ht="12.75" hidden="1">
      <c r="A15" s="104" t="s">
        <v>378</v>
      </c>
      <c r="B15" s="250">
        <v>0</v>
      </c>
      <c r="C15" s="250">
        <v>0</v>
      </c>
      <c r="D15" s="250">
        <v>0</v>
      </c>
      <c r="E15" s="250">
        <v>0</v>
      </c>
      <c r="F15" s="121">
        <v>0</v>
      </c>
      <c r="G15" s="91">
        <f>SUM('Egresos Reales'!N73)</f>
        <v>0</v>
      </c>
      <c r="H15" s="123">
        <f>SUM('Presupuesto Egresos'!N73)</f>
        <v>0</v>
      </c>
      <c r="I15" s="91">
        <f>SUM(H15-G15)</f>
        <v>0</v>
      </c>
    </row>
    <row r="16" spans="1:9" ht="12.75" hidden="1">
      <c r="A16" s="104"/>
      <c r="B16" s="250"/>
      <c r="C16" s="250"/>
      <c r="D16" s="250"/>
      <c r="E16" s="250"/>
      <c r="F16" s="121"/>
      <c r="G16" s="91"/>
      <c r="H16" s="123"/>
      <c r="I16" s="91"/>
    </row>
    <row r="17" spans="1:9" ht="12.75" hidden="1">
      <c r="A17" s="104" t="s">
        <v>373</v>
      </c>
      <c r="B17" s="250">
        <v>0</v>
      </c>
      <c r="C17" s="250">
        <v>0</v>
      </c>
      <c r="D17" s="250">
        <v>0</v>
      </c>
      <c r="E17" s="250">
        <v>0</v>
      </c>
      <c r="F17" s="121">
        <v>0</v>
      </c>
      <c r="G17" s="91">
        <f>SUM('Egresos Reales'!N74)</f>
        <v>0</v>
      </c>
      <c r="H17" s="123">
        <f>SUM('Presupuesto Egresos'!N74)</f>
        <v>0</v>
      </c>
      <c r="I17" s="91">
        <f>SUM(H17-G17)</f>
        <v>0</v>
      </c>
    </row>
    <row r="18" spans="1:9" ht="12.75" hidden="1">
      <c r="A18" s="104"/>
      <c r="B18" s="250"/>
      <c r="C18" s="250"/>
      <c r="D18" s="250"/>
      <c r="E18" s="250"/>
      <c r="F18" s="121"/>
      <c r="G18" s="91"/>
      <c r="H18" s="123"/>
      <c r="I18" s="91"/>
    </row>
    <row r="19" spans="1:9" ht="12.75" hidden="1">
      <c r="A19" s="104" t="s">
        <v>436</v>
      </c>
      <c r="B19" s="250">
        <v>0</v>
      </c>
      <c r="C19" s="250">
        <v>0</v>
      </c>
      <c r="D19" s="250">
        <v>0</v>
      </c>
      <c r="E19" s="250">
        <v>0</v>
      </c>
      <c r="F19" s="121">
        <v>0</v>
      </c>
      <c r="G19" s="91">
        <f>SUM('Egresos Reales'!N75)</f>
        <v>0</v>
      </c>
      <c r="H19" s="123">
        <f>SUM('Presupuesto Egresos'!N75)</f>
        <v>0</v>
      </c>
      <c r="I19" s="91">
        <f>SUM(H19-G19)</f>
        <v>0</v>
      </c>
    </row>
    <row r="20" spans="1:9" ht="12.75">
      <c r="A20" s="104"/>
      <c r="B20" s="250"/>
      <c r="C20" s="250"/>
      <c r="D20" s="250"/>
      <c r="E20" s="250"/>
      <c r="F20" s="121"/>
      <c r="G20" s="91"/>
      <c r="H20" s="123"/>
      <c r="I20" s="91"/>
    </row>
    <row r="21" spans="1:9" ht="12.75">
      <c r="A21" s="204" t="s">
        <v>476</v>
      </c>
      <c r="B21" s="251">
        <v>0</v>
      </c>
      <c r="C21" s="251">
        <v>0</v>
      </c>
      <c r="D21" s="251">
        <v>0</v>
      </c>
      <c r="E21" s="251">
        <v>0</v>
      </c>
      <c r="F21" s="121">
        <v>1248392</v>
      </c>
      <c r="G21" s="91">
        <f>SUM('Egresos Reales'!N76)</f>
        <v>0</v>
      </c>
      <c r="H21" s="123">
        <f>SUM('Presupuesto Egresos'!N76)</f>
        <v>0</v>
      </c>
      <c r="I21" s="91">
        <f>SUM(H21-G21)</f>
        <v>0</v>
      </c>
    </row>
    <row r="22" spans="1:9" ht="12.75">
      <c r="A22" s="204"/>
      <c r="B22" s="251"/>
      <c r="C22" s="251"/>
      <c r="D22" s="251"/>
      <c r="E22" s="251"/>
      <c r="F22" s="121"/>
      <c r="G22" s="91"/>
      <c r="H22" s="123"/>
      <c r="I22" s="91"/>
    </row>
    <row r="23" spans="1:9" ht="12.75">
      <c r="A23" s="204" t="s">
        <v>521</v>
      </c>
      <c r="B23" s="251">
        <v>4613224.09</v>
      </c>
      <c r="C23" s="251">
        <v>0</v>
      </c>
      <c r="D23" s="251">
        <v>281880</v>
      </c>
      <c r="E23" s="251">
        <v>281880</v>
      </c>
      <c r="F23" s="121">
        <v>7564916.21</v>
      </c>
      <c r="G23" s="91">
        <f>SUM('Egresos Reales'!N77)</f>
        <v>281880</v>
      </c>
      <c r="H23" s="123">
        <f>SUM('Presupuesto Egresos'!N77)</f>
        <v>281880</v>
      </c>
      <c r="I23" s="91">
        <f>SUM(H23-G23)</f>
        <v>0</v>
      </c>
    </row>
    <row r="24" spans="1:9" ht="12.75">
      <c r="A24" s="204"/>
      <c r="B24" s="251"/>
      <c r="C24" s="251"/>
      <c r="D24" s="251"/>
      <c r="E24" s="251"/>
      <c r="F24" s="121"/>
      <c r="G24" s="8"/>
      <c r="I24" s="8"/>
    </row>
    <row r="25" spans="1:9" ht="12.75">
      <c r="A25" s="204" t="s">
        <v>555</v>
      </c>
      <c r="B25" s="251">
        <v>0</v>
      </c>
      <c r="C25" s="251">
        <v>2307463</v>
      </c>
      <c r="D25" s="251">
        <v>6225000</v>
      </c>
      <c r="E25" s="251">
        <v>3917537</v>
      </c>
      <c r="F25" s="121">
        <v>0</v>
      </c>
      <c r="G25" s="91">
        <f>SUM('Egresos Reales'!N78)</f>
        <v>13556689.54</v>
      </c>
      <c r="H25" s="123">
        <f>SUM('Presupuesto Egresos'!N78)</f>
        <v>13625000</v>
      </c>
      <c r="I25" s="91">
        <f>SUM(H25-G25)</f>
        <v>68310.4600000009</v>
      </c>
    </row>
    <row r="26" spans="1:9" ht="12.75" hidden="1">
      <c r="A26" s="104"/>
      <c r="B26" s="250"/>
      <c r="C26" s="250"/>
      <c r="D26" s="250"/>
      <c r="E26" s="250"/>
      <c r="F26" s="121"/>
      <c r="G26" s="91"/>
      <c r="H26" s="123"/>
      <c r="I26" s="91"/>
    </row>
    <row r="27" spans="1:9" ht="12.75" hidden="1">
      <c r="A27" s="104" t="s">
        <v>379</v>
      </c>
      <c r="B27" s="250">
        <v>0</v>
      </c>
      <c r="C27" s="250">
        <v>0</v>
      </c>
      <c r="D27" s="250">
        <v>0</v>
      </c>
      <c r="E27" s="250">
        <v>0</v>
      </c>
      <c r="F27" s="121">
        <v>0</v>
      </c>
      <c r="G27" s="91">
        <f>SUM('Egresos Reales'!N79)</f>
        <v>0</v>
      </c>
      <c r="H27" s="123">
        <f>SUM('Presupuesto Egresos'!N79)</f>
        <v>0</v>
      </c>
      <c r="I27" s="91">
        <f>SUM(H27-G27)</f>
        <v>0</v>
      </c>
    </row>
    <row r="28" spans="1:9" ht="12.75" hidden="1">
      <c r="A28" s="104"/>
      <c r="B28" s="250"/>
      <c r="C28" s="250"/>
      <c r="D28" s="250"/>
      <c r="E28" s="250"/>
      <c r="F28" s="121"/>
      <c r="G28" s="91"/>
      <c r="H28" s="123"/>
      <c r="I28" s="91"/>
    </row>
    <row r="29" spans="1:9" ht="12.75" hidden="1">
      <c r="A29" s="104" t="s">
        <v>374</v>
      </c>
      <c r="B29" s="250">
        <v>0</v>
      </c>
      <c r="C29" s="250">
        <v>0</v>
      </c>
      <c r="D29" s="250">
        <v>0</v>
      </c>
      <c r="E29" s="250">
        <v>0</v>
      </c>
      <c r="F29" s="121">
        <v>0</v>
      </c>
      <c r="G29" s="91">
        <f>SUM('Egresos Reales'!N80)</f>
        <v>0</v>
      </c>
      <c r="H29" s="123">
        <f>SUM('Presupuesto Egresos'!N80)</f>
        <v>0</v>
      </c>
      <c r="I29" s="91">
        <f>SUM(H29-G29)</f>
        <v>0</v>
      </c>
    </row>
    <row r="30" spans="1:9" ht="12.75" hidden="1">
      <c r="A30" s="104"/>
      <c r="B30" s="250"/>
      <c r="C30" s="250"/>
      <c r="D30" s="250"/>
      <c r="E30" s="250"/>
      <c r="F30" s="121"/>
      <c r="G30" s="91"/>
      <c r="H30" s="123"/>
      <c r="I30" s="91"/>
    </row>
    <row r="31" spans="1:9" ht="12.75" hidden="1">
      <c r="A31" s="104" t="s">
        <v>437</v>
      </c>
      <c r="B31" s="250">
        <v>0</v>
      </c>
      <c r="C31" s="250">
        <v>0</v>
      </c>
      <c r="D31" s="250">
        <v>0</v>
      </c>
      <c r="E31" s="250">
        <v>0</v>
      </c>
      <c r="F31" s="121">
        <v>0</v>
      </c>
      <c r="G31" s="91">
        <f>SUM('Egresos Reales'!N81)</f>
        <v>0</v>
      </c>
      <c r="H31" s="123">
        <f>SUM('Presupuesto Egresos'!N81)</f>
        <v>0</v>
      </c>
      <c r="I31" s="91">
        <f>SUM(H31-G31)</f>
        <v>0</v>
      </c>
    </row>
    <row r="32" spans="1:9" ht="12.75" hidden="1">
      <c r="A32" s="104"/>
      <c r="B32" s="250"/>
      <c r="C32" s="250"/>
      <c r="D32" s="250"/>
      <c r="E32" s="250"/>
      <c r="F32" s="121"/>
      <c r="G32" s="91"/>
      <c r="H32" s="123"/>
      <c r="I32" s="91"/>
    </row>
    <row r="33" spans="1:9" ht="12.75" hidden="1">
      <c r="A33" s="204" t="s">
        <v>477</v>
      </c>
      <c r="B33" s="251">
        <v>0</v>
      </c>
      <c r="C33" s="251">
        <v>0</v>
      </c>
      <c r="D33" s="251">
        <v>0</v>
      </c>
      <c r="E33" s="251">
        <v>0</v>
      </c>
      <c r="F33" s="121">
        <v>0</v>
      </c>
      <c r="G33" s="91">
        <f>SUM('Egresos Reales'!N82)</f>
        <v>0</v>
      </c>
      <c r="H33" s="123">
        <f>SUM('Presupuesto Egresos'!N82)</f>
        <v>0</v>
      </c>
      <c r="I33" s="91">
        <f>SUM(H33-G33)</f>
        <v>0</v>
      </c>
    </row>
    <row r="34" spans="1:9" ht="12.75">
      <c r="A34" s="204"/>
      <c r="B34" s="251"/>
      <c r="C34" s="251"/>
      <c r="D34" s="251"/>
      <c r="E34" s="251"/>
      <c r="F34" s="121"/>
      <c r="G34" s="91"/>
      <c r="H34" s="123"/>
      <c r="I34" s="91"/>
    </row>
    <row r="35" spans="1:9" ht="12.75">
      <c r="A35" s="204" t="s">
        <v>522</v>
      </c>
      <c r="B35" s="251">
        <v>360000</v>
      </c>
      <c r="C35" s="251">
        <v>0</v>
      </c>
      <c r="D35" s="251">
        <v>0</v>
      </c>
      <c r="E35" s="251">
        <v>0</v>
      </c>
      <c r="F35" s="121">
        <v>1440000</v>
      </c>
      <c r="G35" s="91">
        <f>SUM('Egresos Reales'!N83)</f>
        <v>0</v>
      </c>
      <c r="H35" s="123">
        <f>SUM('Presupuesto Egresos'!N83)</f>
        <v>0</v>
      </c>
      <c r="I35" s="91">
        <f>SUM(H35-G35)</f>
        <v>0</v>
      </c>
    </row>
    <row r="36" spans="1:9" ht="12.75">
      <c r="A36" s="204"/>
      <c r="B36" s="251"/>
      <c r="C36" s="251"/>
      <c r="D36" s="251"/>
      <c r="E36" s="251"/>
      <c r="F36" s="121"/>
      <c r="G36" s="8"/>
      <c r="I36" s="8"/>
    </row>
    <row r="37" spans="1:9" ht="12.75">
      <c r="A37" s="204" t="s">
        <v>556</v>
      </c>
      <c r="B37" s="251">
        <v>0</v>
      </c>
      <c r="C37" s="251">
        <v>540000</v>
      </c>
      <c r="D37" s="251">
        <v>1260000</v>
      </c>
      <c r="E37" s="251">
        <v>720000</v>
      </c>
      <c r="F37" s="121">
        <v>0</v>
      </c>
      <c r="G37" s="91">
        <f>SUM('Egresos Reales'!N84)</f>
        <v>2160000</v>
      </c>
      <c r="H37" s="123">
        <f>SUM('Presupuesto Egresos'!N84)</f>
        <v>2340000</v>
      </c>
      <c r="I37" s="91">
        <f>SUM(H37-G37)</f>
        <v>180000</v>
      </c>
    </row>
    <row r="38" spans="1:9" ht="12.75" hidden="1">
      <c r="A38" s="104"/>
      <c r="B38" s="250"/>
      <c r="C38" s="250"/>
      <c r="D38" s="250"/>
      <c r="E38" s="250"/>
      <c r="F38" s="121"/>
      <c r="G38" s="91"/>
      <c r="H38" s="123"/>
      <c r="I38" s="91"/>
    </row>
    <row r="39" spans="1:9" ht="12.75" hidden="1">
      <c r="A39" s="104" t="s">
        <v>381</v>
      </c>
      <c r="B39" s="250">
        <v>0</v>
      </c>
      <c r="C39" s="250">
        <v>0</v>
      </c>
      <c r="D39" s="250">
        <v>0</v>
      </c>
      <c r="E39" s="250">
        <v>0</v>
      </c>
      <c r="F39" s="121">
        <v>0</v>
      </c>
      <c r="G39" s="91">
        <f>SUM('Egresos Reales'!N85)</f>
        <v>0</v>
      </c>
      <c r="H39" s="123">
        <f>SUM('Presupuesto Egresos'!N85)</f>
        <v>0</v>
      </c>
      <c r="I39" s="91">
        <f>SUM(H39-G39)</f>
        <v>0</v>
      </c>
    </row>
    <row r="40" spans="1:9" ht="12.75" hidden="1">
      <c r="A40" s="104"/>
      <c r="B40" s="250"/>
      <c r="C40" s="250"/>
      <c r="D40" s="250"/>
      <c r="E40" s="250"/>
      <c r="F40" s="121"/>
      <c r="G40" s="91"/>
      <c r="H40" s="123"/>
      <c r="I40" s="91"/>
    </row>
    <row r="41" spans="1:9" ht="12.75" hidden="1">
      <c r="A41" s="104" t="s">
        <v>382</v>
      </c>
      <c r="B41" s="250">
        <v>0</v>
      </c>
      <c r="C41" s="250">
        <v>0</v>
      </c>
      <c r="D41" s="250">
        <v>0</v>
      </c>
      <c r="E41" s="250">
        <v>0</v>
      </c>
      <c r="F41" s="121">
        <v>0</v>
      </c>
      <c r="G41" s="91">
        <f>SUM('Egresos Reales'!N86)</f>
        <v>0</v>
      </c>
      <c r="H41" s="123">
        <f>SUM('Presupuesto Egresos'!N86)</f>
        <v>0</v>
      </c>
      <c r="I41" s="91">
        <f>SUM(H41-G41)</f>
        <v>0</v>
      </c>
    </row>
    <row r="42" spans="1:9" ht="12.75" hidden="1">
      <c r="A42" s="104"/>
      <c r="B42" s="250"/>
      <c r="C42" s="250"/>
      <c r="D42" s="250"/>
      <c r="E42" s="250"/>
      <c r="F42" s="121"/>
      <c r="G42" s="91"/>
      <c r="H42" s="123"/>
      <c r="I42" s="91"/>
    </row>
    <row r="43" spans="1:9" ht="12.75" hidden="1">
      <c r="A43" s="104" t="s">
        <v>448</v>
      </c>
      <c r="B43" s="250">
        <v>0</v>
      </c>
      <c r="C43" s="250">
        <v>0</v>
      </c>
      <c r="D43" s="250">
        <v>0</v>
      </c>
      <c r="E43" s="250">
        <v>0</v>
      </c>
      <c r="F43" s="121">
        <v>0</v>
      </c>
      <c r="G43" s="91">
        <f>SUM('Egresos Reales'!N87)</f>
        <v>0</v>
      </c>
      <c r="H43" s="123">
        <f>SUM('Presupuesto Egresos'!N87)</f>
        <v>0</v>
      </c>
      <c r="I43" s="91">
        <f>SUM(H43-G43)</f>
        <v>0</v>
      </c>
    </row>
    <row r="44" spans="1:9" ht="12.75">
      <c r="A44" s="104"/>
      <c r="B44" s="250"/>
      <c r="C44" s="250"/>
      <c r="D44" s="250"/>
      <c r="E44" s="250"/>
      <c r="F44" s="121"/>
      <c r="G44" s="91"/>
      <c r="H44" s="123"/>
      <c r="I44" s="91"/>
    </row>
    <row r="45" spans="1:9" ht="12.75">
      <c r="A45" s="204" t="s">
        <v>485</v>
      </c>
      <c r="B45" s="251">
        <v>78896.24</v>
      </c>
      <c r="C45" s="251">
        <v>0</v>
      </c>
      <c r="D45" s="251">
        <v>0</v>
      </c>
      <c r="E45" s="251">
        <v>0</v>
      </c>
      <c r="F45" s="121">
        <v>1338908.0600000003</v>
      </c>
      <c r="G45" s="91">
        <f>SUM('Egresos Reales'!N88)</f>
        <v>0</v>
      </c>
      <c r="H45" s="123">
        <f>SUM('Presupuesto Egresos'!N88)</f>
        <v>0</v>
      </c>
      <c r="I45" s="91">
        <f>SUM(H45-G45)</f>
        <v>0</v>
      </c>
    </row>
    <row r="46" spans="1:9" ht="12.75">
      <c r="A46" s="204"/>
      <c r="B46" s="251"/>
      <c r="C46" s="251"/>
      <c r="D46" s="251"/>
      <c r="E46" s="251"/>
      <c r="F46" s="121"/>
      <c r="G46" s="91"/>
      <c r="H46" s="123"/>
      <c r="I46" s="91"/>
    </row>
    <row r="47" spans="1:9" ht="12.75">
      <c r="A47" s="204" t="s">
        <v>527</v>
      </c>
      <c r="B47" s="251">
        <v>1925016.18</v>
      </c>
      <c r="C47" s="251">
        <v>0</v>
      </c>
      <c r="D47" s="251">
        <v>1028111.8</v>
      </c>
      <c r="E47" s="251">
        <v>1028111.8</v>
      </c>
      <c r="F47" s="121">
        <v>8194542.319999999</v>
      </c>
      <c r="G47" s="91">
        <f>SUM('Egresos Reales'!N89)</f>
        <v>1028111.7999999999</v>
      </c>
      <c r="H47" s="123">
        <f>SUM('Presupuesto Egresos'!N89)</f>
        <v>1028111.8</v>
      </c>
      <c r="I47" s="91">
        <f>SUM(H47-G47)</f>
        <v>1.1641532182693481E-10</v>
      </c>
    </row>
    <row r="48" spans="1:9" ht="12.75">
      <c r="A48" s="204"/>
      <c r="B48" s="251"/>
      <c r="C48" s="251"/>
      <c r="D48" s="251"/>
      <c r="E48" s="251"/>
      <c r="F48" s="121"/>
      <c r="G48" s="8"/>
      <c r="I48" s="8"/>
    </row>
    <row r="49" spans="1:9" ht="12.75">
      <c r="A49" s="204" t="s">
        <v>562</v>
      </c>
      <c r="B49" s="251">
        <v>0</v>
      </c>
      <c r="C49" s="251">
        <v>7740373.34</v>
      </c>
      <c r="D49" s="251">
        <v>11649248.440000001</v>
      </c>
      <c r="E49" s="251">
        <v>3908875.1000000015</v>
      </c>
      <c r="F49" s="121">
        <v>0</v>
      </c>
      <c r="G49" s="91">
        <f>SUM('Egresos Reales'!N90)</f>
        <v>29831405.349999998</v>
      </c>
      <c r="H49" s="123">
        <f>SUM('Presupuesto Egresos'!N90)</f>
        <v>34389248.44</v>
      </c>
      <c r="I49" s="91">
        <f>SUM(H49-G49)</f>
        <v>4557843.09</v>
      </c>
    </row>
    <row r="50" spans="1:9" ht="12.75">
      <c r="A50" s="104"/>
      <c r="B50" s="250"/>
      <c r="C50" s="250"/>
      <c r="D50" s="250"/>
      <c r="E50" s="250"/>
      <c r="F50" s="121"/>
      <c r="G50" s="91"/>
      <c r="H50" s="123"/>
      <c r="I50" s="91"/>
    </row>
    <row r="51" spans="1:9" ht="12.75">
      <c r="A51" s="104" t="s">
        <v>367</v>
      </c>
      <c r="B51" s="250">
        <v>0</v>
      </c>
      <c r="C51" s="250">
        <v>520000</v>
      </c>
      <c r="D51" s="250">
        <v>1836022.98</v>
      </c>
      <c r="E51" s="250">
        <v>1316022.98</v>
      </c>
      <c r="F51" s="121">
        <v>0</v>
      </c>
      <c r="G51" s="91">
        <f>SUM('Egresos Reales'!N91)</f>
        <v>2356022.98</v>
      </c>
      <c r="H51" s="123">
        <f>SUM('Presupuesto Egresos'!N91)</f>
        <v>1836022.98</v>
      </c>
      <c r="I51" s="91">
        <f>SUM(H51-G51)</f>
        <v>-520000</v>
      </c>
    </row>
    <row r="52" spans="1:9" ht="12.75">
      <c r="A52" s="104"/>
      <c r="B52" s="250"/>
      <c r="C52" s="250"/>
      <c r="D52" s="250"/>
      <c r="E52" s="250"/>
      <c r="F52" s="121"/>
      <c r="G52" s="91"/>
      <c r="H52" s="123"/>
      <c r="I52" s="91"/>
    </row>
    <row r="53" spans="1:9" ht="12.75">
      <c r="A53" s="104" t="s">
        <v>368</v>
      </c>
      <c r="B53" s="250">
        <v>0</v>
      </c>
      <c r="C53" s="250">
        <v>0</v>
      </c>
      <c r="D53" s="250">
        <v>60507.66</v>
      </c>
      <c r="E53" s="250">
        <v>60507.66</v>
      </c>
      <c r="F53" s="121">
        <v>0</v>
      </c>
      <c r="G53" s="91">
        <f>SUM('Egresos Reales'!N92)</f>
        <v>60507.66</v>
      </c>
      <c r="H53" s="123">
        <f>SUM('Presupuesto Egresos'!N92)</f>
        <v>60507.66</v>
      </c>
      <c r="I53" s="91">
        <f>SUM(H53-G53)</f>
        <v>0</v>
      </c>
    </row>
    <row r="54" spans="1:9" ht="12.75" hidden="1">
      <c r="A54" s="104"/>
      <c r="B54" s="250"/>
      <c r="C54" s="250"/>
      <c r="D54" s="250"/>
      <c r="E54" s="250"/>
      <c r="F54" s="121"/>
      <c r="G54" s="91"/>
      <c r="H54" s="123"/>
      <c r="I54" s="91"/>
    </row>
    <row r="55" spans="1:9" ht="12.75" hidden="1">
      <c r="A55" s="104" t="s">
        <v>434</v>
      </c>
      <c r="B55" s="250">
        <v>0</v>
      </c>
      <c r="C55" s="250">
        <v>0</v>
      </c>
      <c r="D55" s="250">
        <v>0</v>
      </c>
      <c r="E55" s="250">
        <v>0</v>
      </c>
      <c r="F55" s="121">
        <v>0</v>
      </c>
      <c r="G55" s="91">
        <f>SUM('Egresos Reales'!N93)</f>
        <v>0</v>
      </c>
      <c r="H55" s="123">
        <f>SUM('Presupuesto Egresos'!N93)</f>
        <v>0</v>
      </c>
      <c r="I55" s="91">
        <f>SUM(H55-G55)</f>
        <v>0</v>
      </c>
    </row>
    <row r="56" spans="1:9" ht="12.75">
      <c r="A56" s="104"/>
      <c r="B56" s="250"/>
      <c r="C56" s="250"/>
      <c r="D56" s="250"/>
      <c r="E56" s="250"/>
      <c r="F56" s="121"/>
      <c r="G56" s="91"/>
      <c r="H56" s="123"/>
      <c r="I56" s="91"/>
    </row>
    <row r="57" spans="1:9" ht="12.75">
      <c r="A57" s="204" t="s">
        <v>511</v>
      </c>
      <c r="B57" s="251">
        <v>0</v>
      </c>
      <c r="C57" s="251">
        <v>4963329.2700000005</v>
      </c>
      <c r="D57" s="251">
        <v>-196.24</v>
      </c>
      <c r="E57" s="251">
        <v>-4963525.510000001</v>
      </c>
      <c r="F57" s="121">
        <v>0</v>
      </c>
      <c r="G57" s="91">
        <f>SUM('Egresos Reales'!N94)</f>
        <v>13402467.39</v>
      </c>
      <c r="H57" s="123">
        <f>SUM('Presupuesto Egresos'!N94)</f>
        <v>13281000</v>
      </c>
      <c r="I57" s="91">
        <f>SUM(H57-G57)</f>
        <v>-121467.3900000006</v>
      </c>
    </row>
    <row r="58" spans="1:9" ht="12.75">
      <c r="A58" s="204"/>
      <c r="B58" s="251"/>
      <c r="C58" s="251"/>
      <c r="D58" s="251"/>
      <c r="E58" s="251"/>
      <c r="F58" s="121"/>
      <c r="G58" s="8"/>
      <c r="I58" s="8"/>
    </row>
    <row r="59" spans="1:9" ht="12.75">
      <c r="A59" s="204" t="s">
        <v>553</v>
      </c>
      <c r="B59" s="251">
        <v>0</v>
      </c>
      <c r="C59" s="251">
        <v>0</v>
      </c>
      <c r="D59" s="251">
        <v>16000000</v>
      </c>
      <c r="E59" s="251">
        <v>16000000</v>
      </c>
      <c r="F59" s="121">
        <v>0</v>
      </c>
      <c r="G59" s="91">
        <f>SUM('Egresos Reales'!N95)</f>
        <v>0</v>
      </c>
      <c r="H59" s="123">
        <f>SUM('Presupuesto Egresos'!N95)</f>
        <v>16000000</v>
      </c>
      <c r="I59" s="91">
        <f>SUM(H59-G59)</f>
        <v>16000000</v>
      </c>
    </row>
    <row r="60" spans="1:9" ht="12.75" hidden="1">
      <c r="A60" s="104"/>
      <c r="B60" s="250"/>
      <c r="C60" s="250"/>
      <c r="D60" s="250"/>
      <c r="E60" s="250"/>
      <c r="F60" s="121"/>
      <c r="G60" s="91"/>
      <c r="H60" s="123"/>
      <c r="I60" s="91"/>
    </row>
    <row r="61" spans="1:9" ht="12.75" hidden="1">
      <c r="A61" s="104" t="s">
        <v>377</v>
      </c>
      <c r="B61" s="250">
        <v>0</v>
      </c>
      <c r="C61" s="250">
        <v>0</v>
      </c>
      <c r="D61" s="250">
        <v>0</v>
      </c>
      <c r="E61" s="250">
        <v>0</v>
      </c>
      <c r="F61" s="121">
        <v>0</v>
      </c>
      <c r="G61" s="91">
        <f>SUM('Egresos Reales'!N96)</f>
        <v>0</v>
      </c>
      <c r="H61" s="123">
        <f>SUM('Presupuesto Egresos'!N96)</f>
        <v>0</v>
      </c>
      <c r="I61" s="91">
        <f>SUM(H61-G61)</f>
        <v>0</v>
      </c>
    </row>
    <row r="62" spans="1:9" ht="12.75" hidden="1">
      <c r="A62" s="104"/>
      <c r="B62" s="250"/>
      <c r="C62" s="250"/>
      <c r="D62" s="250"/>
      <c r="E62" s="250"/>
      <c r="F62" s="121"/>
      <c r="G62" s="91"/>
      <c r="H62" s="123"/>
      <c r="I62" s="91"/>
    </row>
    <row r="63" spans="1:9" ht="12.75" hidden="1">
      <c r="A63" s="104" t="s">
        <v>376</v>
      </c>
      <c r="B63" s="250">
        <v>0</v>
      </c>
      <c r="C63" s="250">
        <v>0</v>
      </c>
      <c r="D63" s="250">
        <v>0</v>
      </c>
      <c r="E63" s="250">
        <v>0</v>
      </c>
      <c r="F63" s="121">
        <v>0</v>
      </c>
      <c r="G63" s="91">
        <f>SUM('Egresos Reales'!N97)</f>
        <v>0</v>
      </c>
      <c r="H63" s="123">
        <f>SUM('Presupuesto Egresos'!N97)</f>
        <v>0</v>
      </c>
      <c r="I63" s="91">
        <f>SUM(H63-G63)</f>
        <v>0</v>
      </c>
    </row>
    <row r="64" spans="1:9" ht="12.75" hidden="1">
      <c r="A64" s="104"/>
      <c r="B64" s="250"/>
      <c r="C64" s="250"/>
      <c r="D64" s="250"/>
      <c r="E64" s="250"/>
      <c r="F64" s="121"/>
      <c r="G64" s="91"/>
      <c r="H64" s="123"/>
      <c r="I64" s="91"/>
    </row>
    <row r="65" spans="1:9" ht="12.75" hidden="1">
      <c r="A65" s="104" t="s">
        <v>435</v>
      </c>
      <c r="B65" s="250">
        <v>0</v>
      </c>
      <c r="C65" s="250">
        <v>0</v>
      </c>
      <c r="D65" s="250">
        <v>0</v>
      </c>
      <c r="E65" s="250">
        <v>0</v>
      </c>
      <c r="F65" s="121">
        <v>0</v>
      </c>
      <c r="G65" s="91">
        <f>SUM('Egresos Reales'!N98)</f>
        <v>0</v>
      </c>
      <c r="H65" s="123">
        <f>SUM('Presupuesto Egresos'!N98)</f>
        <v>0</v>
      </c>
      <c r="I65" s="91">
        <f>SUM(H65-G65)</f>
        <v>0</v>
      </c>
    </row>
    <row r="66" spans="1:9" ht="12.75">
      <c r="A66" s="104"/>
      <c r="B66" s="250"/>
      <c r="C66" s="250"/>
      <c r="D66" s="250"/>
      <c r="E66" s="250"/>
      <c r="F66" s="121"/>
      <c r="G66" s="91"/>
      <c r="H66" s="123"/>
      <c r="I66" s="91"/>
    </row>
    <row r="67" spans="1:9" ht="12.75">
      <c r="A67" s="204" t="s">
        <v>478</v>
      </c>
      <c r="B67" s="251">
        <v>0</v>
      </c>
      <c r="C67" s="251">
        <v>490900</v>
      </c>
      <c r="D67" s="251">
        <v>490900</v>
      </c>
      <c r="E67" s="251">
        <v>0</v>
      </c>
      <c r="F67" s="121">
        <v>0</v>
      </c>
      <c r="G67" s="91">
        <f>SUM('Egresos Reales'!N99)</f>
        <v>490900</v>
      </c>
      <c r="H67" s="123">
        <f>SUM('Presupuesto Egresos'!N99)</f>
        <v>490900</v>
      </c>
      <c r="I67" s="91">
        <f>SUM(H67-G67)</f>
        <v>0</v>
      </c>
    </row>
    <row r="68" spans="1:9" ht="12.75">
      <c r="A68" s="204"/>
      <c r="B68" s="251"/>
      <c r="C68" s="251"/>
      <c r="D68" s="251"/>
      <c r="E68" s="251"/>
      <c r="F68" s="121"/>
      <c r="G68" s="91"/>
      <c r="H68" s="123"/>
      <c r="I68" s="91"/>
    </row>
    <row r="69" spans="1:9" ht="12.75">
      <c r="A69" s="204" t="s">
        <v>524</v>
      </c>
      <c r="B69" s="251">
        <v>28605.46</v>
      </c>
      <c r="C69" s="251">
        <v>1016700</v>
      </c>
      <c r="D69" s="251">
        <v>11155893.03</v>
      </c>
      <c r="E69" s="251">
        <v>10139193.03</v>
      </c>
      <c r="F69" s="121">
        <v>2624506.7</v>
      </c>
      <c r="G69" s="91">
        <f>SUM('Egresos Reales'!N100)</f>
        <v>6258593.03</v>
      </c>
      <c r="H69" s="123">
        <f>SUM('Presupuesto Egresos'!N100)</f>
        <v>11155893.03</v>
      </c>
      <c r="I69" s="91">
        <f>SUM(H69-G69)</f>
        <v>4897299.999999999</v>
      </c>
    </row>
    <row r="70" spans="1:9" ht="12.75">
      <c r="A70" s="204"/>
      <c r="B70" s="251"/>
      <c r="C70" s="251"/>
      <c r="D70" s="251"/>
      <c r="E70" s="251"/>
      <c r="F70" s="121"/>
      <c r="G70" s="8"/>
      <c r="I70" s="8"/>
    </row>
    <row r="71" spans="1:9" ht="12.75">
      <c r="A71" s="204" t="s">
        <v>558</v>
      </c>
      <c r="B71" s="251">
        <v>0</v>
      </c>
      <c r="C71" s="251">
        <v>2056923.6</v>
      </c>
      <c r="D71" s="251">
        <v>2791682.94</v>
      </c>
      <c r="E71" s="251">
        <v>734759.3399999999</v>
      </c>
      <c r="F71" s="121">
        <v>0</v>
      </c>
      <c r="G71" s="91">
        <f>SUM('Egresos Reales'!N101)</f>
        <v>2159809.8</v>
      </c>
      <c r="H71" s="123">
        <f>SUM('Presupuesto Egresos'!N101)</f>
        <v>5075682.9399999995</v>
      </c>
      <c r="I71" s="91">
        <f>SUM(H71-G71)</f>
        <v>2915873.1399999997</v>
      </c>
    </row>
    <row r="72" spans="1:9" ht="12.75" hidden="1">
      <c r="A72" s="104"/>
      <c r="B72" s="250"/>
      <c r="C72" s="250"/>
      <c r="D72" s="250"/>
      <c r="E72" s="250"/>
      <c r="F72" s="121"/>
      <c r="G72" s="91"/>
      <c r="H72" s="123"/>
      <c r="I72" s="91"/>
    </row>
    <row r="73" spans="1:9" ht="12.75" hidden="1">
      <c r="A73" s="15" t="s">
        <v>365</v>
      </c>
      <c r="B73" s="241">
        <v>0</v>
      </c>
      <c r="C73" s="241">
        <v>0</v>
      </c>
      <c r="D73" s="241">
        <v>0</v>
      </c>
      <c r="E73" s="241">
        <v>0</v>
      </c>
      <c r="F73" s="121">
        <v>0</v>
      </c>
      <c r="G73" s="91">
        <f>SUM('Egresos Reales'!N102)</f>
        <v>0</v>
      </c>
      <c r="H73" s="123">
        <f>SUM('Presupuesto Egresos'!N102)</f>
        <v>0</v>
      </c>
      <c r="I73" s="91">
        <f>SUM(H73-G73)</f>
        <v>0</v>
      </c>
    </row>
    <row r="74" spans="1:9" ht="12.75" hidden="1">
      <c r="A74" s="15"/>
      <c r="B74" s="241"/>
      <c r="C74" s="241"/>
      <c r="D74" s="241"/>
      <c r="E74" s="241"/>
      <c r="F74" s="121"/>
      <c r="G74" s="91"/>
      <c r="H74" s="123"/>
      <c r="I74" s="91"/>
    </row>
    <row r="75" spans="1:9" ht="12.75" hidden="1">
      <c r="A75" s="15" t="s">
        <v>366</v>
      </c>
      <c r="B75" s="241">
        <v>0</v>
      </c>
      <c r="C75" s="241">
        <v>0</v>
      </c>
      <c r="D75" s="241">
        <v>0</v>
      </c>
      <c r="E75" s="241">
        <v>0</v>
      </c>
      <c r="F75" s="121">
        <v>0</v>
      </c>
      <c r="G75" s="91">
        <f>SUM('Egresos Reales'!N103)</f>
        <v>0</v>
      </c>
      <c r="H75" s="123">
        <f>SUM('Presupuesto Egresos'!N103)</f>
        <v>0</v>
      </c>
      <c r="I75" s="91">
        <f>SUM(H75-G75)</f>
        <v>0</v>
      </c>
    </row>
    <row r="76" spans="1:9" ht="12.75">
      <c r="A76" s="15"/>
      <c r="B76" s="241"/>
      <c r="C76" s="241"/>
      <c r="D76" s="241"/>
      <c r="E76" s="241"/>
      <c r="F76" s="121"/>
      <c r="G76" s="91"/>
      <c r="H76" s="123"/>
      <c r="I76" s="91"/>
    </row>
    <row r="77" spans="1:9" ht="12.75">
      <c r="A77" s="15" t="s">
        <v>433</v>
      </c>
      <c r="B77" s="241">
        <v>300.31999999999994</v>
      </c>
      <c r="C77" s="241">
        <v>0</v>
      </c>
      <c r="D77" s="241">
        <v>0</v>
      </c>
      <c r="E77" s="241">
        <v>0</v>
      </c>
      <c r="F77" s="121">
        <v>300.31999999999994</v>
      </c>
      <c r="G77" s="91">
        <f>SUM('Egresos Reales'!N104)</f>
        <v>0</v>
      </c>
      <c r="H77" s="123">
        <f>SUM('Presupuesto Egresos'!N104)</f>
        <v>0</v>
      </c>
      <c r="I77" s="91">
        <f>SUM(H77-G77)</f>
        <v>0</v>
      </c>
    </row>
    <row r="78" spans="1:9" ht="12.75">
      <c r="A78" s="15"/>
      <c r="B78" s="241"/>
      <c r="C78" s="241"/>
      <c r="D78" s="241"/>
      <c r="E78" s="241"/>
      <c r="F78" s="121"/>
      <c r="G78" s="91"/>
      <c r="H78" s="123"/>
      <c r="I78" s="91"/>
    </row>
    <row r="79" spans="1:9" ht="12.75">
      <c r="A79" s="200" t="s">
        <v>474</v>
      </c>
      <c r="B79" s="246">
        <v>83.52000000000004</v>
      </c>
      <c r="C79" s="246">
        <v>0</v>
      </c>
      <c r="D79" s="246">
        <v>0</v>
      </c>
      <c r="E79" s="246">
        <v>0</v>
      </c>
      <c r="F79" s="121">
        <v>83.52000000000004</v>
      </c>
      <c r="G79" s="91">
        <f>SUM('Egresos Reales'!N105)</f>
        <v>0</v>
      </c>
      <c r="H79" s="123">
        <f>SUM('Presupuesto Egresos'!N105)</f>
        <v>0</v>
      </c>
      <c r="I79" s="91">
        <f>SUM(H79-G79)</f>
        <v>0</v>
      </c>
    </row>
    <row r="80" spans="1:9" ht="12.75">
      <c r="A80" s="200"/>
      <c r="B80" s="246"/>
      <c r="C80" s="246"/>
      <c r="D80" s="246"/>
      <c r="E80" s="246"/>
      <c r="F80" s="121"/>
      <c r="G80" s="91"/>
      <c r="H80" s="123"/>
      <c r="I80" s="91"/>
    </row>
    <row r="81" spans="1:9" ht="12.75">
      <c r="A81" s="200" t="s">
        <v>510</v>
      </c>
      <c r="B81" s="246">
        <v>5084.24</v>
      </c>
      <c r="C81" s="246">
        <v>41.76</v>
      </c>
      <c r="D81" s="246">
        <v>515.04</v>
      </c>
      <c r="E81" s="246">
        <v>473.28</v>
      </c>
      <c r="F81" s="121">
        <v>5084.24</v>
      </c>
      <c r="G81" s="91">
        <f>SUM('Egresos Reales'!N106)</f>
        <v>522</v>
      </c>
      <c r="H81" s="123">
        <f>SUM('Presupuesto Egresos'!N106)</f>
        <v>515.04</v>
      </c>
      <c r="I81" s="91">
        <f>SUM(H81-G81)</f>
        <v>-6.960000000000036</v>
      </c>
    </row>
    <row r="82" spans="1:9" ht="12.75">
      <c r="A82" s="200"/>
      <c r="B82" s="246"/>
      <c r="C82" s="246"/>
      <c r="D82" s="246"/>
      <c r="E82" s="246"/>
      <c r="F82" s="121"/>
      <c r="G82" s="8"/>
      <c r="I82" s="8"/>
    </row>
    <row r="83" spans="1:9" ht="12.75">
      <c r="A83" s="200" t="s">
        <v>559</v>
      </c>
      <c r="B83" s="246">
        <v>0</v>
      </c>
      <c r="C83" s="246">
        <v>0</v>
      </c>
      <c r="D83" s="246">
        <v>-8000</v>
      </c>
      <c r="E83" s="246">
        <v>-8000</v>
      </c>
      <c r="F83" s="121">
        <v>0</v>
      </c>
      <c r="G83" s="91">
        <f>SUM('Egresos Reales'!N107)</f>
        <v>0.9999999999999005</v>
      </c>
      <c r="H83" s="123">
        <f>SUM('Presupuesto Egresos'!N107)</f>
        <v>1000</v>
      </c>
      <c r="I83" s="91">
        <f>SUM(H83-G83)</f>
        <v>999.0000000000001</v>
      </c>
    </row>
    <row r="84" spans="1:9" ht="12.75" hidden="1">
      <c r="A84" s="15"/>
      <c r="B84" s="241"/>
      <c r="C84" s="241"/>
      <c r="D84" s="241"/>
      <c r="E84" s="241"/>
      <c r="F84" s="121"/>
      <c r="G84" s="91"/>
      <c r="H84" s="123"/>
      <c r="I84" s="91"/>
    </row>
    <row r="85" spans="1:9" ht="12.75" hidden="1">
      <c r="A85" s="71" t="s">
        <v>310</v>
      </c>
      <c r="B85" s="128">
        <v>0</v>
      </c>
      <c r="C85" s="128">
        <v>0</v>
      </c>
      <c r="D85" s="128">
        <v>0</v>
      </c>
      <c r="E85" s="128">
        <v>0</v>
      </c>
      <c r="F85" s="121">
        <v>0</v>
      </c>
      <c r="G85" s="91">
        <f>SUM('Egresos Reales'!N108)</f>
        <v>0</v>
      </c>
      <c r="H85" s="123">
        <f>SUM('Presupuesto Egresos'!N108)</f>
        <v>0</v>
      </c>
      <c r="I85" s="91">
        <f>SUM(H85-G85)</f>
        <v>0</v>
      </c>
    </row>
    <row r="86" spans="1:9" ht="12.75" hidden="1">
      <c r="A86" s="71"/>
      <c r="B86" s="128"/>
      <c r="C86" s="128"/>
      <c r="D86" s="128"/>
      <c r="E86" s="128"/>
      <c r="F86" s="121"/>
      <c r="G86" s="91"/>
      <c r="H86" s="123"/>
      <c r="I86" s="91"/>
    </row>
    <row r="87" spans="1:9" ht="12.75" hidden="1">
      <c r="A87" s="104" t="s">
        <v>251</v>
      </c>
      <c r="B87" s="250">
        <v>0</v>
      </c>
      <c r="C87" s="250">
        <v>0</v>
      </c>
      <c r="D87" s="250">
        <v>0</v>
      </c>
      <c r="E87" s="250">
        <v>0</v>
      </c>
      <c r="F87" s="121">
        <v>0</v>
      </c>
      <c r="G87" s="91">
        <f>SUM('Egresos Reales'!N109)</f>
        <v>0</v>
      </c>
      <c r="H87" s="123">
        <f>SUM('Presupuesto Egresos'!N109)</f>
        <v>0</v>
      </c>
      <c r="I87" s="91">
        <f>SUM(H87-G87)</f>
        <v>0</v>
      </c>
    </row>
    <row r="88" spans="1:9" ht="12.75">
      <c r="A88" s="104"/>
      <c r="B88" s="250"/>
      <c r="C88" s="250"/>
      <c r="D88" s="250"/>
      <c r="E88" s="250"/>
      <c r="F88" s="121"/>
      <c r="G88" s="91"/>
      <c r="H88" s="123"/>
      <c r="I88" s="91"/>
    </row>
    <row r="89" spans="1:9" ht="12.75">
      <c r="A89" s="104" t="s">
        <v>340</v>
      </c>
      <c r="B89" s="250">
        <v>0</v>
      </c>
      <c r="C89" s="250">
        <v>0</v>
      </c>
      <c r="D89" s="250">
        <v>0</v>
      </c>
      <c r="E89" s="250">
        <v>0</v>
      </c>
      <c r="F89" s="121">
        <v>34000000</v>
      </c>
      <c r="G89" s="91">
        <f>SUM('Egresos Reales'!N110)</f>
        <v>0</v>
      </c>
      <c r="H89" s="123">
        <f>SUM('Presupuesto Egresos'!N110)</f>
        <v>0</v>
      </c>
      <c r="I89" s="91">
        <f>SUM(H89-G89)</f>
        <v>0</v>
      </c>
    </row>
    <row r="90" spans="1:9" ht="12.75">
      <c r="A90" s="104"/>
      <c r="B90" s="250"/>
      <c r="C90" s="250"/>
      <c r="D90" s="250"/>
      <c r="E90" s="250"/>
      <c r="F90" s="121"/>
      <c r="G90" s="91"/>
      <c r="H90" s="123"/>
      <c r="I90" s="91"/>
    </row>
    <row r="91" spans="1:9" ht="12.75">
      <c r="A91" s="204" t="s">
        <v>525</v>
      </c>
      <c r="B91" s="251">
        <v>-88100000</v>
      </c>
      <c r="C91" s="251">
        <v>0</v>
      </c>
      <c r="D91" s="251">
        <v>0</v>
      </c>
      <c r="E91" s="251">
        <v>0</v>
      </c>
      <c r="F91" s="121">
        <v>97600000</v>
      </c>
      <c r="G91" s="91">
        <f>SUM('Egresos Reales'!N111)</f>
        <v>0</v>
      </c>
      <c r="H91" s="123">
        <f>SUM('Presupuesto Egresos'!N111)</f>
        <v>0</v>
      </c>
      <c r="I91" s="91">
        <f>SUM(H91-G91)</f>
        <v>0</v>
      </c>
    </row>
    <row r="92" spans="1:9" ht="12.75">
      <c r="A92" s="204"/>
      <c r="B92" s="251"/>
      <c r="C92" s="251"/>
      <c r="D92" s="251"/>
      <c r="E92" s="251"/>
      <c r="F92" s="121"/>
      <c r="G92" s="8"/>
      <c r="I92" s="8"/>
    </row>
    <row r="93" spans="1:9" ht="12.75">
      <c r="A93" s="204" t="s">
        <v>560</v>
      </c>
      <c r="B93" s="251">
        <v>97600000</v>
      </c>
      <c r="C93" s="251">
        <v>3013018.87</v>
      </c>
      <c r="D93" s="251">
        <v>3250279.0300000003</v>
      </c>
      <c r="E93" s="251">
        <v>237260.16000000015</v>
      </c>
      <c r="F93" s="121">
        <v>0</v>
      </c>
      <c r="G93" s="91">
        <f>SUM('Egresos Reales'!N112)</f>
        <v>30610701.859999996</v>
      </c>
      <c r="H93" s="123">
        <f>SUM('Presupuesto Egresos'!N112)</f>
        <v>30700279.03</v>
      </c>
      <c r="I93" s="91">
        <f>SUM(H93-G93)</f>
        <v>89577.17000000551</v>
      </c>
    </row>
    <row r="94" spans="1:9" ht="12.75" hidden="1">
      <c r="A94" s="104"/>
      <c r="B94" s="250"/>
      <c r="C94" s="250"/>
      <c r="D94" s="250"/>
      <c r="E94" s="250"/>
      <c r="F94" s="121"/>
      <c r="G94" s="91"/>
      <c r="H94" s="123"/>
      <c r="I94" s="91"/>
    </row>
    <row r="95" spans="1:9" ht="12.75" hidden="1">
      <c r="A95" s="104" t="s">
        <v>321</v>
      </c>
      <c r="B95" s="250">
        <v>0</v>
      </c>
      <c r="C95" s="250">
        <v>0</v>
      </c>
      <c r="D95" s="250">
        <v>0</v>
      </c>
      <c r="E95" s="250">
        <v>0</v>
      </c>
      <c r="F95" s="121">
        <v>0</v>
      </c>
      <c r="G95" s="91">
        <f>SUM('Egresos Reales'!N113)</f>
        <v>0</v>
      </c>
      <c r="H95" s="123">
        <f>SUM('Presupuesto Egresos'!N113)</f>
        <v>0</v>
      </c>
      <c r="I95" s="91">
        <f>SUM(H95-G95)</f>
        <v>0</v>
      </c>
    </row>
    <row r="96" spans="1:9" ht="12.75">
      <c r="A96" s="104"/>
      <c r="B96" s="250"/>
      <c r="C96" s="250"/>
      <c r="D96" s="250"/>
      <c r="E96" s="250"/>
      <c r="F96" s="121"/>
      <c r="G96" s="91"/>
      <c r="H96" s="123"/>
      <c r="I96" s="91"/>
    </row>
    <row r="97" spans="1:9" ht="12.75">
      <c r="A97" s="104" t="s">
        <v>414</v>
      </c>
      <c r="B97" s="250">
        <v>900000</v>
      </c>
      <c r="C97" s="250">
        <v>0</v>
      </c>
      <c r="D97" s="250">
        <v>400000</v>
      </c>
      <c r="E97" s="250">
        <v>400000</v>
      </c>
      <c r="F97" s="121">
        <v>3000000</v>
      </c>
      <c r="G97" s="91">
        <f>SUM('Egresos Reales'!N114)</f>
        <v>2500000</v>
      </c>
      <c r="H97" s="123">
        <f>SUM('Presupuesto Egresos'!N114)</f>
        <v>2500000</v>
      </c>
      <c r="I97" s="91">
        <f>SUM(H97-G97)</f>
        <v>0</v>
      </c>
    </row>
    <row r="98" spans="1:9" ht="12.75" hidden="1">
      <c r="A98" s="104"/>
      <c r="B98" s="250"/>
      <c r="C98" s="250"/>
      <c r="D98" s="250"/>
      <c r="E98" s="250"/>
      <c r="F98" s="121"/>
      <c r="G98" s="91"/>
      <c r="H98" s="123"/>
      <c r="I98" s="91"/>
    </row>
    <row r="99" spans="1:9" ht="12.75" hidden="1">
      <c r="A99" s="104" t="s">
        <v>423</v>
      </c>
      <c r="B99" s="250">
        <v>0</v>
      </c>
      <c r="C99" s="250">
        <v>0</v>
      </c>
      <c r="D99" s="250">
        <v>0</v>
      </c>
      <c r="E99" s="250">
        <v>0</v>
      </c>
      <c r="F99" s="121">
        <v>0</v>
      </c>
      <c r="G99" s="91">
        <f>SUM('Egresos Reales'!N115)</f>
        <v>0</v>
      </c>
      <c r="H99" s="123">
        <f>SUM('Presupuesto Egresos'!N115)</f>
        <v>0</v>
      </c>
      <c r="I99" s="91">
        <f>SUM(H99-G99)</f>
        <v>0</v>
      </c>
    </row>
    <row r="100" spans="1:9" ht="12.75" hidden="1">
      <c r="A100" s="104"/>
      <c r="B100" s="250"/>
      <c r="C100" s="250"/>
      <c r="D100" s="250"/>
      <c r="E100" s="250"/>
      <c r="F100" s="25"/>
      <c r="G100" s="91"/>
      <c r="H100" s="123"/>
      <c r="I100" s="91"/>
    </row>
    <row r="101" spans="1:9" ht="12.75" hidden="1">
      <c r="A101" s="104" t="s">
        <v>408</v>
      </c>
      <c r="B101" s="250">
        <v>0</v>
      </c>
      <c r="C101" s="250">
        <v>0</v>
      </c>
      <c r="D101" s="250">
        <v>0</v>
      </c>
      <c r="E101" s="250">
        <v>0</v>
      </c>
      <c r="F101" s="25">
        <v>0</v>
      </c>
      <c r="G101" s="91">
        <f>SUM('Egresos Reales'!N116)</f>
        <v>0</v>
      </c>
      <c r="H101" s="123">
        <f>SUM('Presupuesto Egresos'!N116)</f>
        <v>0</v>
      </c>
      <c r="I101" s="91">
        <f>SUM(H101-G101)</f>
        <v>0</v>
      </c>
    </row>
    <row r="102" spans="1:9" ht="12.75" hidden="1">
      <c r="A102" s="104"/>
      <c r="B102" s="250"/>
      <c r="C102" s="250"/>
      <c r="D102" s="250"/>
      <c r="E102" s="250"/>
      <c r="F102" s="25"/>
      <c r="G102" s="91"/>
      <c r="H102" s="123"/>
      <c r="I102" s="91"/>
    </row>
    <row r="103" spans="1:9" ht="12.75" hidden="1">
      <c r="A103" s="104" t="s">
        <v>409</v>
      </c>
      <c r="B103" s="250">
        <v>0</v>
      </c>
      <c r="C103" s="250">
        <v>0</v>
      </c>
      <c r="D103" s="250">
        <v>0</v>
      </c>
      <c r="E103" s="250">
        <v>0</v>
      </c>
      <c r="F103" s="25">
        <v>0</v>
      </c>
      <c r="G103" s="91">
        <f>SUM('Egresos Reales'!N117)</f>
        <v>0</v>
      </c>
      <c r="H103" s="123">
        <f>SUM('Presupuesto Egresos'!N117)</f>
        <v>0</v>
      </c>
      <c r="I103" s="91">
        <f>SUM(H103-G103)</f>
        <v>0</v>
      </c>
    </row>
    <row r="104" spans="1:9" ht="12.75">
      <c r="A104" s="104"/>
      <c r="B104" s="250"/>
      <c r="C104" s="250"/>
      <c r="D104" s="250"/>
      <c r="E104" s="250"/>
      <c r="F104" s="25"/>
      <c r="G104" s="91"/>
      <c r="H104" s="123"/>
      <c r="I104" s="91"/>
    </row>
    <row r="105" spans="1:9" ht="12.75">
      <c r="A105" s="204" t="s">
        <v>526</v>
      </c>
      <c r="B105" s="251">
        <v>4169091.39</v>
      </c>
      <c r="C105" s="251">
        <v>0</v>
      </c>
      <c r="D105" s="251">
        <v>0</v>
      </c>
      <c r="E105" s="251">
        <v>0</v>
      </c>
      <c r="F105" s="25">
        <v>4169091.39</v>
      </c>
      <c r="G105" s="91">
        <f>SUM('Egresos Reales'!N118)</f>
        <v>0</v>
      </c>
      <c r="H105" s="123">
        <f>SUM('Presupuesto Egresos'!N118)</f>
        <v>0</v>
      </c>
      <c r="I105" s="91">
        <f>SUM(H105-G105)</f>
        <v>0</v>
      </c>
    </row>
    <row r="106" spans="1:9" ht="12.75">
      <c r="A106" s="204"/>
      <c r="B106" s="251"/>
      <c r="C106" s="251"/>
      <c r="D106" s="251"/>
      <c r="E106" s="251"/>
      <c r="F106" s="25"/>
      <c r="G106" s="91"/>
      <c r="H106" s="123"/>
      <c r="I106" s="91"/>
    </row>
    <row r="107" spans="1:9" ht="12.75">
      <c r="A107" s="204" t="s">
        <v>561</v>
      </c>
      <c r="B107" s="251">
        <v>0</v>
      </c>
      <c r="C107" s="251">
        <v>12273601.97</v>
      </c>
      <c r="D107" s="251">
        <v>12300000</v>
      </c>
      <c r="E107" s="251">
        <v>26398.02999999933</v>
      </c>
      <c r="F107" s="25">
        <v>0</v>
      </c>
      <c r="G107" s="91">
        <f>SUM('Egresos Reales'!N119)</f>
        <v>49082868</v>
      </c>
      <c r="H107" s="123">
        <f>SUM('Presupuesto Egresos'!N119)</f>
        <v>49200000</v>
      </c>
      <c r="I107" s="91">
        <f>SUM(H107-G107)</f>
        <v>117132</v>
      </c>
    </row>
    <row r="108" spans="1:9" ht="12.75">
      <c r="A108" s="104"/>
      <c r="B108" s="250"/>
      <c r="C108" s="250"/>
      <c r="D108" s="250"/>
      <c r="E108" s="250"/>
      <c r="F108" s="25"/>
      <c r="G108" s="91"/>
      <c r="H108" s="123"/>
      <c r="I108" s="91"/>
    </row>
    <row r="109" spans="1:9" ht="12.75">
      <c r="A109" s="126" t="s">
        <v>456</v>
      </c>
      <c r="B109" s="252">
        <v>81530.16000000003</v>
      </c>
      <c r="C109" s="252">
        <v>2855151.42</v>
      </c>
      <c r="D109" s="252">
        <v>2855151.5999999996</v>
      </c>
      <c r="E109" s="252">
        <v>0.17999999970197678</v>
      </c>
      <c r="F109" s="26">
        <v>3653756.86</v>
      </c>
      <c r="G109" s="207">
        <f>SUM('Egresos Reales'!N120)</f>
        <v>11420605.680000002</v>
      </c>
      <c r="H109" s="210">
        <f>SUM('Presupuesto Egresos'!N120)</f>
        <v>11420606.399999999</v>
      </c>
      <c r="I109" s="207">
        <f>SUM(H109-G109)</f>
        <v>0.719999996945262</v>
      </c>
    </row>
    <row r="110" spans="1:9" ht="12.75">
      <c r="A110" s="111"/>
      <c r="B110" s="119"/>
      <c r="C110" s="119"/>
      <c r="D110" s="119"/>
      <c r="E110" s="119"/>
      <c r="F110" s="35"/>
      <c r="G110" s="35"/>
      <c r="H110" s="119"/>
      <c r="I110" s="35"/>
    </row>
    <row r="111" spans="1:9" ht="12.75">
      <c r="A111" s="5" t="s">
        <v>4</v>
      </c>
      <c r="B111" s="6">
        <f>SUM(B11:B109)</f>
        <v>44713562.33</v>
      </c>
      <c r="C111" s="6">
        <f>SUM(C11:C109)</f>
        <v>67113762.03999999</v>
      </c>
      <c r="D111" s="6">
        <f>SUM(D11:D109)</f>
        <v>87286828.2</v>
      </c>
      <c r="E111" s="6">
        <f>SUM(E11:E109)</f>
        <v>20173066.160000004</v>
      </c>
      <c r="F111" s="6">
        <f>SUM(F11:F109)</f>
        <v>240847746.67999998</v>
      </c>
      <c r="G111" s="6">
        <f>SUM(G11:G109)</f>
        <v>255224610.82</v>
      </c>
      <c r="H111" s="6">
        <f>SUM(H11:H109)</f>
        <v>283330596.23999995</v>
      </c>
      <c r="I111" s="6">
        <f>SUM(I11:I109)</f>
        <v>28105985.420000017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4724409448818898" bottom="0.1968503937007874" header="0" footer="0"/>
  <pageSetup horizontalDpi="600" verticalDpi="600" orientation="landscape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80" zoomScaleNormal="80" zoomScalePageLayoutView="0" workbookViewId="0" topLeftCell="A1">
      <selection activeCell="J6" sqref="J6"/>
    </sheetView>
  </sheetViews>
  <sheetFormatPr defaultColWidth="39.57421875" defaultRowHeight="12.75"/>
  <cols>
    <col min="1" max="1" width="39.421875" style="0" bestFit="1" customWidth="1"/>
    <col min="2" max="2" width="13.28125" style="0" bestFit="1" customWidth="1"/>
    <col min="3" max="3" width="11.7109375" style="0" bestFit="1" customWidth="1"/>
    <col min="4" max="4" width="14.8515625" style="0" bestFit="1" customWidth="1"/>
    <col min="5" max="5" width="13.28125" style="0" bestFit="1" customWidth="1"/>
    <col min="6" max="7" width="12.7109375" style="0" bestFit="1" customWidth="1"/>
    <col min="8" max="8" width="14.8515625" style="0" bestFit="1" customWidth="1"/>
    <col min="9" max="9" width="11.28125" style="0" bestFit="1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276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32"/>
      <c r="C9" s="32"/>
      <c r="D9" s="32"/>
      <c r="E9" s="32"/>
    </row>
    <row r="10" spans="1:9" ht="12.75">
      <c r="A10" s="13"/>
      <c r="B10" s="240"/>
      <c r="C10" s="240"/>
      <c r="D10" s="240"/>
      <c r="E10" s="240"/>
      <c r="F10" s="24"/>
      <c r="G10" s="110"/>
      <c r="H10" s="24"/>
      <c r="I10" s="105"/>
    </row>
    <row r="11" spans="1:9" ht="12.75">
      <c r="A11" s="104" t="s">
        <v>401</v>
      </c>
      <c r="B11" s="250">
        <v>-18856812.71</v>
      </c>
      <c r="C11" s="250">
        <v>0</v>
      </c>
      <c r="D11" s="250">
        <v>0</v>
      </c>
      <c r="E11" s="250">
        <v>0</v>
      </c>
      <c r="F11" s="25">
        <v>35143771.69</v>
      </c>
      <c r="G11" s="106">
        <f>SUM('Egresos Reales'!N122)</f>
        <v>0</v>
      </c>
      <c r="H11" s="25">
        <f>SUM('Presupuesto Egresos'!N122)</f>
        <v>0</v>
      </c>
      <c r="I11" s="108">
        <f>SUM(H11-G11)</f>
        <v>0</v>
      </c>
    </row>
    <row r="12" spans="1:9" ht="12.75">
      <c r="A12" s="104"/>
      <c r="B12" s="250"/>
      <c r="C12" s="250"/>
      <c r="D12" s="250"/>
      <c r="E12" s="250"/>
      <c r="F12" s="25"/>
      <c r="G12" s="106"/>
      <c r="H12" s="25"/>
      <c r="I12" s="108"/>
    </row>
    <row r="13" spans="1:9" ht="12.75">
      <c r="A13" s="104" t="s">
        <v>399</v>
      </c>
      <c r="B13" s="250">
        <v>2535752.9699999997</v>
      </c>
      <c r="C13" s="250">
        <v>711234.9600000001</v>
      </c>
      <c r="D13" s="250">
        <v>412038.97</v>
      </c>
      <c r="E13" s="250">
        <v>-299195.9900000001</v>
      </c>
      <c r="F13" s="25">
        <v>13457789.459999999</v>
      </c>
      <c r="G13" s="106">
        <f>SUM('Egresos Reales'!N123)</f>
        <v>1854700.53</v>
      </c>
      <c r="H13" s="25">
        <f>SUM('Presupuesto Egresos'!N123)</f>
        <v>1778638.97</v>
      </c>
      <c r="I13" s="108">
        <f>SUM(H13-G13)</f>
        <v>-76061.56000000006</v>
      </c>
    </row>
    <row r="14" spans="1:9" ht="12.75">
      <c r="A14" s="104"/>
      <c r="B14" s="250"/>
      <c r="C14" s="250"/>
      <c r="D14" s="250"/>
      <c r="E14" s="250"/>
      <c r="F14" s="25"/>
      <c r="G14" s="106"/>
      <c r="H14" s="25"/>
      <c r="I14" s="108"/>
    </row>
    <row r="15" spans="1:9" ht="12.75">
      <c r="A15" s="15" t="s">
        <v>301</v>
      </c>
      <c r="B15" s="241">
        <v>25000000</v>
      </c>
      <c r="C15" s="241">
        <v>3999999</v>
      </c>
      <c r="D15" s="241">
        <v>-6500004</v>
      </c>
      <c r="E15" s="241">
        <v>-10500003</v>
      </c>
      <c r="F15" s="25">
        <v>25000000</v>
      </c>
      <c r="G15" s="106">
        <f>SUM('Egresos Reales'!N124)</f>
        <v>15999996</v>
      </c>
      <c r="H15" s="25">
        <f>SUM('Presupuesto Egresos'!N124)</f>
        <v>15999996</v>
      </c>
      <c r="I15" s="108">
        <f>SUM(H15-G15)</f>
        <v>0</v>
      </c>
    </row>
    <row r="16" spans="1:9" ht="12.75">
      <c r="A16" s="15"/>
      <c r="B16" s="241"/>
      <c r="C16" s="241"/>
      <c r="D16" s="241"/>
      <c r="E16" s="241"/>
      <c r="F16" s="25"/>
      <c r="G16" s="106"/>
      <c r="H16" s="25"/>
      <c r="I16" s="108"/>
    </row>
    <row r="17" spans="1:9" ht="12.75">
      <c r="A17" s="71" t="s">
        <v>305</v>
      </c>
      <c r="B17" s="128">
        <v>0</v>
      </c>
      <c r="C17" s="128">
        <v>0</v>
      </c>
      <c r="D17" s="128">
        <v>0</v>
      </c>
      <c r="E17" s="128">
        <v>0</v>
      </c>
      <c r="F17" s="25">
        <v>0</v>
      </c>
      <c r="G17" s="106">
        <f>SUM('Egresos Reales'!N125)</f>
        <v>0</v>
      </c>
      <c r="H17" s="25">
        <f>SUM('Presupuesto Egresos'!N125)</f>
        <v>0</v>
      </c>
      <c r="I17" s="108">
        <f>SUM(H17-G17)</f>
        <v>0</v>
      </c>
    </row>
    <row r="18" spans="1:9" ht="12.75">
      <c r="A18" s="71"/>
      <c r="B18" s="128"/>
      <c r="C18" s="128"/>
      <c r="D18" s="128"/>
      <c r="E18" s="128"/>
      <c r="F18" s="25"/>
      <c r="G18" s="106"/>
      <c r="H18" s="25"/>
      <c r="I18" s="108"/>
    </row>
    <row r="19" spans="1:9" ht="12.75">
      <c r="A19" s="118" t="s">
        <v>311</v>
      </c>
      <c r="B19" s="253">
        <v>0</v>
      </c>
      <c r="C19" s="253">
        <v>0</v>
      </c>
      <c r="D19" s="253">
        <v>0</v>
      </c>
      <c r="E19" s="253">
        <v>0</v>
      </c>
      <c r="F19" s="26">
        <v>0</v>
      </c>
      <c r="G19" s="109">
        <f>SUM('Egresos Reales'!N126)</f>
        <v>0</v>
      </c>
      <c r="H19" s="26">
        <f>SUM('Presupuesto Egresos'!N126)</f>
        <v>0</v>
      </c>
      <c r="I19" s="103">
        <f>SUM(H19-G19)</f>
        <v>0</v>
      </c>
    </row>
    <row r="20" spans="2:9" ht="12.75">
      <c r="B20" s="32"/>
      <c r="C20" s="32"/>
      <c r="D20" s="32"/>
      <c r="E20" s="32"/>
      <c r="F20" s="32"/>
      <c r="G20" s="32"/>
      <c r="H20" s="32"/>
      <c r="I20" s="35"/>
    </row>
    <row r="21" spans="1:9" ht="12.75">
      <c r="A21" s="5" t="s">
        <v>4</v>
      </c>
      <c r="B21" s="6">
        <f>SUM(B10:B19)</f>
        <v>8678940.259999998</v>
      </c>
      <c r="C21" s="6">
        <f>SUM(C10:C19)</f>
        <v>4711233.96</v>
      </c>
      <c r="D21" s="6">
        <f>SUM(D10:D19)</f>
        <v>-6087965.03</v>
      </c>
      <c r="E21" s="6">
        <f>SUM(E10:E19)</f>
        <v>-10799198.99</v>
      </c>
      <c r="F21" s="6">
        <f>SUM(F10:F19)</f>
        <v>73601561.15</v>
      </c>
      <c r="G21" s="6">
        <f>SUM(G10:G19)</f>
        <v>17854696.53</v>
      </c>
      <c r="H21" s="6">
        <f>SUM(H10:H19)</f>
        <v>17778634.97</v>
      </c>
      <c r="I21" s="6">
        <f>SUM(I10:I19)</f>
        <v>-76061.56000000006</v>
      </c>
    </row>
    <row r="22" spans="2:5" ht="12.75">
      <c r="B22" s="32"/>
      <c r="C22" s="32"/>
      <c r="D22" s="32"/>
      <c r="E22" s="32"/>
    </row>
    <row r="23" spans="2:5" ht="12.75">
      <c r="B23" s="32"/>
      <c r="C23" s="32"/>
      <c r="D23" s="32"/>
      <c r="E23" s="32"/>
    </row>
    <row r="24" spans="2:5" ht="12.75">
      <c r="B24" s="32"/>
      <c r="C24" s="32"/>
      <c r="D24" s="32"/>
      <c r="E24" s="32"/>
    </row>
    <row r="25" spans="2:5" ht="12.75">
      <c r="B25" s="32"/>
      <c r="C25" s="32"/>
      <c r="D25" s="32"/>
      <c r="E25" s="32"/>
    </row>
    <row r="26" spans="2:5" ht="12.75">
      <c r="B26" s="32"/>
      <c r="C26" s="32"/>
      <c r="D26" s="32"/>
      <c r="E26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2755905511811024" top="0.5511811023622047" bottom="0.3937007874015748" header="0" footer="0"/>
  <pageSetup horizontalDpi="600" verticalDpi="600" orientation="landscape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45"/>
  <sheetViews>
    <sheetView showGridLines="0" zoomScale="70" zoomScaleNormal="70" zoomScalePageLayoutView="0" workbookViewId="0" topLeftCell="A1">
      <selection activeCell="A1" sqref="A1:I1"/>
    </sheetView>
  </sheetViews>
  <sheetFormatPr defaultColWidth="11.421875" defaultRowHeight="12.75"/>
  <cols>
    <col min="1" max="1" width="44.8515625" style="266" customWidth="1"/>
    <col min="2" max="2" width="13.00390625" style="266" customWidth="1"/>
    <col min="3" max="3" width="13.7109375" style="266" bestFit="1" customWidth="1"/>
    <col min="4" max="4" width="14.8515625" style="266" bestFit="1" customWidth="1"/>
    <col min="5" max="5" width="13.7109375" style="266" bestFit="1" customWidth="1"/>
    <col min="6" max="7" width="14.8515625" style="266" customWidth="1"/>
    <col min="8" max="8" width="15.28125" style="266" customWidth="1"/>
    <col min="9" max="9" width="14.8515625" style="266" customWidth="1"/>
    <col min="10" max="10" width="3.5742187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294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3.5" thickBot="1">
      <c r="A6" s="265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189</v>
      </c>
      <c r="C7" s="283"/>
      <c r="D7" s="3" t="s">
        <v>40</v>
      </c>
      <c r="E7" s="3" t="s">
        <v>41</v>
      </c>
      <c r="F7" s="282" t="s">
        <v>189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2:5" ht="12.75">
      <c r="B9" s="267"/>
      <c r="C9" s="267"/>
      <c r="D9" s="267"/>
      <c r="E9" s="267"/>
    </row>
    <row r="10" spans="1:9" ht="12.75">
      <c r="A10" s="268"/>
      <c r="B10" s="269"/>
      <c r="C10" s="270"/>
      <c r="D10" s="269"/>
      <c r="E10" s="270"/>
      <c r="F10" s="269"/>
      <c r="G10" s="270"/>
      <c r="H10" s="269"/>
      <c r="I10" s="271"/>
    </row>
    <row r="11" spans="1:9" ht="12.75" hidden="1">
      <c r="A11" s="200" t="s">
        <v>148</v>
      </c>
      <c r="B11" s="203">
        <v>0</v>
      </c>
      <c r="C11" s="247">
        <v>0</v>
      </c>
      <c r="D11" s="203">
        <v>0</v>
      </c>
      <c r="E11" s="247">
        <v>0</v>
      </c>
      <c r="F11" s="203">
        <v>0</v>
      </c>
      <c r="G11" s="272">
        <f>SUM('Egresos Reales'!N128)</f>
        <v>0</v>
      </c>
      <c r="H11" s="203">
        <f>SUM('Presupuesto Egresos'!N128)</f>
        <v>0</v>
      </c>
      <c r="I11" s="273">
        <f>SUM(H11-G11)</f>
        <v>0</v>
      </c>
    </row>
    <row r="12" spans="1:9" ht="12.75" hidden="1">
      <c r="A12" s="204"/>
      <c r="B12" s="264"/>
      <c r="C12" s="254"/>
      <c r="D12" s="264"/>
      <c r="E12" s="254"/>
      <c r="F12" s="203"/>
      <c r="G12" s="272"/>
      <c r="H12" s="203"/>
      <c r="I12" s="273"/>
    </row>
    <row r="13" spans="1:9" ht="12.75" hidden="1">
      <c r="A13" s="204" t="s">
        <v>138</v>
      </c>
      <c r="B13" s="264">
        <v>0</v>
      </c>
      <c r="C13" s="254">
        <v>0</v>
      </c>
      <c r="D13" s="264">
        <v>0</v>
      </c>
      <c r="E13" s="254">
        <v>0</v>
      </c>
      <c r="F13" s="203">
        <v>0</v>
      </c>
      <c r="G13" s="272">
        <f>SUM('Egresos Reales'!N129)</f>
        <v>0</v>
      </c>
      <c r="H13" s="203">
        <f>SUM('Presupuesto Egresos'!N129)</f>
        <v>0</v>
      </c>
      <c r="I13" s="273">
        <f>SUM(H13-G13)</f>
        <v>0</v>
      </c>
    </row>
    <row r="14" spans="1:9" ht="12.75" hidden="1">
      <c r="A14" s="204"/>
      <c r="B14" s="264"/>
      <c r="C14" s="254"/>
      <c r="D14" s="264"/>
      <c r="E14" s="254"/>
      <c r="F14" s="203"/>
      <c r="G14" s="272"/>
      <c r="H14" s="203"/>
      <c r="I14" s="273"/>
    </row>
    <row r="15" spans="1:9" ht="12.75" hidden="1">
      <c r="A15" s="204" t="s">
        <v>291</v>
      </c>
      <c r="B15" s="264">
        <v>0</v>
      </c>
      <c r="C15" s="254">
        <v>0</v>
      </c>
      <c r="D15" s="264">
        <v>0</v>
      </c>
      <c r="E15" s="254">
        <v>0</v>
      </c>
      <c r="F15" s="203">
        <v>0</v>
      </c>
      <c r="G15" s="272">
        <f>SUM('Egresos Reales'!N130)</f>
        <v>0</v>
      </c>
      <c r="H15" s="203">
        <f>SUM('Presupuesto Egresos'!N130)</f>
        <v>0</v>
      </c>
      <c r="I15" s="273">
        <f>SUM(H15-G15)</f>
        <v>0</v>
      </c>
    </row>
    <row r="16" spans="1:9" ht="12.75" hidden="1">
      <c r="A16" s="204"/>
      <c r="B16" s="264"/>
      <c r="C16" s="254"/>
      <c r="D16" s="264"/>
      <c r="E16" s="254"/>
      <c r="F16" s="203"/>
      <c r="G16" s="272"/>
      <c r="H16" s="203"/>
      <c r="I16" s="273"/>
    </row>
    <row r="17" spans="1:9" ht="12.75" hidden="1">
      <c r="A17" s="204" t="s">
        <v>292</v>
      </c>
      <c r="B17" s="264">
        <v>0</v>
      </c>
      <c r="C17" s="254">
        <v>0</v>
      </c>
      <c r="D17" s="264">
        <v>0</v>
      </c>
      <c r="E17" s="254">
        <v>0</v>
      </c>
      <c r="F17" s="203">
        <v>0</v>
      </c>
      <c r="G17" s="272">
        <f>SUM('Egresos Reales'!N131)</f>
        <v>0</v>
      </c>
      <c r="H17" s="203">
        <f>SUM('Presupuesto Egresos'!N131)</f>
        <v>0</v>
      </c>
      <c r="I17" s="273">
        <f>SUM(H17-G17)</f>
        <v>0</v>
      </c>
    </row>
    <row r="18" spans="1:9" ht="12.75" hidden="1">
      <c r="A18" s="204"/>
      <c r="B18" s="264"/>
      <c r="C18" s="254"/>
      <c r="D18" s="264"/>
      <c r="E18" s="254"/>
      <c r="F18" s="203"/>
      <c r="G18" s="272"/>
      <c r="H18" s="203"/>
      <c r="I18" s="273"/>
    </row>
    <row r="19" spans="1:9" ht="12.75" hidden="1">
      <c r="A19" s="204" t="s">
        <v>243</v>
      </c>
      <c r="B19" s="264">
        <v>0</v>
      </c>
      <c r="C19" s="254">
        <v>0</v>
      </c>
      <c r="D19" s="264">
        <v>0</v>
      </c>
      <c r="E19" s="254">
        <v>0</v>
      </c>
      <c r="F19" s="203">
        <v>0</v>
      </c>
      <c r="G19" s="272">
        <f>SUM('Egresos Reales'!N132)</f>
        <v>0</v>
      </c>
      <c r="H19" s="203">
        <f>SUM('Presupuesto Egresos'!N132)</f>
        <v>0</v>
      </c>
      <c r="I19" s="273">
        <f>SUM(H19-G19)</f>
        <v>0</v>
      </c>
    </row>
    <row r="20" spans="1:9" ht="12.75" hidden="1">
      <c r="A20" s="204"/>
      <c r="B20" s="264"/>
      <c r="C20" s="254"/>
      <c r="D20" s="264"/>
      <c r="E20" s="254"/>
      <c r="F20" s="203"/>
      <c r="G20" s="272"/>
      <c r="H20" s="203"/>
      <c r="I20" s="273"/>
    </row>
    <row r="21" spans="1:9" ht="12.75" hidden="1">
      <c r="A21" s="204" t="s">
        <v>318</v>
      </c>
      <c r="B21" s="264">
        <v>0</v>
      </c>
      <c r="C21" s="254">
        <v>0</v>
      </c>
      <c r="D21" s="264">
        <v>0</v>
      </c>
      <c r="E21" s="254">
        <v>0</v>
      </c>
      <c r="F21" s="203">
        <v>0</v>
      </c>
      <c r="G21" s="272">
        <f>SUM('Egresos Reales'!N133)</f>
        <v>0</v>
      </c>
      <c r="H21" s="203">
        <f>SUM('Presupuesto Egresos'!N133)</f>
        <v>0</v>
      </c>
      <c r="I21" s="273">
        <f>SUM(H21-G21)</f>
        <v>0</v>
      </c>
    </row>
    <row r="22" spans="1:9" ht="12.75" hidden="1">
      <c r="A22" s="204"/>
      <c r="B22" s="264"/>
      <c r="C22" s="254"/>
      <c r="D22" s="264"/>
      <c r="E22" s="254"/>
      <c r="F22" s="203"/>
      <c r="G22" s="272"/>
      <c r="H22" s="203"/>
      <c r="I22" s="273"/>
    </row>
    <row r="23" spans="1:9" ht="12.75" hidden="1">
      <c r="A23" s="204" t="s">
        <v>256</v>
      </c>
      <c r="B23" s="264">
        <v>0</v>
      </c>
      <c r="C23" s="254">
        <v>0</v>
      </c>
      <c r="D23" s="264">
        <v>0</v>
      </c>
      <c r="E23" s="254">
        <v>0</v>
      </c>
      <c r="F23" s="203">
        <v>0</v>
      </c>
      <c r="G23" s="272">
        <f>SUM('Egresos Reales'!N134)</f>
        <v>0</v>
      </c>
      <c r="H23" s="203">
        <f>SUM('Presupuesto Egresos'!N134)</f>
        <v>0</v>
      </c>
      <c r="I23" s="273">
        <f>SUM(H23-G23)</f>
        <v>0</v>
      </c>
    </row>
    <row r="24" spans="1:9" ht="12.75" hidden="1">
      <c r="A24" s="204"/>
      <c r="B24" s="264"/>
      <c r="C24" s="254"/>
      <c r="D24" s="264"/>
      <c r="E24" s="254"/>
      <c r="F24" s="203"/>
      <c r="G24" s="272"/>
      <c r="H24" s="203"/>
      <c r="I24" s="273"/>
    </row>
    <row r="25" spans="1:9" ht="12.75" hidden="1">
      <c r="A25" s="204" t="s">
        <v>287</v>
      </c>
      <c r="B25" s="264">
        <v>0</v>
      </c>
      <c r="C25" s="254">
        <v>0</v>
      </c>
      <c r="D25" s="264">
        <v>0</v>
      </c>
      <c r="E25" s="254">
        <v>0</v>
      </c>
      <c r="F25" s="203">
        <v>0</v>
      </c>
      <c r="G25" s="272">
        <f>SUM('Egresos Reales'!N135)</f>
        <v>0</v>
      </c>
      <c r="H25" s="203">
        <f>SUM('Presupuesto Egresos'!N135)</f>
        <v>0</v>
      </c>
      <c r="I25" s="273">
        <f>SUM(H25-G25)</f>
        <v>0</v>
      </c>
    </row>
    <row r="26" spans="1:9" ht="12.75" hidden="1">
      <c r="A26" s="204"/>
      <c r="B26" s="264"/>
      <c r="C26" s="254"/>
      <c r="D26" s="264"/>
      <c r="E26" s="254"/>
      <c r="F26" s="203"/>
      <c r="G26" s="272"/>
      <c r="H26" s="203"/>
      <c r="I26" s="273"/>
    </row>
    <row r="27" spans="1:9" ht="12.75" hidden="1">
      <c r="A27" s="204" t="s">
        <v>244</v>
      </c>
      <c r="B27" s="264">
        <v>0</v>
      </c>
      <c r="C27" s="254">
        <v>0</v>
      </c>
      <c r="D27" s="264">
        <v>0</v>
      </c>
      <c r="E27" s="254">
        <v>0</v>
      </c>
      <c r="F27" s="203">
        <v>0</v>
      </c>
      <c r="G27" s="272">
        <f>SUM('Egresos Reales'!N136)</f>
        <v>0</v>
      </c>
      <c r="H27" s="203">
        <f>SUM('Presupuesto Egresos'!N136)</f>
        <v>0</v>
      </c>
      <c r="I27" s="273">
        <f>SUM(H27-G27)</f>
        <v>0</v>
      </c>
    </row>
    <row r="28" spans="1:9" ht="12.75" hidden="1">
      <c r="A28" s="204"/>
      <c r="B28" s="264"/>
      <c r="C28" s="254"/>
      <c r="D28" s="264"/>
      <c r="E28" s="254"/>
      <c r="F28" s="203"/>
      <c r="G28" s="272"/>
      <c r="H28" s="203"/>
      <c r="I28" s="273"/>
    </row>
    <row r="29" spans="1:9" ht="12.75" hidden="1">
      <c r="A29" s="204" t="s">
        <v>245</v>
      </c>
      <c r="B29" s="264">
        <v>0</v>
      </c>
      <c r="C29" s="254">
        <v>0</v>
      </c>
      <c r="D29" s="264">
        <v>0</v>
      </c>
      <c r="E29" s="254">
        <v>0</v>
      </c>
      <c r="F29" s="203">
        <v>0</v>
      </c>
      <c r="G29" s="272">
        <f>SUM('Egresos Reales'!N137)</f>
        <v>0</v>
      </c>
      <c r="H29" s="203">
        <f>SUM('Presupuesto Egresos'!N137)</f>
        <v>0</v>
      </c>
      <c r="I29" s="273">
        <f>SUM(H29-G29)</f>
        <v>0</v>
      </c>
    </row>
    <row r="30" spans="1:9" ht="12.75" hidden="1">
      <c r="A30" s="204"/>
      <c r="B30" s="264"/>
      <c r="C30" s="254"/>
      <c r="D30" s="264"/>
      <c r="E30" s="254"/>
      <c r="F30" s="203"/>
      <c r="G30" s="272"/>
      <c r="H30" s="203"/>
      <c r="I30" s="273"/>
    </row>
    <row r="31" spans="1:9" ht="12.75" hidden="1">
      <c r="A31" s="204" t="s">
        <v>246</v>
      </c>
      <c r="B31" s="264">
        <v>0</v>
      </c>
      <c r="C31" s="254">
        <v>0</v>
      </c>
      <c r="D31" s="264">
        <v>0</v>
      </c>
      <c r="E31" s="254">
        <v>0</v>
      </c>
      <c r="F31" s="203">
        <v>0</v>
      </c>
      <c r="G31" s="272">
        <f>SUM('Egresos Reales'!N138)</f>
        <v>0</v>
      </c>
      <c r="H31" s="203">
        <f>SUM('Presupuesto Egresos'!N138)</f>
        <v>0</v>
      </c>
      <c r="I31" s="273">
        <f>SUM(H31-G31)</f>
        <v>0</v>
      </c>
    </row>
    <row r="32" spans="1:9" ht="12.75" hidden="1">
      <c r="A32" s="204"/>
      <c r="B32" s="264"/>
      <c r="C32" s="254"/>
      <c r="D32" s="264"/>
      <c r="E32" s="254"/>
      <c r="F32" s="203"/>
      <c r="G32" s="272"/>
      <c r="H32" s="203"/>
      <c r="I32" s="273"/>
    </row>
    <row r="33" spans="1:9" ht="12.75">
      <c r="A33" s="204" t="s">
        <v>393</v>
      </c>
      <c r="B33" s="264">
        <v>0</v>
      </c>
      <c r="C33" s="254">
        <v>0</v>
      </c>
      <c r="D33" s="264">
        <v>0</v>
      </c>
      <c r="E33" s="254">
        <v>0</v>
      </c>
      <c r="F33" s="203">
        <v>25993.68</v>
      </c>
      <c r="G33" s="272">
        <f>SUM('Egresos Reales'!N139)</f>
        <v>0</v>
      </c>
      <c r="H33" s="203">
        <f>SUM('Presupuesto Egresos'!N139)</f>
        <v>0</v>
      </c>
      <c r="I33" s="273">
        <f>SUM(H33-G33)</f>
        <v>0</v>
      </c>
    </row>
    <row r="34" spans="1:9" ht="12.75">
      <c r="A34" s="204"/>
      <c r="B34" s="264"/>
      <c r="C34" s="254"/>
      <c r="D34" s="264"/>
      <c r="E34" s="254"/>
      <c r="F34" s="203"/>
      <c r="G34" s="272"/>
      <c r="H34" s="203"/>
      <c r="I34" s="273"/>
    </row>
    <row r="35" spans="1:9" ht="12.75">
      <c r="A35" s="204" t="s">
        <v>440</v>
      </c>
      <c r="B35" s="264">
        <v>0</v>
      </c>
      <c r="C35" s="254">
        <v>0</v>
      </c>
      <c r="D35" s="264">
        <v>0</v>
      </c>
      <c r="E35" s="254">
        <v>0</v>
      </c>
      <c r="F35" s="203">
        <v>128161.22</v>
      </c>
      <c r="G35" s="272">
        <f>SUM('Egresos Reales'!N140)</f>
        <v>0</v>
      </c>
      <c r="H35" s="203">
        <f>SUM('Presupuesto Egresos'!N140)</f>
        <v>0</v>
      </c>
      <c r="I35" s="273">
        <f>SUM(H35-G35)</f>
        <v>0</v>
      </c>
    </row>
    <row r="36" spans="1:9" ht="12.75">
      <c r="A36" s="204"/>
      <c r="B36" s="264"/>
      <c r="C36" s="254"/>
      <c r="D36" s="264"/>
      <c r="E36" s="254"/>
      <c r="F36" s="203"/>
      <c r="G36" s="272"/>
      <c r="H36" s="203"/>
      <c r="I36" s="273"/>
    </row>
    <row r="37" spans="1:9" ht="12.75">
      <c r="A37" s="204" t="s">
        <v>297</v>
      </c>
      <c r="B37" s="264">
        <v>620410.21</v>
      </c>
      <c r="C37" s="254">
        <v>5907.66</v>
      </c>
      <c r="D37" s="264">
        <v>1317875.94</v>
      </c>
      <c r="E37" s="254">
        <v>1311968.28</v>
      </c>
      <c r="F37" s="203">
        <v>767131.41</v>
      </c>
      <c r="G37" s="272">
        <f>SUM('Egresos Reales'!N141)</f>
        <v>1320298.94</v>
      </c>
      <c r="H37" s="203">
        <f>SUM('Presupuesto Egresos'!N141)</f>
        <v>1317875.94</v>
      </c>
      <c r="I37" s="273">
        <f>SUM(H37-G37)</f>
        <v>-2423</v>
      </c>
    </row>
    <row r="38" spans="1:9" ht="12.75">
      <c r="A38" s="204"/>
      <c r="B38" s="264"/>
      <c r="C38" s="254"/>
      <c r="D38" s="264"/>
      <c r="E38" s="254"/>
      <c r="F38" s="203"/>
      <c r="G38" s="272"/>
      <c r="H38" s="203"/>
      <c r="I38" s="273"/>
    </row>
    <row r="39" spans="1:9" ht="12.75">
      <c r="A39" s="200" t="s">
        <v>298</v>
      </c>
      <c r="B39" s="203">
        <v>3782975.3099999996</v>
      </c>
      <c r="C39" s="247">
        <v>13260586.290000001</v>
      </c>
      <c r="D39" s="203">
        <v>21865205.65</v>
      </c>
      <c r="E39" s="247">
        <v>8604619.359999998</v>
      </c>
      <c r="F39" s="203">
        <v>14232622.030000001</v>
      </c>
      <c r="G39" s="272">
        <f>SUM('Egresos Reales'!N142)</f>
        <v>34666121.470000006</v>
      </c>
      <c r="H39" s="203">
        <f>SUM('Presupuesto Egresos'!N142)</f>
        <v>36821205.65</v>
      </c>
      <c r="I39" s="273">
        <f>SUM(H39-G39)</f>
        <v>2155084.1799999923</v>
      </c>
    </row>
    <row r="40" spans="1:9" ht="12.75" hidden="1">
      <c r="A40" s="200"/>
      <c r="B40" s="203"/>
      <c r="C40" s="247"/>
      <c r="D40" s="203"/>
      <c r="E40" s="247"/>
      <c r="F40" s="203"/>
      <c r="G40" s="272"/>
      <c r="H40" s="203"/>
      <c r="I40" s="273"/>
    </row>
    <row r="41" spans="1:9" ht="12.75" hidden="1">
      <c r="A41" s="200" t="s">
        <v>319</v>
      </c>
      <c r="B41" s="203">
        <v>0</v>
      </c>
      <c r="C41" s="247">
        <v>0</v>
      </c>
      <c r="D41" s="203">
        <v>0</v>
      </c>
      <c r="E41" s="247">
        <v>0</v>
      </c>
      <c r="F41" s="203">
        <v>0</v>
      </c>
      <c r="G41" s="272">
        <f>SUM('Egresos Reales'!N143)</f>
        <v>0</v>
      </c>
      <c r="H41" s="203">
        <f>SUM('Presupuesto Egresos'!N143)</f>
        <v>0</v>
      </c>
      <c r="I41" s="273">
        <f>SUM(H41-G41)</f>
        <v>0</v>
      </c>
    </row>
    <row r="42" spans="1:9" ht="12.75">
      <c r="A42" s="200"/>
      <c r="B42" s="203"/>
      <c r="C42" s="247"/>
      <c r="D42" s="203"/>
      <c r="E42" s="247"/>
      <c r="F42" s="203"/>
      <c r="G42" s="272"/>
      <c r="H42" s="203"/>
      <c r="I42" s="273"/>
    </row>
    <row r="43" spans="1:9" ht="12.75">
      <c r="A43" s="200" t="s">
        <v>394</v>
      </c>
      <c r="B43" s="203">
        <v>0</v>
      </c>
      <c r="C43" s="247">
        <v>0</v>
      </c>
      <c r="D43" s="203">
        <v>0</v>
      </c>
      <c r="E43" s="247">
        <v>0</v>
      </c>
      <c r="F43" s="203">
        <v>2925893.04</v>
      </c>
      <c r="G43" s="272">
        <f>SUM('Egresos Reales'!N144)</f>
        <v>0</v>
      </c>
      <c r="H43" s="203">
        <f>SUM('Presupuesto Egresos'!N144)</f>
        <v>0</v>
      </c>
      <c r="I43" s="273">
        <f>SUM(H43-G43)</f>
        <v>0</v>
      </c>
    </row>
    <row r="44" spans="1:9" ht="12.75">
      <c r="A44" s="200"/>
      <c r="B44" s="203"/>
      <c r="C44" s="247"/>
      <c r="D44" s="203"/>
      <c r="E44" s="247"/>
      <c r="F44" s="203"/>
      <c r="G44" s="272"/>
      <c r="H44" s="203"/>
      <c r="I44" s="273"/>
    </row>
    <row r="45" spans="1:9" ht="12.75">
      <c r="A45" s="200" t="s">
        <v>441</v>
      </c>
      <c r="B45" s="203">
        <v>0</v>
      </c>
      <c r="C45" s="247">
        <v>0</v>
      </c>
      <c r="D45" s="203">
        <v>0</v>
      </c>
      <c r="E45" s="247">
        <v>0</v>
      </c>
      <c r="F45" s="203">
        <v>233184.18</v>
      </c>
      <c r="G45" s="272">
        <f>SUM('Egresos Reales'!N145)</f>
        <v>0</v>
      </c>
      <c r="H45" s="203">
        <f>SUM('Presupuesto Egresos'!N145)</f>
        <v>0</v>
      </c>
      <c r="I45" s="273">
        <f>SUM(H45-G45)</f>
        <v>0</v>
      </c>
    </row>
    <row r="46" spans="1:9" ht="12.75" hidden="1">
      <c r="A46" s="200"/>
      <c r="B46" s="203"/>
      <c r="C46" s="247"/>
      <c r="D46" s="203"/>
      <c r="E46" s="247"/>
      <c r="F46" s="199"/>
      <c r="G46" s="272"/>
      <c r="H46" s="203"/>
      <c r="I46" s="273"/>
    </row>
    <row r="47" spans="1:9" ht="12.75" hidden="1">
      <c r="A47" s="200" t="s">
        <v>325</v>
      </c>
      <c r="B47" s="203">
        <v>0</v>
      </c>
      <c r="C47" s="247">
        <v>0</v>
      </c>
      <c r="D47" s="203">
        <v>0</v>
      </c>
      <c r="E47" s="247">
        <v>0</v>
      </c>
      <c r="F47" s="203">
        <v>0</v>
      </c>
      <c r="G47" s="272">
        <f>SUM('Egresos Reales'!N146)</f>
        <v>0</v>
      </c>
      <c r="H47" s="203">
        <f>SUM('Presupuesto Egresos'!N146)</f>
        <v>0</v>
      </c>
      <c r="I47" s="273">
        <f>SUM(H47-G47)</f>
        <v>0</v>
      </c>
    </row>
    <row r="48" spans="1:9" ht="12.75" hidden="1">
      <c r="A48" s="200"/>
      <c r="B48" s="203"/>
      <c r="C48" s="247"/>
      <c r="D48" s="203"/>
      <c r="E48" s="247"/>
      <c r="F48" s="203"/>
      <c r="G48" s="272"/>
      <c r="H48" s="203"/>
      <c r="I48" s="273"/>
    </row>
    <row r="49" spans="1:9" ht="12.75" hidden="1">
      <c r="A49" s="200" t="s">
        <v>395</v>
      </c>
      <c r="B49" s="203">
        <v>0</v>
      </c>
      <c r="C49" s="247">
        <v>0</v>
      </c>
      <c r="D49" s="203">
        <v>0</v>
      </c>
      <c r="E49" s="247">
        <v>0</v>
      </c>
      <c r="F49" s="203">
        <v>0</v>
      </c>
      <c r="G49" s="272">
        <f>SUM('Egresos Reales'!N147)</f>
        <v>0</v>
      </c>
      <c r="H49" s="203">
        <f>SUM('Presupuesto Egresos'!N147)</f>
        <v>0</v>
      </c>
      <c r="I49" s="273">
        <f>SUM(H49-G49)</f>
        <v>0</v>
      </c>
    </row>
    <row r="50" spans="1:9" ht="12.75">
      <c r="A50" s="200"/>
      <c r="B50" s="203"/>
      <c r="C50" s="247"/>
      <c r="D50" s="203"/>
      <c r="E50" s="247"/>
      <c r="F50" s="203"/>
      <c r="G50" s="272"/>
      <c r="H50" s="203"/>
      <c r="I50" s="273"/>
    </row>
    <row r="51" spans="1:9" ht="12.75">
      <c r="A51" s="200" t="s">
        <v>442</v>
      </c>
      <c r="B51" s="203">
        <v>0</v>
      </c>
      <c r="C51" s="247">
        <v>0</v>
      </c>
      <c r="D51" s="203">
        <v>0</v>
      </c>
      <c r="E51" s="247">
        <v>0</v>
      </c>
      <c r="F51" s="203">
        <v>552562.01</v>
      </c>
      <c r="G51" s="272">
        <f>SUM('Egresos Reales'!N148)</f>
        <v>0</v>
      </c>
      <c r="H51" s="203">
        <f>SUM('Presupuesto Egresos'!N148)</f>
        <v>0</v>
      </c>
      <c r="I51" s="273">
        <f>SUM(H51-G51)</f>
        <v>0</v>
      </c>
    </row>
    <row r="52" spans="1:9" ht="12.75">
      <c r="A52" s="200"/>
      <c r="B52" s="203"/>
      <c r="C52" s="247"/>
      <c r="D52" s="203"/>
      <c r="E52" s="247"/>
      <c r="F52" s="203"/>
      <c r="G52" s="272"/>
      <c r="H52" s="203"/>
      <c r="I52" s="273"/>
    </row>
    <row r="53" spans="1:9" ht="12.75">
      <c r="A53" s="200" t="s">
        <v>326</v>
      </c>
      <c r="B53" s="203">
        <v>0</v>
      </c>
      <c r="C53" s="247">
        <v>0</v>
      </c>
      <c r="D53" s="203">
        <v>677.44</v>
      </c>
      <c r="E53" s="247">
        <v>677.44</v>
      </c>
      <c r="F53" s="203">
        <v>0</v>
      </c>
      <c r="G53" s="272">
        <f>SUM('Egresos Reales'!N149)</f>
        <v>0</v>
      </c>
      <c r="H53" s="203">
        <f>SUM('Presupuesto Egresos'!N149)</f>
        <v>677.44</v>
      </c>
      <c r="I53" s="273">
        <f>SUM(H53-G53)</f>
        <v>677.44</v>
      </c>
    </row>
    <row r="54" spans="1:9" ht="12.75" hidden="1">
      <c r="A54" s="200"/>
      <c r="B54" s="203"/>
      <c r="C54" s="247"/>
      <c r="D54" s="203"/>
      <c r="E54" s="247"/>
      <c r="F54" s="203"/>
      <c r="G54" s="272"/>
      <c r="H54" s="203"/>
      <c r="I54" s="273"/>
    </row>
    <row r="55" spans="1:9" ht="12.75" hidden="1">
      <c r="A55" s="200" t="s">
        <v>396</v>
      </c>
      <c r="B55" s="203">
        <v>0</v>
      </c>
      <c r="C55" s="247">
        <v>0</v>
      </c>
      <c r="D55" s="203">
        <v>0</v>
      </c>
      <c r="E55" s="247">
        <v>0</v>
      </c>
      <c r="F55" s="203">
        <v>0</v>
      </c>
      <c r="G55" s="272">
        <f>SUM('Egresos Reales'!N150)</f>
        <v>0</v>
      </c>
      <c r="H55" s="203">
        <f>SUM('Presupuesto Egresos'!N150)</f>
        <v>0</v>
      </c>
      <c r="I55" s="273">
        <f>SUM(H55-G55)</f>
        <v>0</v>
      </c>
    </row>
    <row r="56" spans="1:9" ht="12.75" hidden="1">
      <c r="A56" s="200"/>
      <c r="B56" s="203"/>
      <c r="C56" s="247"/>
      <c r="D56" s="203"/>
      <c r="E56" s="247"/>
      <c r="F56" s="203"/>
      <c r="G56" s="272"/>
      <c r="H56" s="203"/>
      <c r="I56" s="273"/>
    </row>
    <row r="57" spans="1:9" ht="12.75" hidden="1">
      <c r="A57" s="200" t="s">
        <v>443</v>
      </c>
      <c r="B57" s="203">
        <v>0</v>
      </c>
      <c r="C57" s="247">
        <v>0</v>
      </c>
      <c r="D57" s="203">
        <v>0</v>
      </c>
      <c r="E57" s="247">
        <v>0</v>
      </c>
      <c r="F57" s="203">
        <v>0</v>
      </c>
      <c r="G57" s="272">
        <f>SUM('Egresos Reales'!N151)</f>
        <v>0</v>
      </c>
      <c r="H57" s="203">
        <f>SUM('Presupuesto Egresos'!N151)</f>
        <v>0</v>
      </c>
      <c r="I57" s="273">
        <f>SUM(H57-G57)</f>
        <v>0</v>
      </c>
    </row>
    <row r="58" spans="1:9" ht="12.75">
      <c r="A58" s="200"/>
      <c r="B58" s="203"/>
      <c r="C58" s="247"/>
      <c r="D58" s="203"/>
      <c r="E58" s="247"/>
      <c r="F58" s="203"/>
      <c r="G58" s="272"/>
      <c r="H58" s="203"/>
      <c r="I58" s="273"/>
    </row>
    <row r="59" spans="1:9" ht="12.75">
      <c r="A59" s="200" t="s">
        <v>491</v>
      </c>
      <c r="B59" s="203">
        <v>0</v>
      </c>
      <c r="C59" s="247">
        <v>0</v>
      </c>
      <c r="D59" s="203">
        <v>0</v>
      </c>
      <c r="E59" s="247">
        <v>0</v>
      </c>
      <c r="F59" s="203">
        <v>766889</v>
      </c>
      <c r="G59" s="272">
        <f>SUM('Egresos Reales'!N152)</f>
        <v>0</v>
      </c>
      <c r="H59" s="203">
        <f>SUM('Presupuesto Egresos'!N152)</f>
        <v>0</v>
      </c>
      <c r="I59" s="273">
        <f>SUM(H59-G59)</f>
        <v>0</v>
      </c>
    </row>
    <row r="60" spans="1:9" ht="12.75">
      <c r="A60" s="200"/>
      <c r="B60" s="203"/>
      <c r="C60" s="247"/>
      <c r="D60" s="203"/>
      <c r="E60" s="247"/>
      <c r="F60" s="203"/>
      <c r="G60" s="272"/>
      <c r="H60" s="203"/>
      <c r="I60" s="273"/>
    </row>
    <row r="61" spans="1:9" ht="12.75">
      <c r="A61" s="200" t="s">
        <v>533</v>
      </c>
      <c r="B61" s="203">
        <v>8075370.649999999</v>
      </c>
      <c r="C61" s="247">
        <v>0</v>
      </c>
      <c r="D61" s="203">
        <v>66000</v>
      </c>
      <c r="E61" s="247">
        <v>66000</v>
      </c>
      <c r="F61" s="203">
        <v>12484320.22</v>
      </c>
      <c r="G61" s="272">
        <f>SUM('Egresos Reales'!N153)</f>
        <v>66083.52</v>
      </c>
      <c r="H61" s="203">
        <f>SUM('Presupuesto Egresos'!N153)</f>
        <v>66000</v>
      </c>
      <c r="I61" s="273">
        <f>SUM(H61-G61)</f>
        <v>-83.52000000000407</v>
      </c>
    </row>
    <row r="62" spans="1:9" ht="12.75">
      <c r="A62" s="200"/>
      <c r="B62" s="203"/>
      <c r="C62" s="247"/>
      <c r="D62" s="203"/>
      <c r="E62" s="247"/>
      <c r="F62" s="203"/>
      <c r="G62" s="272"/>
      <c r="H62" s="203"/>
      <c r="I62" s="273"/>
    </row>
    <row r="63" spans="1:9" ht="12.75">
      <c r="A63" s="200" t="s">
        <v>570</v>
      </c>
      <c r="B63" s="203">
        <v>0</v>
      </c>
      <c r="C63" s="247">
        <v>6396665.99</v>
      </c>
      <c r="D63" s="203">
        <v>12500180</v>
      </c>
      <c r="E63" s="247">
        <v>6103514.01</v>
      </c>
      <c r="F63" s="203">
        <v>0</v>
      </c>
      <c r="G63" s="272">
        <f>SUM('Egresos Reales'!N154)</f>
        <v>10915311.05</v>
      </c>
      <c r="H63" s="203">
        <f>SUM('Presupuesto Egresos'!N154)</f>
        <v>12500180</v>
      </c>
      <c r="I63" s="273">
        <f>SUM(H63-G63)</f>
        <v>1584868.9499999993</v>
      </c>
    </row>
    <row r="64" spans="1:9" ht="12.75" hidden="1">
      <c r="A64" s="200"/>
      <c r="B64" s="203"/>
      <c r="C64" s="247"/>
      <c r="D64" s="203"/>
      <c r="E64" s="247"/>
      <c r="F64" s="203"/>
      <c r="G64" s="272"/>
      <c r="H64" s="203"/>
      <c r="I64" s="273"/>
    </row>
    <row r="65" spans="1:9" ht="12.75" hidden="1">
      <c r="A65" s="200" t="s">
        <v>327</v>
      </c>
      <c r="B65" s="203">
        <v>0</v>
      </c>
      <c r="C65" s="247">
        <v>0</v>
      </c>
      <c r="D65" s="203">
        <v>0</v>
      </c>
      <c r="E65" s="247">
        <v>0</v>
      </c>
      <c r="F65" s="203">
        <v>0</v>
      </c>
      <c r="G65" s="272">
        <f>SUM('Egresos Reales'!N155)</f>
        <v>0</v>
      </c>
      <c r="H65" s="203">
        <f>SUM('Presupuesto Egresos'!N155)</f>
        <v>0</v>
      </c>
      <c r="I65" s="273">
        <f>SUM(H65-G65)</f>
        <v>0</v>
      </c>
    </row>
    <row r="66" spans="1:9" ht="12.75" hidden="1">
      <c r="A66" s="200"/>
      <c r="B66" s="203"/>
      <c r="C66" s="247"/>
      <c r="D66" s="203"/>
      <c r="E66" s="247"/>
      <c r="F66" s="203"/>
      <c r="G66" s="272"/>
      <c r="H66" s="203"/>
      <c r="I66" s="273"/>
    </row>
    <row r="67" spans="1:9" ht="12.75" hidden="1">
      <c r="A67" s="200" t="s">
        <v>338</v>
      </c>
      <c r="B67" s="203">
        <v>0</v>
      </c>
      <c r="C67" s="247">
        <v>0</v>
      </c>
      <c r="D67" s="203">
        <v>0</v>
      </c>
      <c r="E67" s="247">
        <v>0</v>
      </c>
      <c r="F67" s="208">
        <v>0</v>
      </c>
      <c r="G67" s="272">
        <f>SUM('Egresos Reales'!N156)</f>
        <v>0</v>
      </c>
      <c r="H67" s="203">
        <f>SUM('Presupuesto Egresos'!N156)</f>
        <v>0</v>
      </c>
      <c r="I67" s="273">
        <f>SUM(H67-G67)</f>
        <v>0</v>
      </c>
    </row>
    <row r="68" spans="1:9" ht="12.75" hidden="1">
      <c r="A68" s="200"/>
      <c r="B68" s="203"/>
      <c r="C68" s="247"/>
      <c r="D68" s="203"/>
      <c r="E68" s="247"/>
      <c r="F68" s="203"/>
      <c r="G68" s="272"/>
      <c r="H68" s="203"/>
      <c r="I68" s="273"/>
    </row>
    <row r="69" spans="1:9" ht="12.75" hidden="1">
      <c r="A69" s="200" t="s">
        <v>398</v>
      </c>
      <c r="B69" s="203">
        <v>0</v>
      </c>
      <c r="C69" s="247">
        <v>0</v>
      </c>
      <c r="D69" s="203">
        <v>0</v>
      </c>
      <c r="E69" s="247">
        <v>0</v>
      </c>
      <c r="F69" s="203">
        <v>0</v>
      </c>
      <c r="G69" s="272">
        <f>SUM('Egresos Reales'!N157)</f>
        <v>0</v>
      </c>
      <c r="H69" s="203">
        <f>SUM('Presupuesto Egresos'!N157)</f>
        <v>0</v>
      </c>
      <c r="I69" s="273">
        <f>SUM(H69-G69)</f>
        <v>0</v>
      </c>
    </row>
    <row r="70" spans="1:9" ht="12.75" hidden="1">
      <c r="A70" s="200"/>
      <c r="B70" s="203"/>
      <c r="C70" s="247"/>
      <c r="D70" s="203"/>
      <c r="E70" s="247"/>
      <c r="F70" s="203"/>
      <c r="G70" s="272"/>
      <c r="H70" s="203"/>
      <c r="I70" s="273"/>
    </row>
    <row r="71" spans="1:9" ht="12.75" hidden="1">
      <c r="A71" s="200" t="s">
        <v>465</v>
      </c>
      <c r="B71" s="203">
        <v>0</v>
      </c>
      <c r="C71" s="247">
        <v>0</v>
      </c>
      <c r="D71" s="203">
        <v>0</v>
      </c>
      <c r="E71" s="247">
        <v>0</v>
      </c>
      <c r="F71" s="203">
        <v>0</v>
      </c>
      <c r="G71" s="272">
        <f>SUM('Egresos Reales'!N158)</f>
        <v>0</v>
      </c>
      <c r="H71" s="203">
        <f>SUM('Presupuesto Egresos'!N158)</f>
        <v>0</v>
      </c>
      <c r="I71" s="273">
        <f>SUM(H71-G71)</f>
        <v>0</v>
      </c>
    </row>
    <row r="72" spans="1:9" ht="12.75">
      <c r="A72" s="200"/>
      <c r="B72" s="203"/>
      <c r="C72" s="247"/>
      <c r="D72" s="203"/>
      <c r="E72" s="247"/>
      <c r="F72" s="203"/>
      <c r="G72" s="272"/>
      <c r="H72" s="203"/>
      <c r="I72" s="273"/>
    </row>
    <row r="73" spans="1:9" ht="12.75">
      <c r="A73" s="200" t="s">
        <v>496</v>
      </c>
      <c r="B73" s="203">
        <v>0</v>
      </c>
      <c r="C73" s="247">
        <v>0</v>
      </c>
      <c r="D73" s="203">
        <v>0</v>
      </c>
      <c r="E73" s="247">
        <v>0</v>
      </c>
      <c r="F73" s="203">
        <v>4343100.85</v>
      </c>
      <c r="G73" s="272">
        <f>SUM('Egresos Reales'!N159)</f>
        <v>0</v>
      </c>
      <c r="H73" s="203">
        <f>SUM('Presupuesto Egresos'!N159)</f>
        <v>0</v>
      </c>
      <c r="I73" s="273">
        <f>SUM(H73-G73)</f>
        <v>0</v>
      </c>
    </row>
    <row r="74" spans="1:9" ht="12.75">
      <c r="A74" s="200"/>
      <c r="B74" s="203"/>
      <c r="C74" s="247"/>
      <c r="D74" s="203"/>
      <c r="E74" s="247"/>
      <c r="F74" s="203"/>
      <c r="G74" s="272"/>
      <c r="H74" s="203"/>
      <c r="I74" s="273"/>
    </row>
    <row r="75" spans="1:9" ht="12.75">
      <c r="A75" s="200" t="s">
        <v>534</v>
      </c>
      <c r="B75" s="203">
        <v>3811288.85</v>
      </c>
      <c r="C75" s="247">
        <v>0</v>
      </c>
      <c r="D75" s="203">
        <v>0</v>
      </c>
      <c r="E75" s="247">
        <v>0</v>
      </c>
      <c r="F75" s="203">
        <v>9128255.91</v>
      </c>
      <c r="G75" s="272">
        <f>SUM('Egresos Reales'!N160)</f>
        <v>0</v>
      </c>
      <c r="H75" s="203">
        <f>SUM('Presupuesto Egresos'!N160)</f>
        <v>0</v>
      </c>
      <c r="I75" s="273">
        <f>SUM(H75-G75)</f>
        <v>0</v>
      </c>
    </row>
    <row r="76" spans="1:9" ht="12.75">
      <c r="A76" s="200"/>
      <c r="B76" s="203"/>
      <c r="C76" s="247"/>
      <c r="D76" s="203"/>
      <c r="E76" s="247"/>
      <c r="F76" s="203"/>
      <c r="G76" s="272"/>
      <c r="H76" s="203"/>
      <c r="I76" s="273"/>
    </row>
    <row r="77" spans="1:9" ht="12.75">
      <c r="A77" s="200" t="s">
        <v>584</v>
      </c>
      <c r="B77" s="203">
        <v>0</v>
      </c>
      <c r="C77" s="247">
        <v>1980735.03</v>
      </c>
      <c r="D77" s="203">
        <v>4514032.24</v>
      </c>
      <c r="E77" s="247">
        <v>2533297.21</v>
      </c>
      <c r="F77" s="203">
        <v>0</v>
      </c>
      <c r="G77" s="272">
        <f>SUM('Egresos Reales'!N161)</f>
        <v>1980735.03</v>
      </c>
      <c r="H77" s="203">
        <f>SUM('Presupuesto Egresos'!N161)</f>
        <v>4514032.24</v>
      </c>
      <c r="I77" s="273">
        <f>SUM(H77-G77)</f>
        <v>2533297.21</v>
      </c>
    </row>
    <row r="78" spans="1:9" ht="12.75" hidden="1">
      <c r="A78" s="200"/>
      <c r="B78" s="203"/>
      <c r="C78" s="247"/>
      <c r="D78" s="203"/>
      <c r="E78" s="247"/>
      <c r="F78" s="203"/>
      <c r="G78" s="272"/>
      <c r="H78" s="203"/>
      <c r="I78" s="273"/>
    </row>
    <row r="79" spans="1:9" ht="12.75" hidden="1">
      <c r="A79" s="200" t="s">
        <v>404</v>
      </c>
      <c r="B79" s="203">
        <v>0</v>
      </c>
      <c r="C79" s="247">
        <v>0</v>
      </c>
      <c r="D79" s="203">
        <v>0</v>
      </c>
      <c r="E79" s="247">
        <v>0</v>
      </c>
      <c r="F79" s="203">
        <v>0</v>
      </c>
      <c r="G79" s="272">
        <f>SUM('Egresos Reales'!N162)</f>
        <v>0</v>
      </c>
      <c r="H79" s="203">
        <f>SUM('Presupuesto Egresos'!N162)</f>
        <v>0</v>
      </c>
      <c r="I79" s="273">
        <f>SUM(H79-G79)</f>
        <v>0</v>
      </c>
    </row>
    <row r="80" spans="1:9" ht="12.75">
      <c r="A80" s="200"/>
      <c r="B80" s="203"/>
      <c r="C80" s="247"/>
      <c r="D80" s="203"/>
      <c r="E80" s="247"/>
      <c r="F80" s="203"/>
      <c r="G80" s="272"/>
      <c r="H80" s="203"/>
      <c r="I80" s="273"/>
    </row>
    <row r="81" spans="1:9" ht="12.75">
      <c r="A81" s="200" t="s">
        <v>350</v>
      </c>
      <c r="B81" s="203">
        <v>0</v>
      </c>
      <c r="C81" s="247">
        <v>0</v>
      </c>
      <c r="D81" s="203">
        <v>0</v>
      </c>
      <c r="E81" s="247">
        <v>0</v>
      </c>
      <c r="F81" s="203">
        <v>3182448.69</v>
      </c>
      <c r="G81" s="272">
        <f>SUM('Egresos Reales'!N163)</f>
        <v>0</v>
      </c>
      <c r="H81" s="203">
        <f>SUM('Presupuesto Egresos'!N163)</f>
        <v>0</v>
      </c>
      <c r="I81" s="273">
        <f>SUM(H81-G81)</f>
        <v>0</v>
      </c>
    </row>
    <row r="82" spans="1:9" ht="12.75" hidden="1">
      <c r="A82" s="200"/>
      <c r="B82" s="203"/>
      <c r="C82" s="247"/>
      <c r="D82" s="203"/>
      <c r="E82" s="247"/>
      <c r="F82" s="203"/>
      <c r="G82" s="272"/>
      <c r="H82" s="203"/>
      <c r="I82" s="273"/>
    </row>
    <row r="83" spans="1:9" ht="12.75" hidden="1">
      <c r="A83" s="200" t="s">
        <v>439</v>
      </c>
      <c r="B83" s="203">
        <v>0</v>
      </c>
      <c r="C83" s="247">
        <v>0</v>
      </c>
      <c r="D83" s="203">
        <v>0</v>
      </c>
      <c r="E83" s="247">
        <v>0</v>
      </c>
      <c r="F83" s="203">
        <v>0</v>
      </c>
      <c r="G83" s="272">
        <f>SUM('Egresos Reales'!N164)</f>
        <v>0</v>
      </c>
      <c r="H83" s="203">
        <f>SUM('Presupuesto Egresos'!N164)</f>
        <v>0</v>
      </c>
      <c r="I83" s="273">
        <f>SUM(H83-G83)</f>
        <v>0</v>
      </c>
    </row>
    <row r="84" spans="1:9" ht="12.75">
      <c r="A84" s="200"/>
      <c r="B84" s="203"/>
      <c r="C84" s="247"/>
      <c r="D84" s="203"/>
      <c r="E84" s="247"/>
      <c r="F84" s="203"/>
      <c r="G84" s="272"/>
      <c r="H84" s="203"/>
      <c r="I84" s="273"/>
    </row>
    <row r="85" spans="1:9" ht="12.75">
      <c r="A85" s="200" t="s">
        <v>497</v>
      </c>
      <c r="B85" s="203">
        <v>0</v>
      </c>
      <c r="C85" s="247">
        <v>0</v>
      </c>
      <c r="D85" s="203">
        <v>0</v>
      </c>
      <c r="E85" s="247">
        <v>0</v>
      </c>
      <c r="F85" s="203">
        <v>1590705.62</v>
      </c>
      <c r="G85" s="272">
        <f>SUM('Egresos Reales'!N165)</f>
        <v>0</v>
      </c>
      <c r="H85" s="203">
        <f>SUM('Presupuesto Egresos'!N165)</f>
        <v>0</v>
      </c>
      <c r="I85" s="273">
        <f>SUM(H85-G85)</f>
        <v>0</v>
      </c>
    </row>
    <row r="86" spans="1:9" ht="12.75">
      <c r="A86" s="200"/>
      <c r="B86" s="203"/>
      <c r="C86" s="247"/>
      <c r="D86" s="203"/>
      <c r="E86" s="247"/>
      <c r="F86" s="203"/>
      <c r="G86" s="272"/>
      <c r="H86" s="203"/>
      <c r="I86" s="273"/>
    </row>
    <row r="87" spans="1:9" ht="12.75">
      <c r="A87" s="200" t="s">
        <v>585</v>
      </c>
      <c r="B87" s="203">
        <v>0</v>
      </c>
      <c r="C87" s="247">
        <v>1341822.17</v>
      </c>
      <c r="D87" s="203">
        <v>3000000</v>
      </c>
      <c r="E87" s="247">
        <v>1658177.83</v>
      </c>
      <c r="F87" s="203">
        <v>0</v>
      </c>
      <c r="G87" s="272">
        <f>SUM('Egresos Reales'!N166)</f>
        <v>1341822.17</v>
      </c>
      <c r="H87" s="203">
        <f>SUM('Presupuesto Egresos'!N166)</f>
        <v>3000000</v>
      </c>
      <c r="I87" s="273">
        <f>SUM(H87-G87)</f>
        <v>1658177.83</v>
      </c>
    </row>
    <row r="88" spans="1:9" ht="12.75">
      <c r="A88" s="200"/>
      <c r="B88" s="203"/>
      <c r="C88" s="247"/>
      <c r="D88" s="203"/>
      <c r="E88" s="247"/>
      <c r="F88" s="203"/>
      <c r="G88" s="272"/>
      <c r="H88" s="203"/>
      <c r="I88" s="273"/>
    </row>
    <row r="89" spans="1:9" ht="12.75">
      <c r="A89" s="200" t="s">
        <v>402</v>
      </c>
      <c r="B89" s="203">
        <v>0</v>
      </c>
      <c r="C89" s="247">
        <v>0</v>
      </c>
      <c r="D89" s="203">
        <v>29002.76</v>
      </c>
      <c r="E89" s="258">
        <v>29002.76</v>
      </c>
      <c r="F89" s="203">
        <v>0</v>
      </c>
      <c r="G89" s="272">
        <f>SUM('Egresos Reales'!N167)</f>
        <v>29002.76</v>
      </c>
      <c r="H89" s="203">
        <f>SUM('Presupuesto Egresos'!N167)</f>
        <v>29002.76</v>
      </c>
      <c r="I89" s="273">
        <f>SUM(H89-G89)</f>
        <v>0</v>
      </c>
    </row>
    <row r="90" spans="1:9" ht="12.75" hidden="1">
      <c r="A90" s="200"/>
      <c r="B90" s="203"/>
      <c r="C90" s="247"/>
      <c r="D90" s="203"/>
      <c r="E90" s="258"/>
      <c r="F90" s="203"/>
      <c r="G90" s="272"/>
      <c r="H90" s="203"/>
      <c r="I90" s="273"/>
    </row>
    <row r="91" spans="1:9" ht="12.75" hidden="1">
      <c r="A91" s="200" t="s">
        <v>479</v>
      </c>
      <c r="B91" s="203">
        <v>0</v>
      </c>
      <c r="C91" s="247">
        <v>0</v>
      </c>
      <c r="D91" s="203">
        <v>0</v>
      </c>
      <c r="E91" s="258">
        <v>0</v>
      </c>
      <c r="F91" s="203">
        <v>0</v>
      </c>
      <c r="G91" s="272">
        <f>SUM('Egresos Reales'!N168)</f>
        <v>0</v>
      </c>
      <c r="H91" s="203">
        <f>SUM('Presupuesto Egresos'!N168)</f>
        <v>0</v>
      </c>
      <c r="I91" s="273">
        <f>SUM(H91-G91)</f>
        <v>0</v>
      </c>
    </row>
    <row r="92" spans="1:9" ht="12.75">
      <c r="A92" s="200"/>
      <c r="B92" s="203"/>
      <c r="C92" s="247"/>
      <c r="D92" s="203"/>
      <c r="E92" s="258"/>
      <c r="F92" s="203"/>
      <c r="G92" s="272"/>
      <c r="H92" s="203"/>
      <c r="I92" s="273"/>
    </row>
    <row r="93" spans="1:9" ht="12.75">
      <c r="A93" s="200" t="s">
        <v>494</v>
      </c>
      <c r="B93" s="203">
        <v>492822.5</v>
      </c>
      <c r="C93" s="247">
        <v>0</v>
      </c>
      <c r="D93" s="203">
        <v>0</v>
      </c>
      <c r="E93" s="258">
        <v>0</v>
      </c>
      <c r="F93" s="203">
        <v>19238731.86</v>
      </c>
      <c r="G93" s="272">
        <f>SUM('Egresos Reales'!N169)</f>
        <v>0</v>
      </c>
      <c r="H93" s="203">
        <f>SUM('Presupuesto Egresos'!N169)</f>
        <v>0</v>
      </c>
      <c r="I93" s="273">
        <f>SUM(H93-G93)</f>
        <v>0</v>
      </c>
    </row>
    <row r="94" spans="1:9" ht="12.75">
      <c r="A94" s="200"/>
      <c r="B94" s="203"/>
      <c r="C94" s="247"/>
      <c r="D94" s="203"/>
      <c r="E94" s="258"/>
      <c r="F94" s="203"/>
      <c r="G94" s="272"/>
      <c r="H94" s="203"/>
      <c r="I94" s="273"/>
    </row>
    <row r="95" spans="1:9" ht="12.75">
      <c r="A95" s="200" t="s">
        <v>509</v>
      </c>
      <c r="B95" s="203">
        <v>25628026.69</v>
      </c>
      <c r="C95" s="247">
        <v>3033276.33</v>
      </c>
      <c r="D95" s="203">
        <v>4592875.01</v>
      </c>
      <c r="E95" s="258">
        <v>1559598.6799999997</v>
      </c>
      <c r="F95" s="203">
        <v>25628026.69</v>
      </c>
      <c r="G95" s="272">
        <f>SUM('Egresos Reales'!N170)</f>
        <v>40689485.010000005</v>
      </c>
      <c r="H95" s="203">
        <f>SUM('Presupuesto Egresos'!N170)</f>
        <v>40689485.01</v>
      </c>
      <c r="I95" s="273">
        <f>SUM(H95-G95)</f>
        <v>-7.450580596923828E-09</v>
      </c>
    </row>
    <row r="96" spans="1:9" ht="12.75" hidden="1">
      <c r="A96" s="200"/>
      <c r="B96" s="203"/>
      <c r="C96" s="247"/>
      <c r="D96" s="203"/>
      <c r="E96" s="258"/>
      <c r="F96" s="203"/>
      <c r="G96" s="272"/>
      <c r="H96" s="203"/>
      <c r="I96" s="273"/>
    </row>
    <row r="97" spans="1:9" ht="12.75" hidden="1">
      <c r="A97" s="200" t="s">
        <v>316</v>
      </c>
      <c r="B97" s="203">
        <v>0</v>
      </c>
      <c r="C97" s="247">
        <v>0</v>
      </c>
      <c r="D97" s="203">
        <v>0</v>
      </c>
      <c r="E97" s="258">
        <v>0</v>
      </c>
      <c r="F97" s="203">
        <v>0</v>
      </c>
      <c r="G97" s="272">
        <f>SUM('Egresos Reales'!N171)</f>
        <v>0</v>
      </c>
      <c r="H97" s="203">
        <f>SUM('Presupuesto Egresos'!N171)</f>
        <v>0</v>
      </c>
      <c r="I97" s="273">
        <f>SUM(H97-G97)</f>
        <v>0</v>
      </c>
    </row>
    <row r="98" spans="1:9" ht="12.75" hidden="1">
      <c r="A98" s="200"/>
      <c r="B98" s="203"/>
      <c r="C98" s="247"/>
      <c r="D98" s="203"/>
      <c r="E98" s="258"/>
      <c r="F98" s="203"/>
      <c r="G98" s="272"/>
      <c r="H98" s="203"/>
      <c r="I98" s="273"/>
    </row>
    <row r="99" spans="1:9" ht="12.75" hidden="1">
      <c r="A99" s="200" t="s">
        <v>405</v>
      </c>
      <c r="B99" s="203">
        <v>0</v>
      </c>
      <c r="C99" s="247">
        <v>0</v>
      </c>
      <c r="D99" s="203">
        <v>0</v>
      </c>
      <c r="E99" s="258">
        <v>0</v>
      </c>
      <c r="F99" s="203">
        <v>0</v>
      </c>
      <c r="G99" s="272">
        <f>SUM('Egresos Reales'!N172)</f>
        <v>0</v>
      </c>
      <c r="H99" s="203">
        <f>SUM('Presupuesto Egresos'!N172)</f>
        <v>0</v>
      </c>
      <c r="I99" s="273">
        <f>SUM(H99-G99)</f>
        <v>0</v>
      </c>
    </row>
    <row r="100" spans="1:9" ht="12.75">
      <c r="A100" s="200"/>
      <c r="B100" s="203"/>
      <c r="C100" s="247"/>
      <c r="D100" s="203"/>
      <c r="E100" s="247"/>
      <c r="F100" s="203"/>
      <c r="G100" s="272"/>
      <c r="H100" s="203"/>
      <c r="I100" s="273"/>
    </row>
    <row r="101" spans="1:9" ht="12.75">
      <c r="A101" s="200" t="s">
        <v>466</v>
      </c>
      <c r="B101" s="203">
        <v>0</v>
      </c>
      <c r="C101" s="247">
        <v>0</v>
      </c>
      <c r="D101" s="203">
        <v>0</v>
      </c>
      <c r="E101" s="247">
        <v>0</v>
      </c>
      <c r="F101" s="203">
        <v>233065.97</v>
      </c>
      <c r="G101" s="272">
        <f>SUM('Egresos Reales'!N173)</f>
        <v>0</v>
      </c>
      <c r="H101" s="203">
        <f>SUM('Presupuesto Egresos'!N173)</f>
        <v>0</v>
      </c>
      <c r="I101" s="273">
        <f>SUM(H101-G101)</f>
        <v>0</v>
      </c>
    </row>
    <row r="102" spans="1:9" ht="12.75">
      <c r="A102" s="200"/>
      <c r="B102" s="203"/>
      <c r="C102" s="247"/>
      <c r="D102" s="203"/>
      <c r="E102" s="247"/>
      <c r="F102" s="203"/>
      <c r="G102" s="272"/>
      <c r="H102" s="203"/>
      <c r="I102" s="273"/>
    </row>
    <row r="103" spans="1:9" ht="12.75">
      <c r="A103" s="200" t="s">
        <v>500</v>
      </c>
      <c r="B103" s="203">
        <v>0</v>
      </c>
      <c r="C103" s="247">
        <v>0</v>
      </c>
      <c r="D103" s="203">
        <v>0</v>
      </c>
      <c r="E103" s="247">
        <v>0</v>
      </c>
      <c r="F103" s="203">
        <v>256259.84</v>
      </c>
      <c r="G103" s="272">
        <f>SUM('Egresos Reales'!N174)</f>
        <v>0</v>
      </c>
      <c r="H103" s="203">
        <f>SUM('Presupuesto Egresos'!N174)</f>
        <v>0</v>
      </c>
      <c r="I103" s="273">
        <f>SUM(H103-G103)</f>
        <v>0</v>
      </c>
    </row>
    <row r="104" spans="1:9" ht="12.75">
      <c r="A104" s="200"/>
      <c r="B104" s="203"/>
      <c r="C104" s="247"/>
      <c r="D104" s="203"/>
      <c r="E104" s="247"/>
      <c r="F104" s="203"/>
      <c r="G104" s="272"/>
      <c r="H104" s="203"/>
      <c r="I104" s="273"/>
    </row>
    <row r="105" spans="1:9" ht="12.75">
      <c r="A105" s="200" t="s">
        <v>531</v>
      </c>
      <c r="B105" s="203">
        <v>4561427.96</v>
      </c>
      <c r="C105" s="247">
        <v>0</v>
      </c>
      <c r="D105" s="203">
        <v>0</v>
      </c>
      <c r="E105" s="247">
        <v>0</v>
      </c>
      <c r="F105" s="203">
        <v>8147352.71</v>
      </c>
      <c r="G105" s="272">
        <f>SUM('Egresos Reales'!N175)</f>
        <v>0</v>
      </c>
      <c r="H105" s="203">
        <f>SUM('Presupuesto Egresos'!N175)</f>
        <v>0</v>
      </c>
      <c r="I105" s="273">
        <f>SUM(H105-G105)</f>
        <v>0</v>
      </c>
    </row>
    <row r="106" spans="1:9" ht="12.75">
      <c r="A106" s="200"/>
      <c r="B106" s="203"/>
      <c r="C106" s="247"/>
      <c r="D106" s="203"/>
      <c r="E106" s="247"/>
      <c r="F106" s="203"/>
      <c r="G106" s="272"/>
      <c r="H106" s="203"/>
      <c r="I106" s="273"/>
    </row>
    <row r="107" spans="1:9" ht="12.75">
      <c r="A107" s="200" t="s">
        <v>576</v>
      </c>
      <c r="B107" s="203">
        <v>0</v>
      </c>
      <c r="C107" s="247">
        <v>5579364.96</v>
      </c>
      <c r="D107" s="203">
        <v>12644123</v>
      </c>
      <c r="E107" s="247">
        <v>7064758.04</v>
      </c>
      <c r="F107" s="203">
        <v>0</v>
      </c>
      <c r="G107" s="272">
        <f>SUM('Egresos Reales'!N176)</f>
        <v>7339389.959999999</v>
      </c>
      <c r="H107" s="203">
        <f>SUM('Presupuesto Egresos'!N176)</f>
        <v>12644123</v>
      </c>
      <c r="I107" s="273">
        <f>SUM(H107-G107)</f>
        <v>5304733.040000001</v>
      </c>
    </row>
    <row r="108" spans="1:9" ht="12.75">
      <c r="A108" s="200"/>
      <c r="B108" s="203"/>
      <c r="C108" s="247"/>
      <c r="D108" s="203"/>
      <c r="E108" s="247"/>
      <c r="F108" s="203"/>
      <c r="G108" s="272"/>
      <c r="H108" s="203"/>
      <c r="I108" s="273"/>
    </row>
    <row r="109" spans="1:9" ht="12.75">
      <c r="A109" s="200" t="s">
        <v>596</v>
      </c>
      <c r="B109" s="203">
        <v>0</v>
      </c>
      <c r="C109" s="247">
        <v>5751535.2</v>
      </c>
      <c r="D109" s="203">
        <v>0</v>
      </c>
      <c r="E109" s="247">
        <v>-5751535.2</v>
      </c>
      <c r="F109" s="203">
        <v>0</v>
      </c>
      <c r="G109" s="272">
        <f>SUM('Egresos Reales'!N177)</f>
        <v>5751535.2</v>
      </c>
      <c r="H109" s="203">
        <f>SUM('Presupuesto Egresos'!N177)</f>
        <v>0</v>
      </c>
      <c r="I109" s="273">
        <f>SUM(H109-G109)</f>
        <v>-5751535.2</v>
      </c>
    </row>
    <row r="110" spans="1:9" ht="12.75" hidden="1">
      <c r="A110" s="200"/>
      <c r="B110" s="203"/>
      <c r="C110" s="247"/>
      <c r="D110" s="203"/>
      <c r="E110" s="247"/>
      <c r="F110" s="203"/>
      <c r="G110" s="272"/>
      <c r="H110" s="203"/>
      <c r="I110" s="273"/>
    </row>
    <row r="111" spans="1:9" ht="12.75" hidden="1">
      <c r="A111" s="200" t="s">
        <v>458</v>
      </c>
      <c r="B111" s="203">
        <v>0</v>
      </c>
      <c r="C111" s="247">
        <v>0</v>
      </c>
      <c r="D111" s="203">
        <v>0</v>
      </c>
      <c r="E111" s="247">
        <v>0</v>
      </c>
      <c r="F111" s="203">
        <v>0</v>
      </c>
      <c r="G111" s="272">
        <f>SUM('Egresos Reales'!N178)</f>
        <v>0</v>
      </c>
      <c r="H111" s="203">
        <f>SUM('Presupuesto Egresos'!N178)</f>
        <v>0</v>
      </c>
      <c r="I111" s="273">
        <f>SUM(H111-G111)</f>
        <v>0</v>
      </c>
    </row>
    <row r="112" spans="1:9" ht="12.75" hidden="1">
      <c r="A112" s="200"/>
      <c r="B112" s="203"/>
      <c r="C112" s="247"/>
      <c r="D112" s="203"/>
      <c r="E112" s="247"/>
      <c r="F112" s="203"/>
      <c r="G112" s="272"/>
      <c r="H112" s="203"/>
      <c r="I112" s="273"/>
    </row>
    <row r="113" spans="1:9" ht="12.75" hidden="1">
      <c r="A113" s="202" t="s">
        <v>467</v>
      </c>
      <c r="B113" s="208">
        <v>0</v>
      </c>
      <c r="C113" s="225">
        <v>0</v>
      </c>
      <c r="D113" s="208">
        <v>0</v>
      </c>
      <c r="E113" s="225">
        <v>0</v>
      </c>
      <c r="F113" s="203">
        <v>0</v>
      </c>
      <c r="G113" s="272">
        <f>SUM('Egresos Reales'!N179)</f>
        <v>0</v>
      </c>
      <c r="H113" s="203">
        <f>SUM('Presupuesto Egresos'!N179)</f>
        <v>0</v>
      </c>
      <c r="I113" s="273">
        <f>SUM(H113-G113)</f>
        <v>0</v>
      </c>
    </row>
    <row r="114" spans="1:9" ht="12.75">
      <c r="A114" s="200"/>
      <c r="B114" s="203"/>
      <c r="C114" s="247"/>
      <c r="D114" s="203"/>
      <c r="E114" s="247"/>
      <c r="F114" s="203"/>
      <c r="G114" s="272"/>
      <c r="H114" s="203"/>
      <c r="I114" s="273"/>
    </row>
    <row r="115" spans="1:9" ht="12.75">
      <c r="A115" s="202" t="s">
        <v>468</v>
      </c>
      <c r="B115" s="208">
        <v>0</v>
      </c>
      <c r="C115" s="225">
        <v>0</v>
      </c>
      <c r="D115" s="208">
        <v>779246.1</v>
      </c>
      <c r="E115" s="225">
        <v>779246.1</v>
      </c>
      <c r="F115" s="203">
        <v>0</v>
      </c>
      <c r="G115" s="272">
        <f>SUM('Egresos Reales'!N180)</f>
        <v>779246.1</v>
      </c>
      <c r="H115" s="203">
        <f>SUM('Presupuesto Egresos'!N180)</f>
        <v>779246.1</v>
      </c>
      <c r="I115" s="273">
        <f>SUM(H115-G115)</f>
        <v>0</v>
      </c>
    </row>
    <row r="116" spans="1:9" ht="12.75">
      <c r="A116" s="202"/>
      <c r="B116" s="208"/>
      <c r="C116" s="225"/>
      <c r="D116" s="208"/>
      <c r="E116" s="225"/>
      <c r="F116" s="203"/>
      <c r="G116" s="272"/>
      <c r="H116" s="203"/>
      <c r="I116" s="273"/>
    </row>
    <row r="117" spans="1:9" ht="12.75">
      <c r="A117" s="202" t="s">
        <v>535</v>
      </c>
      <c r="B117" s="208">
        <v>0</v>
      </c>
      <c r="C117" s="225">
        <v>0</v>
      </c>
      <c r="D117" s="208">
        <v>0</v>
      </c>
      <c r="E117" s="225">
        <v>0</v>
      </c>
      <c r="F117" s="203">
        <v>843770.46</v>
      </c>
      <c r="G117" s="272">
        <f>SUM('Egresos Reales'!N181)</f>
        <v>0</v>
      </c>
      <c r="H117" s="203">
        <f>SUM('Presupuesto Egresos'!N181)</f>
        <v>0</v>
      </c>
      <c r="I117" s="273">
        <f>SUM(H117-G117)</f>
        <v>0</v>
      </c>
    </row>
    <row r="118" spans="1:9" ht="12.75">
      <c r="A118" s="202"/>
      <c r="B118" s="208"/>
      <c r="C118" s="225"/>
      <c r="D118" s="208"/>
      <c r="E118" s="225"/>
      <c r="F118" s="203"/>
      <c r="G118" s="272"/>
      <c r="H118" s="203"/>
      <c r="I118" s="273"/>
    </row>
    <row r="119" spans="1:9" ht="12.75">
      <c r="A119" s="202" t="s">
        <v>529</v>
      </c>
      <c r="B119" s="208">
        <v>1776773.97</v>
      </c>
      <c r="C119" s="225">
        <v>4813.86</v>
      </c>
      <c r="D119" s="208">
        <v>-4813.87</v>
      </c>
      <c r="E119" s="225">
        <v>-9627.73</v>
      </c>
      <c r="F119" s="203">
        <v>1776773.97</v>
      </c>
      <c r="G119" s="272">
        <f>SUM('Egresos Reales'!N182)</f>
        <v>4145805.9299999997</v>
      </c>
      <c r="H119" s="203">
        <f>SUM('Presupuesto Egresos'!N182)</f>
        <v>4140992.07</v>
      </c>
      <c r="I119" s="273">
        <f>SUM(H119-G119)</f>
        <v>-4813.85999999987</v>
      </c>
    </row>
    <row r="120" spans="1:9" ht="12.75">
      <c r="A120" s="202"/>
      <c r="B120" s="208"/>
      <c r="C120" s="225"/>
      <c r="D120" s="208"/>
      <c r="E120" s="225"/>
      <c r="F120" s="203"/>
      <c r="G120" s="272"/>
      <c r="H120" s="203"/>
      <c r="I120" s="273"/>
    </row>
    <row r="121" spans="1:9" ht="12.75">
      <c r="A121" s="202" t="s">
        <v>583</v>
      </c>
      <c r="B121" s="208">
        <v>0</v>
      </c>
      <c r="C121" s="225">
        <v>2968652.1500000004</v>
      </c>
      <c r="D121" s="208">
        <v>5000000</v>
      </c>
      <c r="E121" s="225">
        <v>2031347.8499999996</v>
      </c>
      <c r="F121" s="203">
        <v>0</v>
      </c>
      <c r="G121" s="272">
        <f>SUM('Egresos Reales'!N183)</f>
        <v>2968652.1500000004</v>
      </c>
      <c r="H121" s="203">
        <f>SUM('Presupuesto Egresos'!N183)</f>
        <v>5000000</v>
      </c>
      <c r="I121" s="273">
        <f>SUM(H121-G121)</f>
        <v>2031347.8499999996</v>
      </c>
    </row>
    <row r="122" spans="1:9" ht="12.75">
      <c r="A122" s="200"/>
      <c r="B122" s="203"/>
      <c r="C122" s="247"/>
      <c r="D122" s="203"/>
      <c r="E122" s="247"/>
      <c r="F122" s="203"/>
      <c r="G122" s="272"/>
      <c r="H122" s="203"/>
      <c r="I122" s="273"/>
    </row>
    <row r="123" spans="1:9" ht="12.75" hidden="1">
      <c r="A123" s="202" t="s">
        <v>469</v>
      </c>
      <c r="B123" s="208">
        <v>0</v>
      </c>
      <c r="C123" s="225">
        <v>0</v>
      </c>
      <c r="D123" s="208">
        <v>0</v>
      </c>
      <c r="E123" s="225">
        <v>0</v>
      </c>
      <c r="F123" s="203">
        <v>0</v>
      </c>
      <c r="G123" s="272">
        <f>SUM('Egresos Reales'!N184)</f>
        <v>0</v>
      </c>
      <c r="H123" s="203">
        <f>SUM('Presupuesto Egresos'!N184)</f>
        <v>0</v>
      </c>
      <c r="I123" s="273">
        <f>SUM(H123-G123)</f>
        <v>0</v>
      </c>
    </row>
    <row r="124" spans="1:9" ht="12.75" hidden="1">
      <c r="A124" s="202"/>
      <c r="B124" s="208"/>
      <c r="C124" s="225"/>
      <c r="D124" s="208"/>
      <c r="E124" s="225"/>
      <c r="F124" s="203"/>
      <c r="G124" s="272"/>
      <c r="H124" s="203"/>
      <c r="I124" s="273"/>
    </row>
    <row r="125" spans="1:9" ht="12.75">
      <c r="A125" s="200" t="s">
        <v>492</v>
      </c>
      <c r="B125" s="203">
        <v>0</v>
      </c>
      <c r="C125" s="247">
        <v>0</v>
      </c>
      <c r="D125" s="203">
        <v>0</v>
      </c>
      <c r="E125" s="247">
        <v>0</v>
      </c>
      <c r="F125" s="203">
        <v>9474316.93</v>
      </c>
      <c r="G125" s="272">
        <f>SUM('Egresos Reales'!N185)</f>
        <v>0</v>
      </c>
      <c r="H125" s="203">
        <f>SUM('Presupuesto Egresos'!N185)</f>
        <v>0</v>
      </c>
      <c r="I125" s="273">
        <f>SUM(H125-G125)</f>
        <v>0</v>
      </c>
    </row>
    <row r="126" spans="1:9" ht="12.75">
      <c r="A126" s="200"/>
      <c r="B126" s="203"/>
      <c r="C126" s="247"/>
      <c r="D126" s="203"/>
      <c r="E126" s="247"/>
      <c r="F126" s="203"/>
      <c r="G126" s="272"/>
      <c r="H126" s="203"/>
      <c r="I126" s="273"/>
    </row>
    <row r="127" spans="1:9" ht="12.75">
      <c r="A127" s="200" t="s">
        <v>536</v>
      </c>
      <c r="B127" s="203">
        <v>0</v>
      </c>
      <c r="C127" s="247">
        <v>6825055.44</v>
      </c>
      <c r="D127" s="203">
        <v>0</v>
      </c>
      <c r="E127" s="247">
        <v>-6825055.44</v>
      </c>
      <c r="F127" s="203">
        <v>0</v>
      </c>
      <c r="G127" s="272">
        <f>SUM('Egresos Reales'!N186)</f>
        <v>47760402.18999999</v>
      </c>
      <c r="H127" s="203">
        <f>SUM('Presupuesto Egresos'!N186)</f>
        <v>60000000</v>
      </c>
      <c r="I127" s="273">
        <f>SUM(H127-G127)</f>
        <v>12239597.81000001</v>
      </c>
    </row>
    <row r="128" spans="1:9" ht="12.75">
      <c r="A128" s="200"/>
      <c r="B128" s="203"/>
      <c r="C128" s="247"/>
      <c r="D128" s="203"/>
      <c r="E128" s="247"/>
      <c r="F128" s="203"/>
      <c r="G128" s="272"/>
      <c r="H128" s="203"/>
      <c r="I128" s="273"/>
    </row>
    <row r="129" spans="1:9" ht="12.75">
      <c r="A129" s="200" t="s">
        <v>586</v>
      </c>
      <c r="B129" s="203">
        <v>0</v>
      </c>
      <c r="C129" s="247">
        <v>24595999.68</v>
      </c>
      <c r="D129" s="203">
        <v>100000000</v>
      </c>
      <c r="E129" s="247">
        <v>75404000.32</v>
      </c>
      <c r="F129" s="203">
        <v>0</v>
      </c>
      <c r="G129" s="272">
        <f>SUM('Egresos Reales'!N187)</f>
        <v>24595999.68</v>
      </c>
      <c r="H129" s="203">
        <f>SUM('Presupuesto Egresos'!N187)</f>
        <v>100000000</v>
      </c>
      <c r="I129" s="273">
        <f>SUM(H129-G129)</f>
        <v>75404000.32</v>
      </c>
    </row>
    <row r="130" spans="1:9" ht="12.75">
      <c r="A130" s="202"/>
      <c r="B130" s="208"/>
      <c r="C130" s="225"/>
      <c r="D130" s="208"/>
      <c r="E130" s="225"/>
      <c r="F130" s="203"/>
      <c r="G130" s="272"/>
      <c r="H130" s="203"/>
      <c r="I130" s="273"/>
    </row>
    <row r="131" spans="1:9" ht="12.75">
      <c r="A131" s="202" t="s">
        <v>587</v>
      </c>
      <c r="B131" s="208">
        <v>0</v>
      </c>
      <c r="C131" s="225">
        <v>7786688.5</v>
      </c>
      <c r="D131" s="208">
        <v>10000000</v>
      </c>
      <c r="E131" s="225">
        <v>2213311.5</v>
      </c>
      <c r="F131" s="203">
        <v>0</v>
      </c>
      <c r="G131" s="272">
        <f>SUM('Egresos Reales'!N188)</f>
        <v>7786688.5</v>
      </c>
      <c r="H131" s="203">
        <f>SUM('Presupuesto Egresos'!N188)</f>
        <v>10000000</v>
      </c>
      <c r="I131" s="273">
        <f>SUM(H131-G131)</f>
        <v>2213311.5</v>
      </c>
    </row>
    <row r="132" spans="1:9" ht="12.75">
      <c r="A132" s="202"/>
      <c r="B132" s="208"/>
      <c r="C132" s="225"/>
      <c r="D132" s="208"/>
      <c r="E132" s="225"/>
      <c r="F132" s="203"/>
      <c r="G132" s="272"/>
      <c r="H132" s="203"/>
      <c r="I132" s="273"/>
    </row>
    <row r="133" spans="1:9" ht="12.75">
      <c r="A133" s="202" t="s">
        <v>588</v>
      </c>
      <c r="B133" s="208">
        <v>0</v>
      </c>
      <c r="C133" s="225">
        <v>18766671.19</v>
      </c>
      <c r="D133" s="208">
        <v>63035867.52</v>
      </c>
      <c r="E133" s="225">
        <v>44269196.33</v>
      </c>
      <c r="F133" s="203">
        <v>0</v>
      </c>
      <c r="G133" s="272">
        <f>SUM('Egresos Reales'!N189)</f>
        <v>18766671.19</v>
      </c>
      <c r="H133" s="203">
        <f>SUM('Presupuesto Egresos'!N189)</f>
        <v>63035867.52</v>
      </c>
      <c r="I133" s="273">
        <f>SUM(H133-G133)</f>
        <v>44269196.33</v>
      </c>
    </row>
    <row r="134" spans="1:9" ht="12.75">
      <c r="A134" s="200"/>
      <c r="B134" s="203"/>
      <c r="C134" s="247"/>
      <c r="D134" s="203"/>
      <c r="E134" s="247"/>
      <c r="F134" s="203"/>
      <c r="G134" s="272"/>
      <c r="H134" s="203"/>
      <c r="I134" s="273"/>
    </row>
    <row r="135" spans="1:9" ht="12.75">
      <c r="A135" s="202" t="s">
        <v>589</v>
      </c>
      <c r="B135" s="208">
        <v>0</v>
      </c>
      <c r="C135" s="225">
        <v>7186203.34</v>
      </c>
      <c r="D135" s="208">
        <v>24000000</v>
      </c>
      <c r="E135" s="225">
        <v>16813796.66</v>
      </c>
      <c r="F135" s="203">
        <v>0</v>
      </c>
      <c r="G135" s="272">
        <f>SUM('Egresos Reales'!N190)</f>
        <v>7186203.34</v>
      </c>
      <c r="H135" s="203">
        <f>SUM('Presupuesto Egresos'!N190)</f>
        <v>24000000</v>
      </c>
      <c r="I135" s="273">
        <f>SUM(H135-G135)</f>
        <v>16813796.66</v>
      </c>
    </row>
    <row r="136" spans="1:9" ht="12.75">
      <c r="A136" s="200"/>
      <c r="B136" s="203"/>
      <c r="C136" s="247"/>
      <c r="D136" s="203"/>
      <c r="E136" s="247"/>
      <c r="F136" s="203"/>
      <c r="G136" s="272"/>
      <c r="H136" s="203"/>
      <c r="I136" s="273"/>
    </row>
    <row r="137" spans="1:9" ht="12.75">
      <c r="A137" s="202" t="s">
        <v>590</v>
      </c>
      <c r="B137" s="208">
        <v>0</v>
      </c>
      <c r="C137" s="225">
        <v>0</v>
      </c>
      <c r="D137" s="208">
        <v>60000000</v>
      </c>
      <c r="E137" s="225">
        <v>60000000</v>
      </c>
      <c r="F137" s="203">
        <v>0</v>
      </c>
      <c r="G137" s="272">
        <f>SUM('Egresos Reales'!N191)</f>
        <v>0</v>
      </c>
      <c r="H137" s="203">
        <f>SUM('Presupuesto Egresos'!N191)</f>
        <v>60000000</v>
      </c>
      <c r="I137" s="273">
        <f>SUM(H137-G137)</f>
        <v>60000000</v>
      </c>
    </row>
    <row r="138" spans="1:9" ht="12.75">
      <c r="A138" s="200"/>
      <c r="B138" s="203"/>
      <c r="C138" s="247"/>
      <c r="D138" s="203"/>
      <c r="E138" s="247"/>
      <c r="F138" s="203"/>
      <c r="G138" s="272"/>
      <c r="H138" s="203"/>
      <c r="I138" s="273"/>
    </row>
    <row r="139" spans="1:9" ht="12.75">
      <c r="A139" s="202" t="s">
        <v>591</v>
      </c>
      <c r="B139" s="208">
        <v>0</v>
      </c>
      <c r="C139" s="225">
        <v>0</v>
      </c>
      <c r="D139" s="208">
        <v>4500000</v>
      </c>
      <c r="E139" s="225">
        <v>4500000</v>
      </c>
      <c r="F139" s="203">
        <v>0</v>
      </c>
      <c r="G139" s="272">
        <f>SUM('Egresos Reales'!N192)</f>
        <v>0</v>
      </c>
      <c r="H139" s="203">
        <f>SUM('Presupuesto Egresos'!N192)</f>
        <v>4500000</v>
      </c>
      <c r="I139" s="273">
        <f>SUM(H139-G139)</f>
        <v>4500000</v>
      </c>
    </row>
    <row r="140" spans="1:9" ht="12.75">
      <c r="A140" s="200"/>
      <c r="B140" s="203"/>
      <c r="C140" s="247"/>
      <c r="D140" s="203"/>
      <c r="E140" s="247"/>
      <c r="F140" s="203"/>
      <c r="G140" s="272"/>
      <c r="H140" s="203"/>
      <c r="I140" s="273"/>
    </row>
    <row r="141" spans="1:9" ht="12.75">
      <c r="A141" s="200" t="s">
        <v>514</v>
      </c>
      <c r="B141" s="203">
        <v>3097433.72</v>
      </c>
      <c r="C141" s="247">
        <v>0</v>
      </c>
      <c r="D141" s="203">
        <v>0</v>
      </c>
      <c r="E141" s="258">
        <v>0</v>
      </c>
      <c r="F141" s="203">
        <v>15468156.63</v>
      </c>
      <c r="G141" s="272">
        <f>SUM('Egresos Reales'!N193)</f>
        <v>0</v>
      </c>
      <c r="H141" s="203">
        <f>SUM('Presupuesto Egresos'!N193)</f>
        <v>0</v>
      </c>
      <c r="I141" s="273">
        <f>SUM(H141-G141)</f>
        <v>0</v>
      </c>
    </row>
    <row r="142" spans="1:9" ht="12.75">
      <c r="A142" s="259"/>
      <c r="B142" s="257"/>
      <c r="C142" s="260"/>
      <c r="D142" s="257"/>
      <c r="E142" s="260"/>
      <c r="F142" s="257"/>
      <c r="G142" s="274"/>
      <c r="H142" s="257"/>
      <c r="I142" s="275"/>
    </row>
    <row r="143" spans="1:9" ht="12.75">
      <c r="A143" s="102" t="s">
        <v>4</v>
      </c>
      <c r="B143" s="156">
        <f>SUM(B10:B142)</f>
        <v>51846529.85999999</v>
      </c>
      <c r="C143" s="156">
        <f>SUM(C10:C142)</f>
        <v>105483977.78999999</v>
      </c>
      <c r="D143" s="156">
        <f>SUM(D10:D142)</f>
        <v>327840271.79</v>
      </c>
      <c r="E143" s="156">
        <f>SUM(E10:E142)</f>
        <v>222356293.99999997</v>
      </c>
      <c r="F143" s="156">
        <f>SUM(F10:F142)</f>
        <v>131427722.91999999</v>
      </c>
      <c r="G143" s="156">
        <f>SUM(G10:G142)</f>
        <v>218089454.19000003</v>
      </c>
      <c r="H143" s="156">
        <f>SUM(H10:H142)</f>
        <v>443038687.72999996</v>
      </c>
      <c r="I143" s="156">
        <f>SUM(I10:I142)</f>
        <v>224949233.54</v>
      </c>
    </row>
    <row r="144" spans="2:5" ht="12.75">
      <c r="B144" s="267"/>
      <c r="C144" s="267"/>
      <c r="D144" s="267"/>
      <c r="E144" s="267"/>
    </row>
    <row r="145" spans="2:5" ht="12.75">
      <c r="B145" s="267"/>
      <c r="C145" s="267"/>
      <c r="D145" s="267"/>
      <c r="E145" s="267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5511811023622047" bottom="0.1968503937007874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="80" zoomScaleNormal="80" zoomScalePageLayoutView="0" workbookViewId="0" topLeftCell="A1">
      <selection activeCell="A2" sqref="A2:I2"/>
    </sheetView>
  </sheetViews>
  <sheetFormatPr defaultColWidth="11.421875" defaultRowHeight="12.75"/>
  <cols>
    <col min="1" max="1" width="33.7109375" style="0" bestFit="1" customWidth="1"/>
    <col min="2" max="3" width="14.57421875" style="0" bestFit="1" customWidth="1"/>
    <col min="4" max="4" width="15.00390625" style="0" customWidth="1"/>
    <col min="5" max="5" width="14.57421875" style="0" bestFit="1" customWidth="1"/>
    <col min="6" max="8" width="16.28125" style="0" bestFit="1" customWidth="1"/>
    <col min="9" max="9" width="14.57421875" style="0" bestFit="1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8"/>
      <c r="K1" s="288"/>
      <c r="L1" s="288"/>
      <c r="M1" s="288"/>
      <c r="N1" s="288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5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 t="s">
        <v>18</v>
      </c>
      <c r="B10" s="10">
        <v>31692870.43</v>
      </c>
      <c r="C10" s="10">
        <v>58272586.21</v>
      </c>
      <c r="D10" s="10">
        <v>33137327.23</v>
      </c>
      <c r="E10" s="10">
        <v>25135258.98</v>
      </c>
      <c r="F10" s="10">
        <v>198725351.66</v>
      </c>
      <c r="G10" s="10">
        <f>SUM('Ingresos Reales'!N8)</f>
        <v>279211481.72999996</v>
      </c>
      <c r="H10" s="10">
        <f>SUM('Presupuesto Ingresos'!N8)</f>
        <v>205259240.23</v>
      </c>
      <c r="I10" s="10">
        <f>SUM(G10-H10)</f>
        <v>73952241.49999997</v>
      </c>
    </row>
    <row r="11" spans="1:9" ht="12.75">
      <c r="A11" s="8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8" t="s">
        <v>19</v>
      </c>
      <c r="B12" s="11">
        <v>14398401.09</v>
      </c>
      <c r="C12" s="11">
        <v>12507594.200000001</v>
      </c>
      <c r="D12" s="11">
        <v>11855683.23</v>
      </c>
      <c r="E12" s="11">
        <v>651910.9700000007</v>
      </c>
      <c r="F12" s="11">
        <v>48499859.3</v>
      </c>
      <c r="G12" s="11">
        <f>SUM('Ingresos Reales'!N16)</f>
        <v>55402038.19000001</v>
      </c>
      <c r="H12" s="11">
        <f>SUM('Presupuesto Ingresos'!N16)</f>
        <v>53078991.23</v>
      </c>
      <c r="I12" s="11">
        <f>SUM(G12-H12)</f>
        <v>2323046.960000016</v>
      </c>
    </row>
    <row r="13" spans="1:9" ht="12.75">
      <c r="A13" s="8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8" t="s">
        <v>202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SUM('Ingresos Reales'!N30)</f>
        <v>0</v>
      </c>
      <c r="H14" s="11">
        <f>SUM('Presupuesto Ingresos'!N30)</f>
        <v>0</v>
      </c>
      <c r="I14" s="11">
        <f>SUM(G14-H14)</f>
        <v>0</v>
      </c>
    </row>
    <row r="15" spans="1:9" ht="12.75">
      <c r="A15" s="8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8" t="s">
        <v>20</v>
      </c>
      <c r="B16" s="11">
        <v>1003545.31</v>
      </c>
      <c r="C16" s="11">
        <v>3548795.67</v>
      </c>
      <c r="D16" s="11">
        <v>1655020</v>
      </c>
      <c r="E16" s="11">
        <v>1893775.67</v>
      </c>
      <c r="F16" s="11">
        <v>5783472.22</v>
      </c>
      <c r="G16" s="11">
        <f>SUM('Ingresos Reales'!N35)</f>
        <v>13696898.41</v>
      </c>
      <c r="H16" s="11">
        <f>SUM('Presupuesto Ingresos'!N35)</f>
        <v>8213016.640000001</v>
      </c>
      <c r="I16" s="11">
        <f>SUM(G16-H16)</f>
        <v>5483881.77</v>
      </c>
    </row>
    <row r="17" spans="1:9" ht="12.75">
      <c r="A17" s="8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8" t="s">
        <v>21</v>
      </c>
      <c r="B18" s="11">
        <v>8505266.350000001</v>
      </c>
      <c r="C18" s="11">
        <v>9048854.39</v>
      </c>
      <c r="D18" s="11">
        <v>9317091.74</v>
      </c>
      <c r="E18" s="11">
        <v>-268237.3499999996</v>
      </c>
      <c r="F18" s="11">
        <v>43343476.31</v>
      </c>
      <c r="G18" s="11">
        <f>SUM('Ingresos Reales'!N48)</f>
        <v>39636165.28</v>
      </c>
      <c r="H18" s="11">
        <f>SUM('Presupuesto Ingresos'!N48)</f>
        <v>66661402.74</v>
      </c>
      <c r="I18" s="11">
        <f>SUM(G18-H18)</f>
        <v>-27025237.46</v>
      </c>
    </row>
    <row r="19" spans="1:9" ht="12.75">
      <c r="A19" s="8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8" t="s">
        <v>22</v>
      </c>
      <c r="B20" s="11">
        <v>96449308</v>
      </c>
      <c r="C20" s="11">
        <v>92789032</v>
      </c>
      <c r="D20" s="11">
        <v>87038851.4</v>
      </c>
      <c r="E20" s="11">
        <v>5750180.599999994</v>
      </c>
      <c r="F20" s="11">
        <v>387970460.34000003</v>
      </c>
      <c r="G20" s="11">
        <f>SUM('Ingresos Reales'!N58)</f>
        <v>394643596</v>
      </c>
      <c r="H20" s="11">
        <f>SUM('Presupuesto Ingresos'!N57)</f>
        <v>410033739.4</v>
      </c>
      <c r="I20" s="11">
        <f>SUM(G20-H20)</f>
        <v>-15390143.399999976</v>
      </c>
    </row>
    <row r="21" spans="1:9" ht="12.75">
      <c r="A21" s="8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8" t="s">
        <v>1</v>
      </c>
      <c r="B22" s="11">
        <v>2303669.3000000003</v>
      </c>
      <c r="C22" s="11">
        <v>2658322.54</v>
      </c>
      <c r="D22" s="11">
        <v>2473340</v>
      </c>
      <c r="E22" s="11">
        <v>184982.54000000004</v>
      </c>
      <c r="F22" s="11">
        <v>23942513.180000003</v>
      </c>
      <c r="G22" s="11">
        <f>SUM('Ingresos Reales'!N68)</f>
        <v>25800214.910000004</v>
      </c>
      <c r="H22" s="11">
        <f>SUM('Presupuesto Ingresos'!N67)</f>
        <v>24511051</v>
      </c>
      <c r="I22" s="11">
        <f>SUM(G22-H22)</f>
        <v>1289163.9100000039</v>
      </c>
    </row>
    <row r="23" spans="1:9" ht="12.75">
      <c r="A23" s="8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8" t="s">
        <v>2</v>
      </c>
      <c r="B24" s="11">
        <v>59246254.39</v>
      </c>
      <c r="C24" s="11">
        <v>63812490.48</v>
      </c>
      <c r="D24" s="11">
        <v>61325291</v>
      </c>
      <c r="E24" s="11">
        <v>2487199.4799999967</v>
      </c>
      <c r="F24" s="11">
        <v>237127464.4</v>
      </c>
      <c r="G24" s="11">
        <f>SUM('Ingresos Reales'!N77)</f>
        <v>255347108.95999998</v>
      </c>
      <c r="H24" s="11">
        <f>SUM('Presupuesto Ingresos'!N76)</f>
        <v>245432340</v>
      </c>
      <c r="I24" s="11">
        <f>SUM(G24-H24)</f>
        <v>9914768.959999979</v>
      </c>
    </row>
    <row r="25" spans="1:9" ht="12.75">
      <c r="A25" s="8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8" t="s">
        <v>193</v>
      </c>
      <c r="B26" s="11">
        <v>0</v>
      </c>
      <c r="C26" s="11">
        <v>58350847.42</v>
      </c>
      <c r="D26" s="11">
        <v>0</v>
      </c>
      <c r="E26" s="11">
        <v>58350847.42</v>
      </c>
      <c r="F26" s="11">
        <v>0</v>
      </c>
      <c r="G26" s="11">
        <f>SUM('Ingresos Reales'!N86)</f>
        <v>85621498.42</v>
      </c>
      <c r="H26" s="11">
        <f>SUM('Presupuesto Ingresos'!N85)</f>
        <v>0</v>
      </c>
      <c r="I26" s="11">
        <f>SUM(G26-H26)</f>
        <v>85621498.42</v>
      </c>
    </row>
    <row r="27" spans="1:9" ht="12.75">
      <c r="A27" s="8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8" t="s">
        <v>149</v>
      </c>
      <c r="B28" s="11">
        <v>63408224.68</v>
      </c>
      <c r="C28" s="11">
        <v>112384164.65</v>
      </c>
      <c r="D28" s="11">
        <v>0</v>
      </c>
      <c r="E28" s="11">
        <v>112384164.65</v>
      </c>
      <c r="F28" s="11">
        <v>122843218.15</v>
      </c>
      <c r="G28" s="11">
        <f>SUM('Ingresos Reales'!N88)</f>
        <v>245189253.33999997</v>
      </c>
      <c r="H28" s="11">
        <f>SUM('Presupuesto Ingresos'!N87)</f>
        <v>0</v>
      </c>
      <c r="I28" s="11">
        <f>SUM(G28-H28)</f>
        <v>245189253.33999997</v>
      </c>
    </row>
    <row r="29" spans="1:9" ht="12.75">
      <c r="A29" s="8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8" t="s">
        <v>25</v>
      </c>
      <c r="B30" s="11">
        <v>0</v>
      </c>
      <c r="C30" s="11">
        <v>234000</v>
      </c>
      <c r="D30" s="11">
        <v>0</v>
      </c>
      <c r="E30" s="11">
        <v>234000</v>
      </c>
      <c r="F30" s="11">
        <v>0</v>
      </c>
      <c r="G30" s="11">
        <f>SUM('Ingresos Reales'!N128)</f>
        <v>234000</v>
      </c>
      <c r="H30" s="11">
        <f>SUM('Presupuesto Ingresos'!N127)</f>
        <v>0</v>
      </c>
      <c r="I30" s="11">
        <f>SUM(G30-H30)</f>
        <v>234000</v>
      </c>
    </row>
    <row r="31" spans="1:9" ht="12.75">
      <c r="A31" s="8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8" t="s">
        <v>23</v>
      </c>
      <c r="B32" s="11">
        <v>38000000</v>
      </c>
      <c r="C32" s="11">
        <v>85943999.4</v>
      </c>
      <c r="D32" s="11">
        <v>66000000</v>
      </c>
      <c r="E32" s="11">
        <v>19943999.400000006</v>
      </c>
      <c r="F32" s="11">
        <v>77200000</v>
      </c>
      <c r="G32" s="11">
        <f>SUM('Ingresos Reales'!N130)</f>
        <v>85943999.4</v>
      </c>
      <c r="H32" s="11">
        <f>SUM('Presupuesto Ingresos'!N129)</f>
        <v>96000000</v>
      </c>
      <c r="I32" s="11">
        <f>SUM(G32-H32)</f>
        <v>-10056000.599999994</v>
      </c>
    </row>
    <row r="33" spans="1:9" ht="12.75">
      <c r="A33" s="8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8" t="s">
        <v>26</v>
      </c>
      <c r="B34" s="11">
        <v>4956351.920000001</v>
      </c>
      <c r="C34" s="11">
        <v>4100632.24</v>
      </c>
      <c r="D34" s="11">
        <v>0</v>
      </c>
      <c r="E34" s="11">
        <v>4100632.24</v>
      </c>
      <c r="F34" s="11">
        <v>28331862.749999996</v>
      </c>
      <c r="G34" s="11">
        <f>SUM('Ingresos Reales'!N137)</f>
        <v>32193421.689999998</v>
      </c>
      <c r="H34" s="11">
        <f>SUM('Presupuesto Ingresos'!N136)</f>
        <v>0</v>
      </c>
      <c r="I34" s="11">
        <f>SUM(G34-H34)</f>
        <v>32193421.689999998</v>
      </c>
    </row>
    <row r="35" spans="1:9" ht="12.75">
      <c r="A35" s="9"/>
      <c r="B35" s="9"/>
      <c r="C35" s="9"/>
      <c r="D35" s="9"/>
      <c r="E35" s="9"/>
      <c r="F35" s="12"/>
      <c r="G35" s="12"/>
      <c r="H35" s="12"/>
      <c r="I35" s="11"/>
    </row>
    <row r="36" spans="1:10" ht="12.75">
      <c r="A36" s="5" t="s">
        <v>4</v>
      </c>
      <c r="B36" s="6">
        <f>SUM(B10:B34)</f>
        <v>319963891.47</v>
      </c>
      <c r="C36" s="6">
        <f>SUM(C10:C34)</f>
        <v>503651319.1999999</v>
      </c>
      <c r="D36" s="6">
        <f>SUM(D10:D34)</f>
        <v>272802604.6</v>
      </c>
      <c r="E36" s="6">
        <f>SUM(E10:E34)</f>
        <v>230848714.60000002</v>
      </c>
      <c r="F36" s="6">
        <f>SUM(F10:F34)</f>
        <v>1173767678.31</v>
      </c>
      <c r="G36" s="6">
        <f>SUM(G10:G34)</f>
        <v>1512919676.3300002</v>
      </c>
      <c r="H36" s="6">
        <f>SUM(H10:H34)</f>
        <v>1109189781.24</v>
      </c>
      <c r="I36" s="6">
        <f>SUM(I10:I34)</f>
        <v>403729895.09</v>
      </c>
      <c r="J36" s="1"/>
    </row>
  </sheetData>
  <sheetProtection/>
  <mergeCells count="8">
    <mergeCell ref="A1:I1"/>
    <mergeCell ref="A3:I3"/>
    <mergeCell ref="A4:I4"/>
    <mergeCell ref="A2:I2"/>
    <mergeCell ref="F7:G7"/>
    <mergeCell ref="B6:E6"/>
    <mergeCell ref="F6:I6"/>
    <mergeCell ref="B7:C7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54"/>
  <sheetViews>
    <sheetView showGridLines="0" zoomScale="70" zoomScaleNormal="70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6" sqref="C26"/>
    </sheetView>
  </sheetViews>
  <sheetFormatPr defaultColWidth="11.421875" defaultRowHeight="12.75"/>
  <cols>
    <col min="1" max="1" width="71.00390625" style="0" customWidth="1"/>
    <col min="2" max="4" width="18.28125" style="0" bestFit="1" customWidth="1"/>
    <col min="5" max="12" width="18.8515625" style="0" bestFit="1" customWidth="1"/>
    <col min="13" max="13" width="18.28125" style="0" bestFit="1" customWidth="1"/>
    <col min="14" max="14" width="20.57421875" style="0" bestFit="1" customWidth="1"/>
    <col min="15" max="16" width="13.7109375" style="0" bestFit="1" customWidth="1"/>
  </cols>
  <sheetData>
    <row r="1" spans="1:14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2.75">
      <c r="A3" s="286" t="s">
        <v>284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2.75">
      <c r="A4" s="286" t="s">
        <v>546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5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2.75">
      <c r="A6" s="37"/>
      <c r="B6" s="51" t="s">
        <v>6</v>
      </c>
      <c r="C6" s="51" t="s">
        <v>7</v>
      </c>
      <c r="D6" s="51" t="s">
        <v>8</v>
      </c>
      <c r="E6" s="51" t="s">
        <v>9</v>
      </c>
      <c r="F6" s="51" t="s">
        <v>10</v>
      </c>
      <c r="G6" s="51" t="s">
        <v>11</v>
      </c>
      <c r="H6" s="51" t="s">
        <v>12</v>
      </c>
      <c r="I6" s="51" t="s">
        <v>13</v>
      </c>
      <c r="J6" s="51" t="s">
        <v>74</v>
      </c>
      <c r="K6" s="51" t="s">
        <v>14</v>
      </c>
      <c r="L6" s="51" t="s">
        <v>75</v>
      </c>
      <c r="M6" s="51" t="s">
        <v>15</v>
      </c>
      <c r="N6" s="51" t="s">
        <v>76</v>
      </c>
    </row>
    <row r="7" spans="1:14" ht="13.5" thickBot="1">
      <c r="A7" s="7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3.5" thickBot="1">
      <c r="A8" s="37" t="s">
        <v>73</v>
      </c>
      <c r="B8" s="34">
        <v>95985110.82000017</v>
      </c>
      <c r="C8" s="80">
        <f aca="true" t="shared" si="0" ref="C8:M8">SUM(B351)</f>
        <v>189505887.97000018</v>
      </c>
      <c r="D8" s="80">
        <f t="shared" si="0"/>
        <v>212888067.0900002</v>
      </c>
      <c r="E8" s="80">
        <f t="shared" si="0"/>
        <v>214417168.81000018</v>
      </c>
      <c r="F8" s="80">
        <f t="shared" si="0"/>
        <v>209870697.33000016</v>
      </c>
      <c r="G8" s="80">
        <f t="shared" si="0"/>
        <v>208253404.44000018</v>
      </c>
      <c r="H8" s="80">
        <f t="shared" si="0"/>
        <v>227026332.7400002</v>
      </c>
      <c r="I8" s="80">
        <f t="shared" si="0"/>
        <v>222808446.62000015</v>
      </c>
      <c r="J8" s="80">
        <f t="shared" si="0"/>
        <v>274882785.6500001</v>
      </c>
      <c r="K8" s="80">
        <f t="shared" si="0"/>
        <v>291008369.5500001</v>
      </c>
      <c r="L8" s="80">
        <f t="shared" si="0"/>
        <v>319142155.7100001</v>
      </c>
      <c r="M8" s="80">
        <f t="shared" si="0"/>
        <v>309167383.7900001</v>
      </c>
      <c r="N8" s="34">
        <f>+B8</f>
        <v>95985110.82000017</v>
      </c>
    </row>
    <row r="9" spans="1:14" ht="12.75">
      <c r="A9" s="16"/>
      <c r="B9" s="12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6"/>
    </row>
    <row r="10" spans="1:16" ht="12.75">
      <c r="A10" s="81" t="s">
        <v>39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P10" s="32"/>
    </row>
    <row r="11" spans="1:16" ht="12.7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P11" s="32"/>
    </row>
    <row r="12" spans="1:16" ht="12.75">
      <c r="A12" s="72" t="s">
        <v>18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P12" s="32"/>
    </row>
    <row r="13" spans="1:16" ht="12.75">
      <c r="A13" s="46" t="s">
        <v>77</v>
      </c>
      <c r="B13" s="53">
        <f>SUM('Ingresos Reales'!B9)</f>
        <v>68997360</v>
      </c>
      <c r="C13" s="53">
        <f>SUM('Ingresos Reales'!C9)</f>
        <v>16982436.6</v>
      </c>
      <c r="D13" s="53">
        <f>SUM('Ingresos Reales'!D9)</f>
        <v>4430791.5</v>
      </c>
      <c r="E13" s="53">
        <f>SUM('Ingresos Reales'!E9)</f>
        <v>4158668</v>
      </c>
      <c r="F13" s="53">
        <f>SUM('Ingresos Reales'!F9)</f>
        <v>4373869</v>
      </c>
      <c r="G13" s="53">
        <f>SUM('Ingresos Reales'!G9)</f>
        <v>3588923</v>
      </c>
      <c r="H13" s="53">
        <f>SUM('Ingresos Reales'!H9)</f>
        <v>3004835</v>
      </c>
      <c r="I13" s="53">
        <f>SUM('Ingresos Reales'!I9)</f>
        <v>4310495.6</v>
      </c>
      <c r="J13" s="53">
        <f>SUM('Ingresos Reales'!J9)</f>
        <v>3100194</v>
      </c>
      <c r="K13" s="53">
        <f>SUM('Ingresos Reales'!K9)</f>
        <v>2479277</v>
      </c>
      <c r="L13" s="53">
        <f>SUM('Ingresos Reales'!L9)</f>
        <v>2092023</v>
      </c>
      <c r="M13" s="53">
        <f>SUM('Ingresos Reales'!M9)</f>
        <v>3725651</v>
      </c>
      <c r="N13" s="53">
        <f aca="true" t="shared" si="1" ref="N13:N18">SUM(B13:M13)</f>
        <v>121244523.69999999</v>
      </c>
      <c r="P13" s="32"/>
    </row>
    <row r="14" spans="1:16" ht="12.75">
      <c r="A14" s="46" t="s">
        <v>226</v>
      </c>
      <c r="B14" s="53">
        <f>SUM('Ingresos Reales'!B10)</f>
        <v>31451826.3</v>
      </c>
      <c r="C14" s="53">
        <f>SUM('Ingresos Reales'!C10)</f>
        <v>10321634.76</v>
      </c>
      <c r="D14" s="53">
        <f>SUM('Ingresos Reales'!D10)</f>
        <v>5371555.05</v>
      </c>
      <c r="E14" s="53">
        <f>SUM('Ingresos Reales'!E10)</f>
        <v>10320855.38</v>
      </c>
      <c r="F14" s="53">
        <f>SUM('Ingresos Reales'!F10)</f>
        <v>12442561.8</v>
      </c>
      <c r="G14" s="53">
        <f>SUM('Ingresos Reales'!G10)</f>
        <v>8461397.09</v>
      </c>
      <c r="H14" s="53">
        <f>SUM('Ingresos Reales'!H10)</f>
        <v>6592872.52</v>
      </c>
      <c r="I14" s="53">
        <f>SUM('Ingresos Reales'!I10)</f>
        <v>13419593.53</v>
      </c>
      <c r="J14" s="53">
        <f>SUM('Ingresos Reales'!J10)</f>
        <v>9550693.44</v>
      </c>
      <c r="K14" s="53">
        <f>SUM('Ingresos Reales'!K10)</f>
        <v>24346483.43</v>
      </c>
      <c r="L14" s="53">
        <f>SUM('Ingresos Reales'!L10)</f>
        <v>14334228.6</v>
      </c>
      <c r="M14" s="53">
        <f>SUM('Ingresos Reales'!M10)</f>
        <v>11285199.68</v>
      </c>
      <c r="N14" s="53">
        <f t="shared" si="1"/>
        <v>157898901.58</v>
      </c>
      <c r="P14" s="32"/>
    </row>
    <row r="15" spans="1:14" ht="12.75">
      <c r="A15" s="46" t="s">
        <v>227</v>
      </c>
      <c r="B15" s="53">
        <f>SUM('Ingresos Reales'!B11)</f>
        <v>1092</v>
      </c>
      <c r="C15" s="53">
        <f>SUM('Ingresos Reales'!C11)</f>
        <v>5196</v>
      </c>
      <c r="D15" s="53">
        <f>SUM('Ingresos Reales'!D11)</f>
        <v>7662.5</v>
      </c>
      <c r="E15" s="53">
        <f>SUM('Ingresos Reales'!E11)</f>
        <v>2848</v>
      </c>
      <c r="F15" s="53">
        <f>SUM('Ingresos Reales'!F11)</f>
        <v>10942</v>
      </c>
      <c r="G15" s="53">
        <f>SUM('Ingresos Reales'!G11)</f>
        <v>312</v>
      </c>
      <c r="H15" s="53">
        <f>SUM('Ingresos Reales'!H11)</f>
        <v>18620.95</v>
      </c>
      <c r="I15" s="53">
        <f>SUM('Ingresos Reales'!I11)</f>
        <v>10559.5</v>
      </c>
      <c r="J15" s="53">
        <f>SUM('Ingresos Reales'!J11)</f>
        <v>1100</v>
      </c>
      <c r="K15" s="53">
        <f>SUM('Ingresos Reales'!K11)</f>
        <v>4338</v>
      </c>
      <c r="L15" s="53">
        <f>SUM('Ingresos Reales'!L11)</f>
        <v>3533.5</v>
      </c>
      <c r="M15" s="53">
        <f>SUM('Ingresos Reales'!M11)</f>
        <v>1852</v>
      </c>
      <c r="N15" s="53">
        <f t="shared" si="1"/>
        <v>68056.45</v>
      </c>
    </row>
    <row r="16" spans="1:14" ht="12.75">
      <c r="A16" s="46" t="s">
        <v>78</v>
      </c>
      <c r="B16" s="53">
        <f>SUM('Ingresos Reales'!B12)</f>
        <v>0</v>
      </c>
      <c r="C16" s="53">
        <f>SUM('Ingresos Reales'!C12)</f>
        <v>0</v>
      </c>
      <c r="D16" s="53">
        <f>SUM('Ingresos Reales'!D12)</f>
        <v>0</v>
      </c>
      <c r="E16" s="53">
        <f>SUM('Ingresos Reales'!E12)</f>
        <v>0</v>
      </c>
      <c r="F16" s="53">
        <f>SUM('Ingresos Reales'!F12)</f>
        <v>0</v>
      </c>
      <c r="G16" s="53">
        <f>SUM('Ingresos Reales'!G12)</f>
        <v>0</v>
      </c>
      <c r="H16" s="53">
        <f>SUM('Ingresos Reales'!H12)</f>
        <v>0</v>
      </c>
      <c r="I16" s="53">
        <f>SUM('Ingresos Reales'!I12)</f>
        <v>0</v>
      </c>
      <c r="J16" s="53">
        <f>SUM('Ingresos Reales'!J12)</f>
        <v>0</v>
      </c>
      <c r="K16" s="53">
        <f>SUM('Ingresos Reales'!K12)</f>
        <v>0</v>
      </c>
      <c r="L16" s="53">
        <f>SUM('Ingresos Reales'!L12)</f>
        <v>0</v>
      </c>
      <c r="M16" s="53">
        <f>SUM('Ingresos Reales'!M12)</f>
        <v>0</v>
      </c>
      <c r="N16" s="53">
        <f t="shared" si="1"/>
        <v>0</v>
      </c>
    </row>
    <row r="17" spans="1:14" ht="12.75">
      <c r="A17" s="46" t="s">
        <v>79</v>
      </c>
      <c r="B17" s="53">
        <f>SUM('Ingresos Reales'!B13)</f>
        <v>0</v>
      </c>
      <c r="C17" s="53">
        <f>SUM('Ingresos Reales'!C13)</f>
        <v>0</v>
      </c>
      <c r="D17" s="53">
        <f>SUM('Ingresos Reales'!D13)</f>
        <v>0</v>
      </c>
      <c r="E17" s="53">
        <f>SUM('Ingresos Reales'!E13)</f>
        <v>0</v>
      </c>
      <c r="F17" s="53">
        <f>SUM('Ingresos Reales'!F13)</f>
        <v>0</v>
      </c>
      <c r="G17" s="53">
        <f>SUM('Ingresos Reales'!G13)</f>
        <v>0</v>
      </c>
      <c r="H17" s="53">
        <f>SUM('Ingresos Reales'!H13)</f>
        <v>0</v>
      </c>
      <c r="I17" s="53">
        <f>SUM('Ingresos Reales'!I13)</f>
        <v>0</v>
      </c>
      <c r="J17" s="53">
        <f>SUM('Ingresos Reales'!J13)</f>
        <v>0</v>
      </c>
      <c r="K17" s="53">
        <f>SUM('Ingresos Reales'!K13)</f>
        <v>0</v>
      </c>
      <c r="L17" s="53">
        <f>SUM('Ingresos Reales'!L13)</f>
        <v>0</v>
      </c>
      <c r="M17" s="53">
        <f>SUM('Ingresos Reales'!M13)</f>
        <v>0</v>
      </c>
      <c r="N17" s="53">
        <f t="shared" si="1"/>
        <v>0</v>
      </c>
    </row>
    <row r="18" spans="1:14" ht="12.75">
      <c r="A18" s="46" t="s">
        <v>206</v>
      </c>
      <c r="B18" s="53">
        <f>SUM('Ingresos Reales'!B14)</f>
        <v>0</v>
      </c>
      <c r="C18" s="53">
        <f>SUM('Ingresos Reales'!C14)</f>
        <v>0</v>
      </c>
      <c r="D18" s="53">
        <f>SUM('Ingresos Reales'!D14)</f>
        <v>0</v>
      </c>
      <c r="E18" s="53">
        <f>SUM('Ingresos Reales'!E14)</f>
        <v>0</v>
      </c>
      <c r="F18" s="53">
        <f>SUM('Ingresos Reales'!F14)</f>
        <v>0</v>
      </c>
      <c r="G18" s="53">
        <f>SUM('Ingresos Reales'!G14)</f>
        <v>0</v>
      </c>
      <c r="H18" s="53">
        <f>SUM('Ingresos Reales'!H14)</f>
        <v>0</v>
      </c>
      <c r="I18" s="53">
        <f>SUM('Ingresos Reales'!I14)</f>
        <v>0</v>
      </c>
      <c r="J18" s="53">
        <f>SUM('Ingresos Reales'!J14)</f>
        <v>0</v>
      </c>
      <c r="K18" s="53">
        <f>SUM('Ingresos Reales'!K14)</f>
        <v>0</v>
      </c>
      <c r="L18" s="53">
        <f>SUM('Ingresos Reales'!L14)</f>
        <v>0</v>
      </c>
      <c r="M18" s="53">
        <f>SUM('Ingresos Reales'!M14)</f>
        <v>0</v>
      </c>
      <c r="N18" s="53">
        <f t="shared" si="1"/>
        <v>0</v>
      </c>
    </row>
    <row r="19" spans="1:14" ht="12.75">
      <c r="A19" s="47" t="s">
        <v>80</v>
      </c>
      <c r="B19" s="54">
        <f>SUM(B13:B18)</f>
        <v>100450278.3</v>
      </c>
      <c r="C19" s="54">
        <f aca="true" t="shared" si="2" ref="C19:N19">SUM(C13:C18)</f>
        <v>27309267.36</v>
      </c>
      <c r="D19" s="54">
        <f t="shared" si="2"/>
        <v>9810009.05</v>
      </c>
      <c r="E19" s="54">
        <f t="shared" si="2"/>
        <v>14482371.38</v>
      </c>
      <c r="F19" s="54">
        <f t="shared" si="2"/>
        <v>16827372.8</v>
      </c>
      <c r="G19" s="54">
        <f t="shared" si="2"/>
        <v>12050632.09</v>
      </c>
      <c r="H19" s="54">
        <f>SUM(H13:H18)</f>
        <v>9616328.469999999</v>
      </c>
      <c r="I19" s="54">
        <f t="shared" si="2"/>
        <v>17740648.63</v>
      </c>
      <c r="J19" s="54">
        <f>SUM(J13:J18)</f>
        <v>12651987.44</v>
      </c>
      <c r="K19" s="54">
        <f t="shared" si="2"/>
        <v>26830098.43</v>
      </c>
      <c r="L19" s="54">
        <f t="shared" si="2"/>
        <v>16429785.1</v>
      </c>
      <c r="M19" s="54">
        <f t="shared" si="2"/>
        <v>15012702.68</v>
      </c>
      <c r="N19" s="54">
        <f t="shared" si="2"/>
        <v>279211481.72999996</v>
      </c>
    </row>
    <row r="20" spans="1:14" ht="12.75">
      <c r="A20" s="45" t="s">
        <v>19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2.75">
      <c r="A21" s="46" t="s">
        <v>228</v>
      </c>
      <c r="B21" s="53">
        <f>SUM('Ingresos Reales'!B17)</f>
        <v>0</v>
      </c>
      <c r="C21" s="53">
        <f>SUM('Ingresos Reales'!C17)</f>
        <v>0</v>
      </c>
      <c r="D21" s="53">
        <f>SUM('Ingresos Reales'!D17)</f>
        <v>0</v>
      </c>
      <c r="E21" s="53">
        <f>SUM('Ingresos Reales'!E17)</f>
        <v>0</v>
      </c>
      <c r="F21" s="53">
        <f>SUM('Ingresos Reales'!F17)</f>
        <v>0</v>
      </c>
      <c r="G21" s="53">
        <f>SUM('Ingresos Reales'!G17)</f>
        <v>0</v>
      </c>
      <c r="H21" s="53">
        <f>SUM('Ingresos Reales'!H17)</f>
        <v>0</v>
      </c>
      <c r="I21" s="53">
        <f>SUM('Ingresos Reales'!I17)</f>
        <v>0</v>
      </c>
      <c r="J21" s="53">
        <f>SUM('Ingresos Reales'!J17)</f>
        <v>0</v>
      </c>
      <c r="K21" s="53">
        <f>SUM('Ingresos Reales'!K17)</f>
        <v>0</v>
      </c>
      <c r="L21" s="53">
        <f>SUM('Ingresos Reales'!L17)</f>
        <v>0</v>
      </c>
      <c r="M21" s="53">
        <f>SUM('Ingresos Reales'!M17)</f>
        <v>0</v>
      </c>
      <c r="N21" s="53">
        <f>SUM(B21:M21)</f>
        <v>0</v>
      </c>
    </row>
    <row r="22" spans="1:14" ht="12.75">
      <c r="A22" s="46" t="s">
        <v>229</v>
      </c>
      <c r="B22" s="53">
        <f>SUM('Ingresos Reales'!B18)</f>
        <v>28243.5</v>
      </c>
      <c r="C22" s="53">
        <f>SUM('Ingresos Reales'!C18)</f>
        <v>54525.8</v>
      </c>
      <c r="D22" s="53">
        <f>SUM('Ingresos Reales'!D18)</f>
        <v>160829.3</v>
      </c>
      <c r="E22" s="53">
        <f>SUM('Ingresos Reales'!E18)</f>
        <v>208735.5</v>
      </c>
      <c r="F22" s="53">
        <f>SUM('Ingresos Reales'!F18)</f>
        <v>124683.32</v>
      </c>
      <c r="G22" s="53">
        <f>SUM('Ingresos Reales'!G18)</f>
        <v>349878.2</v>
      </c>
      <c r="H22" s="53">
        <f>SUM('Ingresos Reales'!H18)</f>
        <v>169585.77</v>
      </c>
      <c r="I22" s="53">
        <f>SUM('Ingresos Reales'!I18)</f>
        <v>64110.66</v>
      </c>
      <c r="J22" s="53">
        <f>SUM('Ingresos Reales'!J18)</f>
        <v>33397.44</v>
      </c>
      <c r="K22" s="53">
        <f>SUM('Ingresos Reales'!K18)</f>
        <v>41535.27</v>
      </c>
      <c r="L22" s="53">
        <f>SUM('Ingresos Reales'!L18)</f>
        <v>55812.45</v>
      </c>
      <c r="M22" s="53">
        <f>SUM('Ingresos Reales'!M18)</f>
        <v>26129.06</v>
      </c>
      <c r="N22" s="53">
        <f aca="true" t="shared" si="3" ref="N22:N32">SUM(B22:M22)</f>
        <v>1317466.2699999998</v>
      </c>
    </row>
    <row r="23" spans="1:14" ht="12.75">
      <c r="A23" s="46" t="s">
        <v>230</v>
      </c>
      <c r="B23" s="53">
        <f>SUM('Ingresos Reales'!B19)</f>
        <v>1009482.64</v>
      </c>
      <c r="C23" s="53">
        <f>SUM('Ingresos Reales'!C19)</f>
        <v>1750788.03</v>
      </c>
      <c r="D23" s="53">
        <f>SUM('Ingresos Reales'!D19)</f>
        <v>2024661.78</v>
      </c>
      <c r="E23" s="53">
        <f>SUM('Ingresos Reales'!E19)</f>
        <v>1947901.8</v>
      </c>
      <c r="F23" s="53">
        <f>SUM('Ingresos Reales'!F19)</f>
        <v>3638061.42</v>
      </c>
      <c r="G23" s="53">
        <f>SUM('Ingresos Reales'!G19)</f>
        <v>3084429.04</v>
      </c>
      <c r="H23" s="53">
        <f>SUM('Ingresos Reales'!H19)</f>
        <v>3404642.99</v>
      </c>
      <c r="I23" s="53">
        <f>SUM('Ingresos Reales'!I19)</f>
        <v>5713739.73</v>
      </c>
      <c r="J23" s="53">
        <f>SUM('Ingresos Reales'!J19)</f>
        <v>3129089.05</v>
      </c>
      <c r="K23" s="53">
        <f>SUM('Ingresos Reales'!K19)</f>
        <v>3657017.74</v>
      </c>
      <c r="L23" s="53">
        <f>SUM('Ingresos Reales'!L19)</f>
        <v>1973580.4</v>
      </c>
      <c r="M23" s="53">
        <f>SUM('Ingresos Reales'!M19)</f>
        <v>2782722.22</v>
      </c>
      <c r="N23" s="53">
        <f t="shared" si="3"/>
        <v>34116116.84</v>
      </c>
    </row>
    <row r="24" spans="1:14" ht="12.75">
      <c r="A24" s="46" t="s">
        <v>231</v>
      </c>
      <c r="B24" s="53">
        <f>SUM('Ingresos Reales'!B20)</f>
        <v>102920</v>
      </c>
      <c r="C24" s="53">
        <f>SUM('Ingresos Reales'!C20)</f>
        <v>46085</v>
      </c>
      <c r="D24" s="53">
        <f>SUM('Ingresos Reales'!D20)</f>
        <v>77010</v>
      </c>
      <c r="E24" s="53">
        <f>SUM('Ingresos Reales'!E20)</f>
        <v>77290</v>
      </c>
      <c r="F24" s="53">
        <f>SUM('Ingresos Reales'!F20)</f>
        <v>72563</v>
      </c>
      <c r="G24" s="53">
        <f>SUM('Ingresos Reales'!G20)</f>
        <v>106265</v>
      </c>
      <c r="H24" s="53">
        <f>SUM('Ingresos Reales'!H20)</f>
        <v>427345</v>
      </c>
      <c r="I24" s="53">
        <f>SUM('Ingresos Reales'!I20)</f>
        <v>-70720</v>
      </c>
      <c r="J24" s="53">
        <f>SUM('Ingresos Reales'!J20)</f>
        <v>56840</v>
      </c>
      <c r="K24" s="53">
        <f>SUM('Ingresos Reales'!K20)</f>
        <v>132675</v>
      </c>
      <c r="L24" s="53">
        <f>SUM('Ingresos Reales'!L20)</f>
        <v>64036</v>
      </c>
      <c r="M24" s="53">
        <f>SUM('Ingresos Reales'!M20)</f>
        <v>102410</v>
      </c>
      <c r="N24" s="53">
        <f t="shared" si="3"/>
        <v>1194719</v>
      </c>
    </row>
    <row r="25" spans="1:14" ht="12.75">
      <c r="A25" s="46" t="s">
        <v>232</v>
      </c>
      <c r="B25" s="53">
        <f>SUM('Ingresos Reales'!B21)</f>
        <v>43380.5</v>
      </c>
      <c r="C25" s="53">
        <f>SUM('Ingresos Reales'!C21)</f>
        <v>329008.6</v>
      </c>
      <c r="D25" s="53">
        <f>SUM('Ingresos Reales'!D21)</f>
        <v>525839.1</v>
      </c>
      <c r="E25" s="53">
        <f>SUM('Ingresos Reales'!E21)</f>
        <v>1078502.8</v>
      </c>
      <c r="F25" s="53">
        <f>SUM('Ingresos Reales'!F21)</f>
        <v>459949.08</v>
      </c>
      <c r="G25" s="53">
        <f>SUM('Ingresos Reales'!G21)</f>
        <v>587011.9</v>
      </c>
      <c r="H25" s="53">
        <f>SUM('Ingresos Reales'!H21)</f>
        <v>740017.05</v>
      </c>
      <c r="I25" s="53">
        <f>SUM('Ingresos Reales'!I21)</f>
        <v>151348.02</v>
      </c>
      <c r="J25" s="53">
        <f>SUM('Ingresos Reales'!J21)</f>
        <v>61277.44</v>
      </c>
      <c r="K25" s="53">
        <f>SUM('Ingresos Reales'!K21)</f>
        <v>85754.63</v>
      </c>
      <c r="L25" s="53">
        <f>SUM('Ingresos Reales'!L21)</f>
        <v>163605.7</v>
      </c>
      <c r="M25" s="53">
        <f>SUM('Ingresos Reales'!M21)</f>
        <v>107982.95999999996</v>
      </c>
      <c r="N25" s="53">
        <f t="shared" si="3"/>
        <v>4333677.78</v>
      </c>
    </row>
    <row r="26" spans="1:14" ht="12.75">
      <c r="A26" s="46" t="s">
        <v>233</v>
      </c>
      <c r="B26" s="53">
        <f>SUM('Ingresos Reales'!B22)</f>
        <v>0</v>
      </c>
      <c r="C26" s="53">
        <f>SUM('Ingresos Reales'!C22)</f>
        <v>0</v>
      </c>
      <c r="D26" s="53">
        <f>SUM('Ingresos Reales'!D22)</f>
        <v>0</v>
      </c>
      <c r="E26" s="53">
        <f>SUM('Ingresos Reales'!E22)</f>
        <v>0</v>
      </c>
      <c r="F26" s="53">
        <f>SUM('Ingresos Reales'!F22)</f>
        <v>0</v>
      </c>
      <c r="G26" s="53">
        <f>SUM('Ingresos Reales'!G22)</f>
        <v>0</v>
      </c>
      <c r="H26" s="53">
        <f>SUM('Ingresos Reales'!H22)</f>
        <v>0</v>
      </c>
      <c r="I26" s="53">
        <f>SUM('Ingresos Reales'!I22)</f>
        <v>0</v>
      </c>
      <c r="J26" s="53">
        <f>SUM('Ingresos Reales'!J22)</f>
        <v>0</v>
      </c>
      <c r="K26" s="53">
        <f>SUM('Ingresos Reales'!K22)</f>
        <v>0</v>
      </c>
      <c r="L26" s="53">
        <f>SUM('Ingresos Reales'!L22)</f>
        <v>0</v>
      </c>
      <c r="M26" s="53">
        <f>SUM('Ingresos Reales'!M22)</f>
        <v>0</v>
      </c>
      <c r="N26" s="53">
        <f t="shared" si="3"/>
        <v>0</v>
      </c>
    </row>
    <row r="27" spans="1:14" ht="12.75">
      <c r="A27" s="46" t="s">
        <v>234</v>
      </c>
      <c r="B27" s="53">
        <f>SUM('Ingresos Reales'!B23)</f>
        <v>310266.6</v>
      </c>
      <c r="C27" s="53">
        <f>SUM('Ingresos Reales'!C23)</f>
        <v>281140</v>
      </c>
      <c r="D27" s="53">
        <f>SUM('Ingresos Reales'!D23)</f>
        <v>279383</v>
      </c>
      <c r="E27" s="53">
        <f>SUM('Ingresos Reales'!E23)</f>
        <v>273078</v>
      </c>
      <c r="F27" s="53">
        <f>SUM('Ingresos Reales'!F23)</f>
        <v>262715</v>
      </c>
      <c r="G27" s="53">
        <f>SUM('Ingresos Reales'!G23)</f>
        <v>384215</v>
      </c>
      <c r="H27" s="53">
        <f>SUM('Ingresos Reales'!H23)</f>
        <v>335595</v>
      </c>
      <c r="I27" s="53">
        <f>SUM('Ingresos Reales'!I23)</f>
        <v>336947</v>
      </c>
      <c r="J27" s="53">
        <f>SUM('Ingresos Reales'!J23)</f>
        <v>244036</v>
      </c>
      <c r="K27" s="53">
        <f>SUM('Ingresos Reales'!K23)</f>
        <v>294174</v>
      </c>
      <c r="L27" s="53">
        <f>SUM('Ingresos Reales'!L23)</f>
        <v>342945</v>
      </c>
      <c r="M27" s="53">
        <f>SUM('Ingresos Reales'!M23)</f>
        <v>370344</v>
      </c>
      <c r="N27" s="53">
        <f t="shared" si="3"/>
        <v>3714838.6</v>
      </c>
    </row>
    <row r="28" spans="1:14" ht="12.75">
      <c r="A28" s="46" t="s">
        <v>235</v>
      </c>
      <c r="B28" s="53">
        <f>SUM('Ingresos Reales'!B24)</f>
        <v>0</v>
      </c>
      <c r="C28" s="53">
        <f>SUM('Ingresos Reales'!C24)</f>
        <v>0</v>
      </c>
      <c r="D28" s="53">
        <f>SUM('Ingresos Reales'!D24)</f>
        <v>0</v>
      </c>
      <c r="E28" s="53">
        <f>SUM('Ingresos Reales'!E24)</f>
        <v>0</v>
      </c>
      <c r="F28" s="53">
        <f>SUM('Ingresos Reales'!F24)</f>
        <v>0</v>
      </c>
      <c r="G28" s="53">
        <f>SUM('Ingresos Reales'!G24)</f>
        <v>0</v>
      </c>
      <c r="H28" s="53">
        <f>SUM('Ingresos Reales'!H24)</f>
        <v>0</v>
      </c>
      <c r="I28" s="53">
        <f>SUM('Ingresos Reales'!I24)</f>
        <v>0</v>
      </c>
      <c r="J28" s="53">
        <f>SUM('Ingresos Reales'!J24)</f>
        <v>0</v>
      </c>
      <c r="K28" s="53">
        <f>SUM('Ingresos Reales'!K24)</f>
        <v>0</v>
      </c>
      <c r="L28" s="53">
        <f>SUM('Ingresos Reales'!L24)</f>
        <v>0</v>
      </c>
      <c r="M28" s="53">
        <f>SUM('Ingresos Reales'!M24)</f>
        <v>0</v>
      </c>
      <c r="N28" s="53">
        <f t="shared" si="3"/>
        <v>0</v>
      </c>
    </row>
    <row r="29" spans="1:14" ht="12.75">
      <c r="A29" s="46" t="s">
        <v>236</v>
      </c>
      <c r="B29" s="53">
        <f>SUM('Ingresos Reales'!B25)</f>
        <v>0</v>
      </c>
      <c r="C29" s="53">
        <f>SUM('Ingresos Reales'!C25)</f>
        <v>0</v>
      </c>
      <c r="D29" s="53">
        <f>SUM('Ingresos Reales'!D25)</f>
        <v>0</v>
      </c>
      <c r="E29" s="53">
        <f>SUM('Ingresos Reales'!E25)</f>
        <v>0</v>
      </c>
      <c r="F29" s="53">
        <f>SUM('Ingresos Reales'!F25)</f>
        <v>0</v>
      </c>
      <c r="G29" s="53">
        <f>SUM('Ingresos Reales'!G25)</f>
        <v>0</v>
      </c>
      <c r="H29" s="53">
        <f>SUM('Ingresos Reales'!H25)</f>
        <v>0</v>
      </c>
      <c r="I29" s="53">
        <f>SUM('Ingresos Reales'!I25)</f>
        <v>0</v>
      </c>
      <c r="J29" s="53">
        <f>SUM('Ingresos Reales'!J25)</f>
        <v>0</v>
      </c>
      <c r="K29" s="53">
        <f>SUM('Ingresos Reales'!K25)</f>
        <v>0</v>
      </c>
      <c r="L29" s="53">
        <f>SUM('Ingresos Reales'!L25)</f>
        <v>0</v>
      </c>
      <c r="M29" s="53">
        <f>SUM('Ingresos Reales'!M25)</f>
        <v>0</v>
      </c>
      <c r="N29" s="53">
        <f t="shared" si="3"/>
        <v>0</v>
      </c>
    </row>
    <row r="30" spans="1:14" ht="12.75">
      <c r="A30" s="46" t="s">
        <v>237</v>
      </c>
      <c r="B30" s="53">
        <f>SUM('Ingresos Reales'!B26)</f>
        <v>222904.54</v>
      </c>
      <c r="C30" s="53">
        <f>SUM('Ingresos Reales'!C26)</f>
        <v>418072.68</v>
      </c>
      <c r="D30" s="53">
        <f>SUM('Ingresos Reales'!D26)</f>
        <v>294452.78</v>
      </c>
      <c r="E30" s="53">
        <f>SUM('Ingresos Reales'!E26)</f>
        <v>12488</v>
      </c>
      <c r="F30" s="53">
        <f>SUM('Ingresos Reales'!F26)</f>
        <v>71177.24</v>
      </c>
      <c r="G30" s="53">
        <f>SUM('Ingresos Reales'!G26)</f>
        <v>389894.52</v>
      </c>
      <c r="H30" s="53">
        <f>SUM('Ingresos Reales'!H26)</f>
        <v>196189.01</v>
      </c>
      <c r="I30" s="53">
        <f>SUM('Ingresos Reales'!I26)</f>
        <v>441609.47</v>
      </c>
      <c r="J30" s="53">
        <f>SUM('Ingresos Reales'!J26)</f>
        <v>293124.39</v>
      </c>
      <c r="K30" s="53">
        <f>SUM('Ingresos Reales'!K26)</f>
        <v>158626.22</v>
      </c>
      <c r="L30" s="53">
        <f>SUM('Ingresos Reales'!L26)</f>
        <v>79870.74</v>
      </c>
      <c r="M30" s="53">
        <f>SUM('Ingresos Reales'!M26)</f>
        <v>59414.84</v>
      </c>
      <c r="N30" s="53">
        <f t="shared" si="3"/>
        <v>2637824.43</v>
      </c>
    </row>
    <row r="31" spans="1:14" ht="12.75">
      <c r="A31" s="46" t="s">
        <v>81</v>
      </c>
      <c r="B31" s="53">
        <f>SUM('Ingresos Reales'!B27)</f>
        <v>610040.49</v>
      </c>
      <c r="C31" s="53">
        <f>SUM('Ingresos Reales'!C27)</f>
        <v>1023103.53</v>
      </c>
      <c r="D31" s="53">
        <f>SUM('Ingresos Reales'!D27)</f>
        <v>1063388.59</v>
      </c>
      <c r="E31" s="53">
        <f>SUM('Ingresos Reales'!E27)</f>
        <v>530904.58</v>
      </c>
      <c r="F31" s="53">
        <f>SUM('Ingresos Reales'!F27)</f>
        <v>629147.37</v>
      </c>
      <c r="G31" s="53">
        <f>SUM('Ingresos Reales'!G27)</f>
        <v>467406.18</v>
      </c>
      <c r="H31" s="53">
        <f>SUM('Ingresos Reales'!H27)</f>
        <v>823949.1</v>
      </c>
      <c r="I31" s="53">
        <f>SUM('Ingresos Reales'!I27)</f>
        <v>458777.9</v>
      </c>
      <c r="J31" s="53">
        <f>SUM('Ingresos Reales'!J27)</f>
        <v>471719.56</v>
      </c>
      <c r="K31" s="53">
        <f>SUM('Ingresos Reales'!K27)</f>
        <v>783993.85</v>
      </c>
      <c r="L31" s="53">
        <f>SUM('Ingresos Reales'!L27)</f>
        <v>889368.3</v>
      </c>
      <c r="M31" s="53">
        <f>SUM('Ingresos Reales'!M27)</f>
        <v>335595.82</v>
      </c>
      <c r="N31" s="53">
        <f t="shared" si="3"/>
        <v>8087395.27</v>
      </c>
    </row>
    <row r="32" spans="1:14" ht="12.75">
      <c r="A32" s="46" t="s">
        <v>206</v>
      </c>
      <c r="B32" s="53">
        <f>SUM('Ingresos Reales'!B28)</f>
        <v>0</v>
      </c>
      <c r="C32" s="53">
        <f>SUM('Ingresos Reales'!C28)</f>
        <v>0</v>
      </c>
      <c r="D32" s="53">
        <f>SUM('Ingresos Reales'!D28)</f>
        <v>0</v>
      </c>
      <c r="E32" s="53">
        <f>SUM('Ingresos Reales'!E28)</f>
        <v>0</v>
      </c>
      <c r="F32" s="53">
        <f>SUM('Ingresos Reales'!F28)</f>
        <v>0</v>
      </c>
      <c r="G32" s="53">
        <f>SUM('Ingresos Reales'!G28)</f>
        <v>0</v>
      </c>
      <c r="H32" s="53">
        <f>SUM('Ingresos Reales'!H28)</f>
        <v>0</v>
      </c>
      <c r="I32" s="53">
        <f>SUM('Ingresos Reales'!I28)</f>
        <v>0</v>
      </c>
      <c r="J32" s="53">
        <f>SUM('Ingresos Reales'!J28)</f>
        <v>0</v>
      </c>
      <c r="K32" s="53">
        <f>SUM('Ingresos Reales'!K28)</f>
        <v>0</v>
      </c>
      <c r="L32" s="53">
        <f>SUM('Ingresos Reales'!L28)</f>
        <v>0</v>
      </c>
      <c r="M32" s="53">
        <f>SUM('Ingresos Reales'!M28)</f>
        <v>0</v>
      </c>
      <c r="N32" s="53">
        <f t="shared" si="3"/>
        <v>0</v>
      </c>
    </row>
    <row r="33" spans="1:14" ht="12.75">
      <c r="A33" s="47" t="s">
        <v>82</v>
      </c>
      <c r="B33" s="54">
        <f>SUM(B21:B32)</f>
        <v>2327238.2700000005</v>
      </c>
      <c r="C33" s="54">
        <f aca="true" t="shared" si="4" ref="C33:N33">SUM(C21:C32)</f>
        <v>3902723.6400000006</v>
      </c>
      <c r="D33" s="54">
        <f t="shared" si="4"/>
        <v>4425564.55</v>
      </c>
      <c r="E33" s="54">
        <f t="shared" si="4"/>
        <v>4128900.6799999997</v>
      </c>
      <c r="F33" s="54">
        <f t="shared" si="4"/>
        <v>5258296.43</v>
      </c>
      <c r="G33" s="54">
        <f t="shared" si="4"/>
        <v>5369099.84</v>
      </c>
      <c r="H33" s="54">
        <f>SUM(H21:H32)</f>
        <v>6097323.92</v>
      </c>
      <c r="I33" s="54">
        <f t="shared" si="4"/>
        <v>7095812.78</v>
      </c>
      <c r="J33" s="54">
        <f>SUM(J21:J32)</f>
        <v>4289483.88</v>
      </c>
      <c r="K33" s="54">
        <f t="shared" si="4"/>
        <v>5153776.71</v>
      </c>
      <c r="L33" s="54">
        <f t="shared" si="4"/>
        <v>3569218.59</v>
      </c>
      <c r="M33" s="54">
        <f t="shared" si="4"/>
        <v>3784598.9</v>
      </c>
      <c r="N33" s="54">
        <f t="shared" si="4"/>
        <v>55402038.19000001</v>
      </c>
    </row>
    <row r="34" spans="1:14" ht="38.25">
      <c r="A34" s="67" t="s">
        <v>257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66" t="s">
        <v>258</v>
      </c>
      <c r="B35" s="53">
        <f>SUM('Ingresos Reales'!B31)</f>
        <v>0</v>
      </c>
      <c r="C35" s="53">
        <f>SUM('Ingresos Reales'!C31)</f>
        <v>0</v>
      </c>
      <c r="D35" s="53">
        <f>SUM('Ingresos Reales'!D31)</f>
        <v>0</v>
      </c>
      <c r="E35" s="53">
        <f>SUM('Ingresos Reales'!E31)</f>
        <v>0</v>
      </c>
      <c r="F35" s="53">
        <f>SUM('Ingresos Reales'!F31)</f>
        <v>0</v>
      </c>
      <c r="G35" s="53">
        <f>SUM('Ingresos Reales'!G31)</f>
        <v>0</v>
      </c>
      <c r="H35" s="53">
        <f>SUM('Ingresos Reales'!H31)</f>
        <v>0</v>
      </c>
      <c r="I35" s="53">
        <f>SUM('Ingresos Reales'!I31)</f>
        <v>0</v>
      </c>
      <c r="J35" s="53">
        <f>SUM('Ingresos Reales'!J31)</f>
        <v>0</v>
      </c>
      <c r="K35" s="53">
        <f>SUM('Ingresos Reales'!K31)</f>
        <v>0</v>
      </c>
      <c r="L35" s="53">
        <f>SUM('Ingresos Reales'!L31)</f>
        <v>0</v>
      </c>
      <c r="M35" s="53">
        <f>SUM('Ingresos Reales'!M31)</f>
        <v>0</v>
      </c>
      <c r="N35" s="53">
        <f>SUM(B35:M35)</f>
        <v>0</v>
      </c>
    </row>
    <row r="36" spans="1:14" ht="12.75">
      <c r="A36" s="66" t="s">
        <v>248</v>
      </c>
      <c r="B36" s="53">
        <f>SUM('Ingresos Reales'!B32)</f>
        <v>0</v>
      </c>
      <c r="C36" s="53">
        <f>SUM('Ingresos Reales'!C32)</f>
        <v>0</v>
      </c>
      <c r="D36" s="53">
        <f>SUM('Ingresos Reales'!D32)</f>
        <v>0</v>
      </c>
      <c r="E36" s="53">
        <f>SUM('Ingresos Reales'!E32)</f>
        <v>0</v>
      </c>
      <c r="F36" s="53">
        <f>SUM('Ingresos Reales'!F32)</f>
        <v>0</v>
      </c>
      <c r="G36" s="53">
        <f>SUM('Ingresos Reales'!G32)</f>
        <v>0</v>
      </c>
      <c r="H36" s="53">
        <f>SUM('Ingresos Reales'!H32)</f>
        <v>0</v>
      </c>
      <c r="I36" s="53">
        <f>SUM('Ingresos Reales'!I32)</f>
        <v>0</v>
      </c>
      <c r="J36" s="53">
        <f>SUM('Ingresos Reales'!J32)</f>
        <v>0</v>
      </c>
      <c r="K36" s="53">
        <f>SUM('Ingresos Reales'!K32)</f>
        <v>0</v>
      </c>
      <c r="L36" s="53">
        <f>SUM('Ingresos Reales'!L32)</f>
        <v>0</v>
      </c>
      <c r="M36" s="53">
        <f>SUM('Ingresos Reales'!M32)</f>
        <v>0</v>
      </c>
      <c r="N36" s="53">
        <f>SUM(B36:M36)</f>
        <v>0</v>
      </c>
    </row>
    <row r="37" spans="1:14" ht="12.75">
      <c r="A37" s="66" t="s">
        <v>249</v>
      </c>
      <c r="B37" s="53">
        <f>SUM('Ingresos Reales'!B33)</f>
        <v>0</v>
      </c>
      <c r="C37" s="53">
        <f>SUM('Ingresos Reales'!C33)</f>
        <v>0</v>
      </c>
      <c r="D37" s="53">
        <f>SUM('Ingresos Reales'!D33)</f>
        <v>0</v>
      </c>
      <c r="E37" s="53">
        <f>SUM('Ingresos Reales'!E33)</f>
        <v>0</v>
      </c>
      <c r="F37" s="53">
        <f>SUM('Ingresos Reales'!F33)</f>
        <v>0</v>
      </c>
      <c r="G37" s="53">
        <f>SUM('Ingresos Reales'!G33)</f>
        <v>0</v>
      </c>
      <c r="H37" s="53">
        <f>SUM('Ingresos Reales'!H33)</f>
        <v>0</v>
      </c>
      <c r="I37" s="53">
        <f>SUM('Ingresos Reales'!I33)</f>
        <v>0</v>
      </c>
      <c r="J37" s="53">
        <f>SUM('Ingresos Reales'!J33)</f>
        <v>0</v>
      </c>
      <c r="K37" s="53">
        <f>SUM('Ingresos Reales'!K33)</f>
        <v>0</v>
      </c>
      <c r="L37" s="53">
        <f>SUM('Ingresos Reales'!L33)</f>
        <v>0</v>
      </c>
      <c r="M37" s="53">
        <f>SUM('Ingresos Reales'!M33)</f>
        <v>0</v>
      </c>
      <c r="N37" s="53">
        <f>SUM(B37:M37)</f>
        <v>0</v>
      </c>
    </row>
    <row r="38" spans="1:14" ht="12.75">
      <c r="A38" s="47" t="s">
        <v>201</v>
      </c>
      <c r="B38" s="54">
        <f>SUM(B35:B37)</f>
        <v>0</v>
      </c>
      <c r="C38" s="54">
        <f aca="true" t="shared" si="5" ref="C38:N38">SUM(C35:C37)</f>
        <v>0</v>
      </c>
      <c r="D38" s="54">
        <f t="shared" si="5"/>
        <v>0</v>
      </c>
      <c r="E38" s="54">
        <f t="shared" si="5"/>
        <v>0</v>
      </c>
      <c r="F38" s="54">
        <f t="shared" si="5"/>
        <v>0</v>
      </c>
      <c r="G38" s="54">
        <f t="shared" si="5"/>
        <v>0</v>
      </c>
      <c r="H38" s="54">
        <f>SUM(H35:H37)</f>
        <v>0</v>
      </c>
      <c r="I38" s="54">
        <f t="shared" si="5"/>
        <v>0</v>
      </c>
      <c r="J38" s="54">
        <f>SUM(J35:J37)</f>
        <v>0</v>
      </c>
      <c r="K38" s="54">
        <f t="shared" si="5"/>
        <v>0</v>
      </c>
      <c r="L38" s="54">
        <f t="shared" si="5"/>
        <v>0</v>
      </c>
      <c r="M38" s="54">
        <f t="shared" si="5"/>
        <v>0</v>
      </c>
      <c r="N38" s="54">
        <f t="shared" si="5"/>
        <v>0</v>
      </c>
    </row>
    <row r="39" spans="1:14" ht="12.75">
      <c r="A39" s="45" t="s">
        <v>20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>
      <c r="A40" s="46" t="s">
        <v>260</v>
      </c>
      <c r="B40" s="53">
        <f>SUM('Ingresos Reales'!B36)</f>
        <v>9698</v>
      </c>
      <c r="C40" s="53">
        <f>SUM('Ingresos Reales'!C36)</f>
        <v>15124</v>
      </c>
      <c r="D40" s="53">
        <f>SUM('Ingresos Reales'!D36)</f>
        <v>1211165</v>
      </c>
      <c r="E40" s="53">
        <f>SUM('Ingresos Reales'!E36)</f>
        <v>5085</v>
      </c>
      <c r="F40" s="53">
        <f>SUM('Ingresos Reales'!F36)</f>
        <v>4951</v>
      </c>
      <c r="G40" s="53">
        <f>SUM('Ingresos Reales'!G36)</f>
        <v>2736</v>
      </c>
      <c r="H40" s="53">
        <f>SUM('Ingresos Reales'!H36)</f>
        <v>9190</v>
      </c>
      <c r="I40" s="53">
        <f>SUM('Ingresos Reales'!I36)</f>
        <v>6132</v>
      </c>
      <c r="J40" s="53">
        <f>SUM('Ingresos Reales'!J36)</f>
        <v>5215</v>
      </c>
      <c r="K40" s="53">
        <f>SUM('Ingresos Reales'!K36)</f>
        <v>9100</v>
      </c>
      <c r="L40" s="53">
        <f>SUM('Ingresos Reales'!L36)</f>
        <v>13750</v>
      </c>
      <c r="M40" s="53">
        <f>SUM('Ingresos Reales'!M36)</f>
        <v>9648</v>
      </c>
      <c r="N40" s="53">
        <f aca="true" t="shared" si="6" ref="N40:N50">SUM(B40:M40)</f>
        <v>1301794</v>
      </c>
    </row>
    <row r="41" spans="1:14" ht="12.75">
      <c r="A41" s="46" t="s">
        <v>259</v>
      </c>
      <c r="B41" s="53">
        <f>SUM('Ingresos Reales'!B37)</f>
        <v>99807.97</v>
      </c>
      <c r="C41" s="53">
        <f>SUM('Ingresos Reales'!C37)</f>
        <v>139418.07</v>
      </c>
      <c r="D41" s="53">
        <f>SUM('Ingresos Reales'!D37)</f>
        <v>293881.02</v>
      </c>
      <c r="E41" s="53">
        <f>SUM('Ingresos Reales'!E37)</f>
        <v>664318.22</v>
      </c>
      <c r="F41" s="53">
        <f>SUM('Ingresos Reales'!F37)</f>
        <v>503945.32</v>
      </c>
      <c r="G41" s="53">
        <f>SUM('Ingresos Reales'!G37)</f>
        <v>861747.82</v>
      </c>
      <c r="H41" s="53">
        <f>SUM('Ingresos Reales'!H37)</f>
        <v>577018.52</v>
      </c>
      <c r="I41" s="53">
        <f>SUM('Ingresos Reales'!I37)</f>
        <v>1088053.77</v>
      </c>
      <c r="J41" s="53">
        <f>SUM('Ingresos Reales'!J37)</f>
        <v>295491.22</v>
      </c>
      <c r="K41" s="53">
        <f>SUM('Ingresos Reales'!K37)</f>
        <v>334766.97</v>
      </c>
      <c r="L41" s="53">
        <f>SUM('Ingresos Reales'!L37)</f>
        <v>461266.32</v>
      </c>
      <c r="M41" s="53">
        <f>SUM('Ingresos Reales'!M37)</f>
        <v>896466.45</v>
      </c>
      <c r="N41" s="53">
        <f t="shared" si="6"/>
        <v>6216181.67</v>
      </c>
    </row>
    <row r="42" spans="1:14" ht="12.75">
      <c r="A42" s="46" t="s">
        <v>207</v>
      </c>
      <c r="B42" s="53">
        <f>SUM('Ingresos Reales'!B38)</f>
        <v>0</v>
      </c>
      <c r="C42" s="53">
        <f>SUM('Ingresos Reales'!C38)</f>
        <v>0</v>
      </c>
      <c r="D42" s="53">
        <f>SUM('Ingresos Reales'!D38)</f>
        <v>0</v>
      </c>
      <c r="E42" s="53">
        <f>SUM('Ingresos Reales'!E38)</f>
        <v>0</v>
      </c>
      <c r="F42" s="53">
        <f>SUM('Ingresos Reales'!F38)</f>
        <v>0</v>
      </c>
      <c r="G42" s="53">
        <f>SUM('Ingresos Reales'!G38)</f>
        <v>0</v>
      </c>
      <c r="H42" s="53">
        <f>SUM('Ingresos Reales'!H38)</f>
        <v>0</v>
      </c>
      <c r="I42" s="53">
        <f>SUM('Ingresos Reales'!I38)</f>
        <v>0</v>
      </c>
      <c r="J42" s="53">
        <f>SUM('Ingresos Reales'!J38)</f>
        <v>0</v>
      </c>
      <c r="K42" s="53">
        <f>SUM('Ingresos Reales'!K38)</f>
        <v>0</v>
      </c>
      <c r="L42" s="53">
        <f>SUM('Ingresos Reales'!L38)</f>
        <v>0</v>
      </c>
      <c r="M42" s="53">
        <f>SUM('Ingresos Reales'!M38)</f>
        <v>0</v>
      </c>
      <c r="N42" s="53">
        <f t="shared" si="6"/>
        <v>0</v>
      </c>
    </row>
    <row r="43" spans="1:14" ht="12.75">
      <c r="A43" s="46" t="s">
        <v>261</v>
      </c>
      <c r="B43" s="53">
        <f>SUM('Ingresos Reales'!B39)</f>
        <v>0</v>
      </c>
      <c r="C43" s="53">
        <f>SUM('Ingresos Reales'!C39)</f>
        <v>0</v>
      </c>
      <c r="D43" s="53">
        <f>SUM('Ingresos Reales'!D39)</f>
        <v>0</v>
      </c>
      <c r="E43" s="53">
        <f>SUM('Ingresos Reales'!E39)</f>
        <v>0</v>
      </c>
      <c r="F43" s="53">
        <f>SUM('Ingresos Reales'!F39)</f>
        <v>0</v>
      </c>
      <c r="G43" s="53">
        <f>SUM('Ingresos Reales'!G39)</f>
        <v>0</v>
      </c>
      <c r="H43" s="53">
        <f>SUM('Ingresos Reales'!H39)</f>
        <v>0</v>
      </c>
      <c r="I43" s="53">
        <f>SUM('Ingresos Reales'!I39)</f>
        <v>0</v>
      </c>
      <c r="J43" s="53">
        <f>SUM('Ingresos Reales'!J39)</f>
        <v>0</v>
      </c>
      <c r="K43" s="53">
        <f>SUM('Ingresos Reales'!K39)</f>
        <v>0</v>
      </c>
      <c r="L43" s="53">
        <f>SUM('Ingresos Reales'!L39)</f>
        <v>0</v>
      </c>
      <c r="M43" s="53">
        <f>SUM('Ingresos Reales'!M39)</f>
        <v>0</v>
      </c>
      <c r="N43" s="53">
        <f t="shared" si="6"/>
        <v>0</v>
      </c>
    </row>
    <row r="44" spans="1:14" ht="12.75">
      <c r="A44" s="46" t="s">
        <v>208</v>
      </c>
      <c r="B44" s="53">
        <f>SUM('Ingresos Reales'!B40)</f>
        <v>0</v>
      </c>
      <c r="C44" s="53">
        <f>SUM('Ingresos Reales'!C40)</f>
        <v>0</v>
      </c>
      <c r="D44" s="53">
        <f>SUM('Ingresos Reales'!D40)</f>
        <v>0</v>
      </c>
      <c r="E44" s="53">
        <f>SUM('Ingresos Reales'!E40)</f>
        <v>0</v>
      </c>
      <c r="F44" s="53">
        <f>SUM('Ingresos Reales'!F40)</f>
        <v>0</v>
      </c>
      <c r="G44" s="53">
        <f>SUM('Ingresos Reales'!G40)</f>
        <v>0</v>
      </c>
      <c r="H44" s="53">
        <f>SUM('Ingresos Reales'!H40)</f>
        <v>0</v>
      </c>
      <c r="I44" s="53">
        <f>SUM('Ingresos Reales'!I40)</f>
        <v>0</v>
      </c>
      <c r="J44" s="53">
        <f>SUM('Ingresos Reales'!J40)</f>
        <v>0</v>
      </c>
      <c r="K44" s="53">
        <f>SUM('Ingresos Reales'!K40)</f>
        <v>0</v>
      </c>
      <c r="L44" s="53">
        <f>SUM('Ingresos Reales'!L40)</f>
        <v>0</v>
      </c>
      <c r="M44" s="53">
        <f>SUM('Ingresos Reales'!M40)</f>
        <v>0</v>
      </c>
      <c r="N44" s="53">
        <f t="shared" si="6"/>
        <v>0</v>
      </c>
    </row>
    <row r="45" spans="1:14" ht="12.75">
      <c r="A45" s="46" t="s">
        <v>209</v>
      </c>
      <c r="B45" s="53">
        <f>SUM('Ingresos Reales'!B41)</f>
        <v>0</v>
      </c>
      <c r="C45" s="53">
        <f>SUM('Ingresos Reales'!C41)</f>
        <v>0</v>
      </c>
      <c r="D45" s="53">
        <f>SUM('Ingresos Reales'!D41)</f>
        <v>0</v>
      </c>
      <c r="E45" s="53">
        <f>SUM('Ingresos Reales'!E41)</f>
        <v>0</v>
      </c>
      <c r="F45" s="53">
        <f>SUM('Ingresos Reales'!F41)</f>
        <v>0</v>
      </c>
      <c r="G45" s="53">
        <f>SUM('Ingresos Reales'!G41)</f>
        <v>0</v>
      </c>
      <c r="H45" s="53">
        <f>SUM('Ingresos Reales'!H41)</f>
        <v>0</v>
      </c>
      <c r="I45" s="53">
        <f>SUM('Ingresos Reales'!I41)</f>
        <v>0</v>
      </c>
      <c r="J45" s="53">
        <f>SUM('Ingresos Reales'!J41)</f>
        <v>0</v>
      </c>
      <c r="K45" s="53">
        <f>SUM('Ingresos Reales'!K41)</f>
        <v>0</v>
      </c>
      <c r="L45" s="53">
        <f>SUM('Ingresos Reales'!L41)</f>
        <v>0</v>
      </c>
      <c r="M45" s="53">
        <f>SUM('Ingresos Reales'!M41)</f>
        <v>0</v>
      </c>
      <c r="N45" s="53">
        <f t="shared" si="6"/>
        <v>0</v>
      </c>
    </row>
    <row r="46" spans="1:14" ht="12.75">
      <c r="A46" s="46" t="s">
        <v>210</v>
      </c>
      <c r="B46" s="53">
        <f>SUM('Ingresos Reales'!B42)</f>
        <v>0</v>
      </c>
      <c r="C46" s="53">
        <f>SUM('Ingresos Reales'!C42)</f>
        <v>0</v>
      </c>
      <c r="D46" s="53">
        <f>SUM('Ingresos Reales'!D42)</f>
        <v>0</v>
      </c>
      <c r="E46" s="53">
        <f>SUM('Ingresos Reales'!E42)</f>
        <v>0</v>
      </c>
      <c r="F46" s="53">
        <f>SUM('Ingresos Reales'!F42)</f>
        <v>0</v>
      </c>
      <c r="G46" s="53">
        <f>SUM('Ingresos Reales'!G42)</f>
        <v>0</v>
      </c>
      <c r="H46" s="53">
        <f>SUM('Ingresos Reales'!H42)</f>
        <v>0</v>
      </c>
      <c r="I46" s="53">
        <f>SUM('Ingresos Reales'!I42)</f>
        <v>0</v>
      </c>
      <c r="J46" s="53">
        <f>SUM('Ingresos Reales'!J42)</f>
        <v>0</v>
      </c>
      <c r="K46" s="53">
        <f>SUM('Ingresos Reales'!K42)</f>
        <v>0</v>
      </c>
      <c r="L46" s="53">
        <f>SUM('Ingresos Reales'!L42)</f>
        <v>0</v>
      </c>
      <c r="M46" s="53">
        <f>SUM('Ingresos Reales'!M42)</f>
        <v>0</v>
      </c>
      <c r="N46" s="53">
        <f t="shared" si="6"/>
        <v>0</v>
      </c>
    </row>
    <row r="47" spans="1:14" ht="12.75">
      <c r="A47" s="46" t="s">
        <v>211</v>
      </c>
      <c r="B47" s="53">
        <f>SUM('Ingresos Reales'!B43)</f>
        <v>0</v>
      </c>
      <c r="C47" s="53">
        <f>SUM('Ingresos Reales'!C43)</f>
        <v>0</v>
      </c>
      <c r="D47" s="53">
        <f>SUM('Ingresos Reales'!D43)</f>
        <v>0</v>
      </c>
      <c r="E47" s="53">
        <f>SUM('Ingresos Reales'!E43)</f>
        <v>0</v>
      </c>
      <c r="F47" s="53">
        <f>SUM('Ingresos Reales'!F43)</f>
        <v>0</v>
      </c>
      <c r="G47" s="53">
        <f>SUM('Ingresos Reales'!G43)</f>
        <v>0</v>
      </c>
      <c r="H47" s="53">
        <f>SUM('Ingresos Reales'!H43)</f>
        <v>0</v>
      </c>
      <c r="I47" s="53">
        <f>SUM('Ingresos Reales'!I43)</f>
        <v>0</v>
      </c>
      <c r="J47" s="53">
        <f>SUM('Ingresos Reales'!J43)</f>
        <v>0</v>
      </c>
      <c r="K47" s="53">
        <f>SUM('Ingresos Reales'!K43)</f>
        <v>0</v>
      </c>
      <c r="L47" s="53">
        <f>SUM('Ingresos Reales'!L43)</f>
        <v>0</v>
      </c>
      <c r="M47" s="53">
        <f>SUM('Ingresos Reales'!M43)</f>
        <v>0</v>
      </c>
      <c r="N47" s="53">
        <f t="shared" si="6"/>
        <v>0</v>
      </c>
    </row>
    <row r="48" spans="1:14" ht="12.75">
      <c r="A48" s="46" t="s">
        <v>83</v>
      </c>
      <c r="B48" s="53">
        <f>SUM('Ingresos Reales'!B44)</f>
        <v>289128.98</v>
      </c>
      <c r="C48" s="53">
        <f>SUM('Ingresos Reales'!C44)</f>
        <v>451418.35</v>
      </c>
      <c r="D48" s="53">
        <f>SUM('Ingresos Reales'!D44)</f>
        <v>459888.99</v>
      </c>
      <c r="E48" s="53">
        <f>SUM('Ingresos Reales'!E44)</f>
        <v>550629.71</v>
      </c>
      <c r="F48" s="53">
        <f>SUM('Ingresos Reales'!F44)</f>
        <v>463872.21</v>
      </c>
      <c r="G48" s="53">
        <f>SUM('Ingresos Reales'!G44)</f>
        <v>450051.16</v>
      </c>
      <c r="H48" s="53">
        <f>SUM('Ingresos Reales'!H44)</f>
        <v>549855.08</v>
      </c>
      <c r="I48" s="53">
        <f>SUM('Ingresos Reales'!I44)</f>
        <v>545850.69</v>
      </c>
      <c r="J48" s="53">
        <f>SUM('Ingresos Reales'!J44)</f>
        <v>591889.48</v>
      </c>
      <c r="K48" s="53">
        <f>SUM('Ingresos Reales'!K44)</f>
        <v>604828.39</v>
      </c>
      <c r="L48" s="53">
        <f>SUM('Ingresos Reales'!L44)</f>
        <v>580630.32</v>
      </c>
      <c r="M48" s="53">
        <f>SUM('Ingresos Reales'!M44)</f>
        <v>638295.22</v>
      </c>
      <c r="N48" s="53">
        <f t="shared" si="6"/>
        <v>6176338.58</v>
      </c>
    </row>
    <row r="49" spans="1:14" ht="12.75">
      <c r="A49" s="46" t="s">
        <v>212</v>
      </c>
      <c r="B49" s="53">
        <f>SUM('Ingresos Reales'!B45)</f>
        <v>0</v>
      </c>
      <c r="C49" s="53">
        <f>SUM('Ingresos Reales'!C45)</f>
        <v>0</v>
      </c>
      <c r="D49" s="53">
        <f>SUM('Ingresos Reales'!D45)</f>
        <v>0</v>
      </c>
      <c r="E49" s="53">
        <f>SUM('Ingresos Reales'!E45)</f>
        <v>0</v>
      </c>
      <c r="F49" s="53">
        <f>SUM('Ingresos Reales'!F45)</f>
        <v>0</v>
      </c>
      <c r="G49" s="53">
        <f>SUM('Ingresos Reales'!G45)</f>
        <v>0</v>
      </c>
      <c r="H49" s="53">
        <f>SUM('Ingresos Reales'!H45)</f>
        <v>0</v>
      </c>
      <c r="I49" s="53">
        <f>SUM('Ingresos Reales'!I45)</f>
        <v>0</v>
      </c>
      <c r="J49" s="53">
        <f>SUM('Ingresos Reales'!J45)</f>
        <v>0</v>
      </c>
      <c r="K49" s="53">
        <f>SUM('Ingresos Reales'!K45)</f>
        <v>0</v>
      </c>
      <c r="L49" s="53">
        <f>SUM('Ingresos Reales'!L45)</f>
        <v>0</v>
      </c>
      <c r="M49" s="53">
        <f>SUM('Ingresos Reales'!M45)</f>
        <v>0</v>
      </c>
      <c r="N49" s="53">
        <f t="shared" si="6"/>
        <v>0</v>
      </c>
    </row>
    <row r="50" spans="1:14" ht="12.75">
      <c r="A50" s="46" t="s">
        <v>81</v>
      </c>
      <c r="B50" s="53">
        <f>SUM('Ingresos Reales'!B46)</f>
        <v>0</v>
      </c>
      <c r="C50" s="53">
        <f>SUM('Ingresos Reales'!C46)</f>
        <v>0</v>
      </c>
      <c r="D50" s="53">
        <f>SUM('Ingresos Reales'!D46)</f>
        <v>144.34</v>
      </c>
      <c r="E50" s="53">
        <f>SUM('Ingresos Reales'!E46)</f>
        <v>0</v>
      </c>
      <c r="F50" s="53">
        <f>SUM('Ingresos Reales'!F46)</f>
        <v>0</v>
      </c>
      <c r="G50" s="53">
        <f>SUM('Ingresos Reales'!G46)</f>
        <v>1346.12</v>
      </c>
      <c r="H50" s="53">
        <f>SUM('Ingresos Reales'!H46)</f>
        <v>864.86</v>
      </c>
      <c r="I50" s="53">
        <f>SUM('Ingresos Reales'!I46)</f>
        <v>109.38</v>
      </c>
      <c r="J50" s="53">
        <f>SUM('Ingresos Reales'!J46)</f>
        <v>75.46</v>
      </c>
      <c r="K50" s="53">
        <f>SUM('Ingresos Reales'!K46)</f>
        <v>13</v>
      </c>
      <c r="L50" s="53">
        <f>SUM('Ingresos Reales'!L46)</f>
        <v>23</v>
      </c>
      <c r="M50" s="53">
        <f>SUM('Ingresos Reales'!M46)</f>
        <v>8</v>
      </c>
      <c r="N50" s="53">
        <f t="shared" si="6"/>
        <v>2584.16</v>
      </c>
    </row>
    <row r="51" spans="1:14" ht="12.75">
      <c r="A51" s="47" t="s">
        <v>84</v>
      </c>
      <c r="B51" s="54">
        <f>SUM(B40:B50)</f>
        <v>398634.94999999995</v>
      </c>
      <c r="C51" s="54">
        <f aca="true" t="shared" si="7" ref="C51:N51">SUM(C40:C50)</f>
        <v>605960.4199999999</v>
      </c>
      <c r="D51" s="54">
        <f t="shared" si="7"/>
        <v>1965079.35</v>
      </c>
      <c r="E51" s="54">
        <f t="shared" si="7"/>
        <v>1220032.93</v>
      </c>
      <c r="F51" s="54">
        <f t="shared" si="7"/>
        <v>972768.53</v>
      </c>
      <c r="G51" s="54">
        <f t="shared" si="7"/>
        <v>1315881.1</v>
      </c>
      <c r="H51" s="54">
        <f>SUM(H40:H50)</f>
        <v>1136928.4600000002</v>
      </c>
      <c r="I51" s="54">
        <f t="shared" si="7"/>
        <v>1640145.8399999999</v>
      </c>
      <c r="J51" s="54">
        <f>SUM(J40:J50)</f>
        <v>892671.1599999999</v>
      </c>
      <c r="K51" s="54">
        <f t="shared" si="7"/>
        <v>948708.36</v>
      </c>
      <c r="L51" s="54">
        <f t="shared" si="7"/>
        <v>1055669.64</v>
      </c>
      <c r="M51" s="54">
        <f t="shared" si="7"/>
        <v>1544417.67</v>
      </c>
      <c r="N51" s="54">
        <f t="shared" si="7"/>
        <v>13696898.41</v>
      </c>
    </row>
    <row r="52" spans="1:14" ht="12.75">
      <c r="A52" s="45" t="s">
        <v>21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6" t="s">
        <v>85</v>
      </c>
      <c r="B53" s="53">
        <f>SUM('Ingresos Reales'!B49)</f>
        <v>1783470.94</v>
      </c>
      <c r="C53" s="53">
        <f>SUM('Ingresos Reales'!C49)</f>
        <v>1105416.61</v>
      </c>
      <c r="D53" s="53">
        <f>SUM('Ingresos Reales'!D49)</f>
        <v>1426339.88</v>
      </c>
      <c r="E53" s="53">
        <f>SUM('Ingresos Reales'!E49)</f>
        <v>2075312.82</v>
      </c>
      <c r="F53" s="53">
        <f>SUM('Ingresos Reales'!F49)</f>
        <v>1089602.33</v>
      </c>
      <c r="G53" s="53">
        <f>SUM('Ingresos Reales'!G49)</f>
        <v>1043661</v>
      </c>
      <c r="H53" s="53">
        <f>SUM('Ingresos Reales'!H49)</f>
        <v>2346502.34</v>
      </c>
      <c r="I53" s="53">
        <f>SUM('Ingresos Reales'!I49)</f>
        <v>938998.82</v>
      </c>
      <c r="J53" s="53">
        <f>SUM('Ingresos Reales'!J49)</f>
        <v>1033204.44</v>
      </c>
      <c r="K53" s="53">
        <f>SUM('Ingresos Reales'!K49)</f>
        <v>1613818.9</v>
      </c>
      <c r="L53" s="53">
        <f>SUM('Ingresos Reales'!L49)</f>
        <v>1723504.07</v>
      </c>
      <c r="M53" s="53">
        <f>SUM('Ingresos Reales'!M49)</f>
        <v>964217.25</v>
      </c>
      <c r="N53" s="53">
        <f aca="true" t="shared" si="8" ref="N53:N59">SUM(B53:M53)</f>
        <v>17144049.4</v>
      </c>
    </row>
    <row r="54" spans="1:14" ht="12.75">
      <c r="A54" s="46" t="s">
        <v>86</v>
      </c>
      <c r="B54" s="53">
        <f>SUM('Ingresos Reales'!B50)</f>
        <v>815824</v>
      </c>
      <c r="C54" s="53">
        <f>SUM('Ingresos Reales'!C50)</f>
        <v>1085728.25</v>
      </c>
      <c r="D54" s="53">
        <f>SUM('Ingresos Reales'!D50)</f>
        <v>766225.81</v>
      </c>
      <c r="E54" s="53">
        <f>SUM('Ingresos Reales'!E50)</f>
        <v>952208.48</v>
      </c>
      <c r="F54" s="53">
        <f>SUM('Ingresos Reales'!F50)</f>
        <v>3300399.08</v>
      </c>
      <c r="G54" s="53">
        <f>SUM('Ingresos Reales'!G50)</f>
        <v>1432394.75</v>
      </c>
      <c r="H54" s="53">
        <f>SUM('Ingresos Reales'!H50)</f>
        <v>1507542</v>
      </c>
      <c r="I54" s="53">
        <f>SUM('Ingresos Reales'!I50)</f>
        <v>1769815.05</v>
      </c>
      <c r="J54" s="53">
        <f>SUM('Ingresos Reales'!J50)</f>
        <v>854846.8</v>
      </c>
      <c r="K54" s="53">
        <f>SUM('Ingresos Reales'!K50)</f>
        <v>1005223.56</v>
      </c>
      <c r="L54" s="53">
        <f>SUM('Ingresos Reales'!L50)</f>
        <v>1015533.18</v>
      </c>
      <c r="M54" s="53">
        <f>SUM('Ingresos Reales'!M50)</f>
        <v>883698.01</v>
      </c>
      <c r="N54" s="53">
        <f t="shared" si="8"/>
        <v>15389438.970000003</v>
      </c>
    </row>
    <row r="55" spans="1:14" ht="12.75">
      <c r="A55" s="46" t="s">
        <v>213</v>
      </c>
      <c r="B55" s="53">
        <f>SUM('Ingresos Reales'!B51)</f>
        <v>0</v>
      </c>
      <c r="C55" s="53">
        <f>SUM('Ingresos Reales'!C51)</f>
        <v>0</v>
      </c>
      <c r="D55" s="53">
        <f>SUM('Ingresos Reales'!D51)</f>
        <v>0</v>
      </c>
      <c r="E55" s="53">
        <f>SUM('Ingresos Reales'!E51)</f>
        <v>0</v>
      </c>
      <c r="F55" s="53">
        <f>SUM('Ingresos Reales'!F51)</f>
        <v>0</v>
      </c>
      <c r="G55" s="53">
        <f>SUM('Ingresos Reales'!G51)</f>
        <v>0</v>
      </c>
      <c r="H55" s="53">
        <f>SUM('Ingresos Reales'!H51)</f>
        <v>0</v>
      </c>
      <c r="I55" s="53">
        <f>SUM('Ingresos Reales'!I51)</f>
        <v>0</v>
      </c>
      <c r="J55" s="53">
        <f>SUM('Ingresos Reales'!J51)</f>
        <v>0</v>
      </c>
      <c r="K55" s="53">
        <f>SUM('Ingresos Reales'!K51)</f>
        <v>0</v>
      </c>
      <c r="L55" s="53">
        <f>SUM('Ingresos Reales'!L51)</f>
        <v>0</v>
      </c>
      <c r="M55" s="53">
        <f>SUM('Ingresos Reales'!M51)</f>
        <v>0</v>
      </c>
      <c r="N55" s="53">
        <f t="shared" si="8"/>
        <v>0</v>
      </c>
    </row>
    <row r="56" spans="1:14" ht="12.75">
      <c r="A56" s="46" t="s">
        <v>262</v>
      </c>
      <c r="B56" s="53">
        <f>SUM('Ingresos Reales'!B52)</f>
        <v>0</v>
      </c>
      <c r="C56" s="53">
        <f>SUM('Ingresos Reales'!C52)</f>
        <v>0</v>
      </c>
      <c r="D56" s="53">
        <f>SUM('Ingresos Reales'!D52)</f>
        <v>0</v>
      </c>
      <c r="E56" s="53">
        <f>SUM('Ingresos Reales'!E52)</f>
        <v>0</v>
      </c>
      <c r="F56" s="53">
        <f>SUM('Ingresos Reales'!F52)</f>
        <v>0</v>
      </c>
      <c r="G56" s="53">
        <f>SUM('Ingresos Reales'!G52)</f>
        <v>0</v>
      </c>
      <c r="H56" s="53">
        <f>SUM('Ingresos Reales'!H52)</f>
        <v>0</v>
      </c>
      <c r="I56" s="53">
        <f>SUM('Ingresos Reales'!I52)</f>
        <v>0</v>
      </c>
      <c r="J56" s="53">
        <f>SUM('Ingresos Reales'!J52)</f>
        <v>0</v>
      </c>
      <c r="K56" s="53">
        <f>SUM('Ingresos Reales'!K52)</f>
        <v>0</v>
      </c>
      <c r="L56" s="53">
        <f>SUM('Ingresos Reales'!L52)</f>
        <v>0</v>
      </c>
      <c r="M56" s="53">
        <f>SUM('Ingresos Reales'!M52)</f>
        <v>0</v>
      </c>
      <c r="N56" s="53">
        <f t="shared" si="8"/>
        <v>0</v>
      </c>
    </row>
    <row r="57" spans="1:14" ht="12.75">
      <c r="A57" s="46" t="s">
        <v>214</v>
      </c>
      <c r="B57" s="53">
        <f>SUM('Ingresos Reales'!B53)</f>
        <v>0</v>
      </c>
      <c r="C57" s="53">
        <f>SUM('Ingresos Reales'!C53)</f>
        <v>0</v>
      </c>
      <c r="D57" s="53">
        <f>SUM('Ingresos Reales'!D53)</f>
        <v>0</v>
      </c>
      <c r="E57" s="53">
        <f>SUM('Ingresos Reales'!E53)</f>
        <v>0</v>
      </c>
      <c r="F57" s="53">
        <f>SUM('Ingresos Reales'!F53)</f>
        <v>0</v>
      </c>
      <c r="G57" s="53">
        <f>SUM('Ingresos Reales'!G53)</f>
        <v>0</v>
      </c>
      <c r="H57" s="53">
        <f>SUM('Ingresos Reales'!H53)</f>
        <v>0</v>
      </c>
      <c r="I57" s="53">
        <f>SUM('Ingresos Reales'!I53)</f>
        <v>0</v>
      </c>
      <c r="J57" s="53">
        <f>SUM('Ingresos Reales'!J53)</f>
        <v>0</v>
      </c>
      <c r="K57" s="53">
        <f>SUM('Ingresos Reales'!K53)</f>
        <v>0</v>
      </c>
      <c r="L57" s="53">
        <f>SUM('Ingresos Reales'!L53)</f>
        <v>0</v>
      </c>
      <c r="M57" s="53">
        <f>SUM('Ingresos Reales'!M53)</f>
        <v>0</v>
      </c>
      <c r="N57" s="53">
        <f t="shared" si="8"/>
        <v>0</v>
      </c>
    </row>
    <row r="58" spans="1:14" ht="12.75">
      <c r="A58" s="46" t="s">
        <v>81</v>
      </c>
      <c r="B58" s="53">
        <f>SUM('Ingresos Reales'!B54)</f>
        <v>124363.3</v>
      </c>
      <c r="C58" s="53">
        <f>SUM('Ingresos Reales'!C54)</f>
        <v>327099.2</v>
      </c>
      <c r="D58" s="53">
        <f>SUM('Ingresos Reales'!D54)</f>
        <v>122394.3</v>
      </c>
      <c r="E58" s="53">
        <f>SUM('Ingresos Reales'!E54)</f>
        <v>137680.92</v>
      </c>
      <c r="F58" s="53">
        <f>SUM('Ingresos Reales'!F54)</f>
        <v>99653.26</v>
      </c>
      <c r="G58" s="53">
        <f>SUM('Ingresos Reales'!G54)</f>
        <v>284417.07</v>
      </c>
      <c r="H58" s="53">
        <f>SUM('Ingresos Reales'!H54)</f>
        <v>99982.89</v>
      </c>
      <c r="I58" s="53">
        <f>SUM('Ingresos Reales'!I54)</f>
        <v>114792.52</v>
      </c>
      <c r="J58" s="53">
        <f>SUM('Ingresos Reales'!J54)</f>
        <v>100202.14</v>
      </c>
      <c r="K58" s="53">
        <f>SUM('Ingresos Reales'!K54)</f>
        <v>113808.4</v>
      </c>
      <c r="L58" s="53">
        <f>SUM('Ingresos Reales'!L54)</f>
        <v>244099.45</v>
      </c>
      <c r="M58" s="53">
        <f>SUM('Ingresos Reales'!M54)</f>
        <v>249717.78</v>
      </c>
      <c r="N58" s="53">
        <f t="shared" si="8"/>
        <v>2018211.2299999997</v>
      </c>
    </row>
    <row r="59" spans="1:14" ht="12.75">
      <c r="A59" s="46" t="s">
        <v>206</v>
      </c>
      <c r="B59" s="53">
        <f>SUM('Ingresos Reales'!B55)</f>
        <v>109653.81</v>
      </c>
      <c r="C59" s="53">
        <f>SUM('Ingresos Reales'!C55)</f>
        <v>231249.72</v>
      </c>
      <c r="D59" s="53">
        <f>SUM('Ingresos Reales'!D55)</f>
        <v>71430.62</v>
      </c>
      <c r="E59" s="53">
        <f>SUM('Ingresos Reales'!E55)</f>
        <v>458836.05</v>
      </c>
      <c r="F59" s="53">
        <f>SUM('Ingresos Reales'!F55)</f>
        <v>601049.83</v>
      </c>
      <c r="G59" s="53">
        <f>SUM('Ingresos Reales'!G55)</f>
        <v>395345.85</v>
      </c>
      <c r="H59" s="53">
        <f>SUM('Ingresos Reales'!H55)</f>
        <v>426906.13</v>
      </c>
      <c r="I59" s="53">
        <f>SUM('Ingresos Reales'!I55)</f>
        <v>1066628.05</v>
      </c>
      <c r="J59" s="53">
        <f>SUM('Ingresos Reales'!J55)</f>
        <v>488131.83</v>
      </c>
      <c r="K59" s="53">
        <f>SUM('Ingresos Reales'!K55)</f>
        <v>625423.64</v>
      </c>
      <c r="L59" s="53">
        <f>SUM('Ingresos Reales'!L55)</f>
        <v>438522.37</v>
      </c>
      <c r="M59" s="53">
        <f>SUM('Ingresos Reales'!M55)</f>
        <v>171287.78</v>
      </c>
      <c r="N59" s="53">
        <f t="shared" si="8"/>
        <v>5084465.68</v>
      </c>
    </row>
    <row r="60" spans="1:14" ht="12.75">
      <c r="A60" s="59" t="s">
        <v>87</v>
      </c>
      <c r="B60" s="60">
        <f>SUM(B53:B59)</f>
        <v>2833312.05</v>
      </c>
      <c r="C60" s="60">
        <f aca="true" t="shared" si="9" ref="C60:N60">SUM(C53:C59)</f>
        <v>2749493.7800000007</v>
      </c>
      <c r="D60" s="60">
        <f t="shared" si="9"/>
        <v>2386390.61</v>
      </c>
      <c r="E60" s="60">
        <f t="shared" si="9"/>
        <v>3624038.2699999996</v>
      </c>
      <c r="F60" s="60">
        <f t="shared" si="9"/>
        <v>5090704.5</v>
      </c>
      <c r="G60" s="60">
        <f t="shared" si="9"/>
        <v>3155818.67</v>
      </c>
      <c r="H60" s="60">
        <f>SUM(H53:H59)</f>
        <v>4380933.36</v>
      </c>
      <c r="I60" s="60">
        <f t="shared" si="9"/>
        <v>3890234.4400000004</v>
      </c>
      <c r="J60" s="60">
        <f>SUM(J53:J59)</f>
        <v>2476385.21</v>
      </c>
      <c r="K60" s="60">
        <f t="shared" si="9"/>
        <v>3358274.5</v>
      </c>
      <c r="L60" s="60">
        <f t="shared" si="9"/>
        <v>3421659.0700000003</v>
      </c>
      <c r="M60" s="60">
        <f t="shared" si="9"/>
        <v>2268920.82</v>
      </c>
      <c r="N60" s="60">
        <f t="shared" si="9"/>
        <v>39636165.28</v>
      </c>
    </row>
    <row r="61" spans="1:14" ht="12.75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2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ht="12.75">
      <c r="A63" s="72" t="s">
        <v>22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>
      <c r="A64" s="46" t="s">
        <v>88</v>
      </c>
      <c r="B64" s="53">
        <f>SUM('Ingresos Reales'!B59)</f>
        <v>22467658</v>
      </c>
      <c r="C64" s="53">
        <f>SUM('Ingresos Reales'!C59)</f>
        <v>26600750</v>
      </c>
      <c r="D64" s="53">
        <f>SUM('Ingresos Reales'!D59)</f>
        <v>24112792</v>
      </c>
      <c r="E64" s="53">
        <f>SUM('Ingresos Reales'!E59)</f>
        <v>22017731</v>
      </c>
      <c r="F64" s="53">
        <f>SUM('Ingresos Reales'!F59)</f>
        <v>22969326</v>
      </c>
      <c r="G64" s="53">
        <f>SUM('Ingresos Reales'!G59)</f>
        <v>20581357</v>
      </c>
      <c r="H64" s="53">
        <f>SUM('Ingresos Reales'!H59)</f>
        <v>24328360</v>
      </c>
      <c r="I64" s="53">
        <f>SUM('Ingresos Reales'!I59)</f>
        <v>27239429</v>
      </c>
      <c r="J64" s="53">
        <f>SUM('Ingresos Reales'!J59)</f>
        <v>23975210</v>
      </c>
      <c r="K64" s="53">
        <f>SUM('Ingresos Reales'!K59)</f>
        <v>25712079</v>
      </c>
      <c r="L64" s="53">
        <f>SUM('Ingresos Reales'!L59)</f>
        <v>21085669</v>
      </c>
      <c r="M64" s="53">
        <f>SUM('Ingresos Reales'!M59)</f>
        <v>23785489</v>
      </c>
      <c r="N64" s="53">
        <f aca="true" t="shared" si="10" ref="N64:N70">SUM(B64:M64)</f>
        <v>284875850</v>
      </c>
    </row>
    <row r="65" spans="1:14" ht="12.75">
      <c r="A65" s="46" t="s">
        <v>89</v>
      </c>
      <c r="B65" s="53">
        <f>SUM('Ingresos Reales'!B60)</f>
        <v>2937999</v>
      </c>
      <c r="C65" s="53">
        <f>SUM('Ingresos Reales'!C60)</f>
        <v>4054506</v>
      </c>
      <c r="D65" s="53">
        <f>SUM('Ingresos Reales'!D60)</f>
        <v>3370582</v>
      </c>
      <c r="E65" s="53">
        <f>SUM('Ingresos Reales'!E60)</f>
        <v>2819479</v>
      </c>
      <c r="F65" s="53">
        <f>SUM('Ingresos Reales'!F60)</f>
        <v>2724902</v>
      </c>
      <c r="G65" s="53">
        <f>SUM('Ingresos Reales'!G60)</f>
        <v>1651676</v>
      </c>
      <c r="H65" s="53">
        <f>SUM('Ingresos Reales'!H60)</f>
        <v>3109912</v>
      </c>
      <c r="I65" s="53">
        <f>SUM('Ingresos Reales'!I60)</f>
        <v>3496547</v>
      </c>
      <c r="J65" s="53">
        <f>SUM('Ingresos Reales'!J60)</f>
        <v>3013598</v>
      </c>
      <c r="K65" s="53">
        <f>SUM('Ingresos Reales'!K60)</f>
        <v>3247215</v>
      </c>
      <c r="L65" s="53">
        <f>SUM('Ingresos Reales'!L60)</f>
        <v>2317993</v>
      </c>
      <c r="M65" s="53">
        <f>SUM('Ingresos Reales'!M60)</f>
        <v>2967214</v>
      </c>
      <c r="N65" s="53">
        <f t="shared" si="10"/>
        <v>35711623</v>
      </c>
    </row>
    <row r="66" spans="1:14" ht="12.75">
      <c r="A66" s="46" t="s">
        <v>285</v>
      </c>
      <c r="B66" s="53">
        <f>SUM('Ingresos Reales'!B61)</f>
        <v>0</v>
      </c>
      <c r="C66" s="53">
        <f>SUM('Ingresos Reales'!C61)</f>
        <v>0</v>
      </c>
      <c r="D66" s="53">
        <f>SUM('Ingresos Reales'!D61)</f>
        <v>0</v>
      </c>
      <c r="E66" s="53">
        <f>SUM('Ingresos Reales'!E61)</f>
        <v>0</v>
      </c>
      <c r="F66" s="53">
        <f>SUM('Ingresos Reales'!F61)</f>
        <v>0</v>
      </c>
      <c r="G66" s="53">
        <f>SUM('Ingresos Reales'!G61)</f>
        <v>0</v>
      </c>
      <c r="H66" s="53">
        <f>SUM('Ingresos Reales'!H61)</f>
        <v>0</v>
      </c>
      <c r="I66" s="53">
        <f>SUM('Ingresos Reales'!I61)</f>
        <v>0</v>
      </c>
      <c r="J66" s="53">
        <f>SUM('Ingresos Reales'!J61)</f>
        <v>0</v>
      </c>
      <c r="K66" s="53">
        <f>SUM('Ingresos Reales'!K61)</f>
        <v>0</v>
      </c>
      <c r="L66" s="53">
        <f>SUM('Ingresos Reales'!L61)</f>
        <v>0</v>
      </c>
      <c r="M66" s="53">
        <f>SUM('Ingresos Reales'!M61)</f>
        <v>0</v>
      </c>
      <c r="N66" s="53">
        <f t="shared" si="10"/>
        <v>0</v>
      </c>
    </row>
    <row r="67" spans="1:14" ht="12.75">
      <c r="A67" s="46" t="s">
        <v>215</v>
      </c>
      <c r="B67" s="53">
        <f>SUM('Ingresos Reales'!B62)</f>
        <v>726116</v>
      </c>
      <c r="C67" s="53">
        <f>SUM('Ingresos Reales'!C62)</f>
        <v>3287367</v>
      </c>
      <c r="D67" s="53">
        <f>SUM('Ingresos Reales'!D62)</f>
        <v>4849782</v>
      </c>
      <c r="E67" s="53">
        <f>SUM('Ingresos Reales'!E62)</f>
        <v>2732732</v>
      </c>
      <c r="F67" s="53">
        <f>SUM('Ingresos Reales'!F62)</f>
        <v>8388352</v>
      </c>
      <c r="G67" s="53">
        <f>SUM('Ingresos Reales'!G62)</f>
        <v>4711548</v>
      </c>
      <c r="H67" s="53">
        <f>SUM('Ingresos Reales'!H62)</f>
        <v>1757366</v>
      </c>
      <c r="I67" s="53">
        <f>SUM('Ingresos Reales'!I62)</f>
        <v>1210122</v>
      </c>
      <c r="J67" s="53">
        <f>SUM('Ingresos Reales'!J62)</f>
        <v>1023137</v>
      </c>
      <c r="K67" s="53">
        <f>SUM('Ingresos Reales'!K62)</f>
        <v>800459</v>
      </c>
      <c r="L67" s="53">
        <f>SUM('Ingresos Reales'!L62)</f>
        <v>803913</v>
      </c>
      <c r="M67" s="53">
        <f>SUM('Ingresos Reales'!M62)</f>
        <v>703025</v>
      </c>
      <c r="N67" s="53">
        <f t="shared" si="10"/>
        <v>30993919</v>
      </c>
    </row>
    <row r="68" spans="1:14" ht="12.75">
      <c r="A68" s="46" t="s">
        <v>90</v>
      </c>
      <c r="B68" s="53">
        <f>SUM('Ingresos Reales'!B63)</f>
        <v>0</v>
      </c>
      <c r="C68" s="53">
        <f>SUM('Ingresos Reales'!C63)</f>
        <v>0</v>
      </c>
      <c r="D68" s="53">
        <f>SUM('Ingresos Reales'!D63)</f>
        <v>0</v>
      </c>
      <c r="E68" s="53">
        <f>SUM('Ingresos Reales'!E63)</f>
        <v>0</v>
      </c>
      <c r="F68" s="53">
        <f>SUM('Ingresos Reales'!F63)</f>
        <v>0</v>
      </c>
      <c r="G68" s="53">
        <f>SUM('Ingresos Reales'!G63)</f>
        <v>0</v>
      </c>
      <c r="H68" s="53">
        <f>SUM('Ingresos Reales'!H63)</f>
        <v>0</v>
      </c>
      <c r="I68" s="53">
        <f>SUM('Ingresos Reales'!I63)</f>
        <v>0</v>
      </c>
      <c r="J68" s="53">
        <f>SUM('Ingresos Reales'!J63)</f>
        <v>0</v>
      </c>
      <c r="K68" s="53">
        <f>SUM('Ingresos Reales'!K63)</f>
        <v>0</v>
      </c>
      <c r="L68" s="53">
        <f>SUM('Ingresos Reales'!L63)</f>
        <v>0</v>
      </c>
      <c r="M68" s="53">
        <f>SUM('Ingresos Reales'!M63)</f>
        <v>0</v>
      </c>
      <c r="N68" s="53">
        <f t="shared" si="10"/>
        <v>0</v>
      </c>
    </row>
    <row r="69" spans="1:14" ht="12.75">
      <c r="A69" s="46" t="s">
        <v>216</v>
      </c>
      <c r="B69" s="53">
        <f>SUM('Ingresos Reales'!B64)</f>
        <v>676183</v>
      </c>
      <c r="C69" s="53">
        <f>SUM('Ingresos Reales'!C64)</f>
        <v>808263</v>
      </c>
      <c r="D69" s="53">
        <f>SUM('Ingresos Reales'!D64)</f>
        <v>663223</v>
      </c>
      <c r="E69" s="53">
        <f>SUM('Ingresos Reales'!E64)</f>
        <v>648279</v>
      </c>
      <c r="F69" s="53">
        <f>SUM('Ingresos Reales'!F64)</f>
        <v>617716</v>
      </c>
      <c r="G69" s="53">
        <f>SUM('Ingresos Reales'!G64)</f>
        <v>769271</v>
      </c>
      <c r="H69" s="53">
        <f>SUM('Ingresos Reales'!H64)</f>
        <v>784397</v>
      </c>
      <c r="I69" s="53">
        <f>SUM('Ingresos Reales'!I64)</f>
        <v>700385</v>
      </c>
      <c r="J69" s="53">
        <f>SUM('Ingresos Reales'!J64)</f>
        <v>739759</v>
      </c>
      <c r="K69" s="53">
        <f>SUM('Ingresos Reales'!K64)</f>
        <v>698417</v>
      </c>
      <c r="L69" s="53">
        <f>SUM('Ingresos Reales'!L64)</f>
        <v>738470</v>
      </c>
      <c r="M69" s="53">
        <f>SUM('Ingresos Reales'!M64)</f>
        <v>779066</v>
      </c>
      <c r="N69" s="53">
        <f t="shared" si="10"/>
        <v>8623429</v>
      </c>
    </row>
    <row r="70" spans="1:14" ht="12.75">
      <c r="A70" s="46" t="s">
        <v>263</v>
      </c>
      <c r="B70" s="53">
        <f>SUM('Ingresos Reales'!B65)</f>
        <v>736439</v>
      </c>
      <c r="C70" s="53">
        <f>SUM('Ingresos Reales'!C65)</f>
        <v>901541</v>
      </c>
      <c r="D70" s="53">
        <f>SUM('Ingresos Reales'!D65)</f>
        <v>1339144</v>
      </c>
      <c r="E70" s="53">
        <f>SUM('Ingresos Reales'!E65)</f>
        <v>612614</v>
      </c>
      <c r="F70" s="53">
        <f>SUM('Ingresos Reales'!F65)</f>
        <v>650622</v>
      </c>
      <c r="G70" s="53">
        <f>SUM('Ingresos Reales'!G65)</f>
        <v>785158</v>
      </c>
      <c r="H70" s="53">
        <f>SUM('Ingresos Reales'!H65)</f>
        <v>870319</v>
      </c>
      <c r="I70" s="53">
        <f>SUM('Ingresos Reales'!I65)</f>
        <v>840131</v>
      </c>
      <c r="J70" s="53">
        <f>SUM('Ingresos Reales'!J65)</f>
        <v>974015</v>
      </c>
      <c r="K70" s="53">
        <f>SUM('Ingresos Reales'!K65)</f>
        <v>1096819</v>
      </c>
      <c r="L70" s="53">
        <f>SUM('Ingresos Reales'!L65)</f>
        <v>899688</v>
      </c>
      <c r="M70" s="53">
        <f>SUM('Ingresos Reales'!M65)</f>
        <v>847569</v>
      </c>
      <c r="N70" s="53">
        <f t="shared" si="10"/>
        <v>10554059</v>
      </c>
    </row>
    <row r="71" spans="1:14" ht="12.75">
      <c r="A71" s="46" t="s">
        <v>324</v>
      </c>
      <c r="B71" s="53">
        <f>SUM('Ingresos Reales'!B66)</f>
        <v>1490286</v>
      </c>
      <c r="C71" s="53">
        <f>SUM('Ingresos Reales'!C66)</f>
        <v>744071</v>
      </c>
      <c r="D71" s="53">
        <f>SUM('Ingresos Reales'!D66)</f>
        <v>744071</v>
      </c>
      <c r="E71" s="53">
        <f>SUM('Ingresos Reales'!E66)</f>
        <v>1864416</v>
      </c>
      <c r="F71" s="53">
        <f>SUM('Ingresos Reales'!F66)</f>
        <v>844776</v>
      </c>
      <c r="G71" s="53">
        <f>SUM('Ingresos Reales'!G66)</f>
        <v>732527</v>
      </c>
      <c r="H71" s="53">
        <f>SUM('Ingresos Reales'!H66)</f>
        <v>1542439</v>
      </c>
      <c r="I71" s="53">
        <f>SUM('Ingresos Reales'!I66)</f>
        <v>868720</v>
      </c>
      <c r="J71" s="53">
        <f>SUM('Ingresos Reales'!J66)</f>
        <v>777487</v>
      </c>
      <c r="K71" s="53">
        <f>SUM('Ingresos Reales'!K66)</f>
        <v>1764166</v>
      </c>
      <c r="L71" s="53">
        <f>SUM('Ingresos Reales'!L66)</f>
        <v>777487</v>
      </c>
      <c r="M71" s="53">
        <f>SUM('Ingresos Reales'!M66)</f>
        <v>777487</v>
      </c>
      <c r="N71" s="53">
        <f>SUM(B71:M71)</f>
        <v>12927933</v>
      </c>
    </row>
    <row r="72" spans="1:14" ht="12.75">
      <c r="A72" s="46" t="s">
        <v>332</v>
      </c>
      <c r="B72" s="53">
        <f>SUM('Ingresos Reales'!B67)</f>
        <v>857518</v>
      </c>
      <c r="C72" s="53">
        <f>SUM('Ingresos Reales'!C67)</f>
        <v>907184</v>
      </c>
      <c r="D72" s="53">
        <f>SUM('Ingresos Reales'!D67)</f>
        <v>871275</v>
      </c>
      <c r="E72" s="53">
        <f>SUM('Ingresos Reales'!E67)</f>
        <v>806133</v>
      </c>
      <c r="F72" s="53">
        <f>SUM('Ingresos Reales'!F67)</f>
        <v>841097</v>
      </c>
      <c r="G72" s="53">
        <f>SUM('Ingresos Reales'!G67)</f>
        <v>870650</v>
      </c>
      <c r="H72" s="53">
        <f>SUM('Ingresos Reales'!H67)</f>
        <v>891926</v>
      </c>
      <c r="I72" s="53">
        <f>SUM('Ingresos Reales'!I67)</f>
        <v>970950</v>
      </c>
      <c r="J72" s="53">
        <f>SUM('Ingresos Reales'!J67)</f>
        <v>953243</v>
      </c>
      <c r="K72" s="53">
        <f>SUM('Ingresos Reales'!K67)</f>
        <v>989001</v>
      </c>
      <c r="L72" s="53">
        <f>SUM('Ingresos Reales'!L67)</f>
        <v>1000727</v>
      </c>
      <c r="M72" s="53">
        <f>SUM('Ingresos Reales'!M67)</f>
        <v>997079</v>
      </c>
      <c r="N72" s="53">
        <f>SUM(B72:M72)</f>
        <v>10956783</v>
      </c>
    </row>
    <row r="73" spans="1:14" ht="12.75">
      <c r="A73" s="47" t="s">
        <v>91</v>
      </c>
      <c r="B73" s="54">
        <f>SUM(B64:B72)</f>
        <v>29892199</v>
      </c>
      <c r="C73" s="54">
        <f aca="true" t="shared" si="11" ref="C73:N73">SUM(C64:C72)</f>
        <v>37303682</v>
      </c>
      <c r="D73" s="54">
        <f t="shared" si="11"/>
        <v>35950869</v>
      </c>
      <c r="E73" s="54">
        <f t="shared" si="11"/>
        <v>31501384</v>
      </c>
      <c r="F73" s="54">
        <f t="shared" si="11"/>
        <v>37036791</v>
      </c>
      <c r="G73" s="54">
        <f t="shared" si="11"/>
        <v>30102187</v>
      </c>
      <c r="H73" s="54">
        <f>SUM(H64:H72)</f>
        <v>33284719</v>
      </c>
      <c r="I73" s="54">
        <f t="shared" si="11"/>
        <v>35326284</v>
      </c>
      <c r="J73" s="54">
        <f>SUM(J64:J72)</f>
        <v>31456449</v>
      </c>
      <c r="K73" s="54">
        <f t="shared" si="11"/>
        <v>34308156</v>
      </c>
      <c r="L73" s="54">
        <f t="shared" si="11"/>
        <v>27623947</v>
      </c>
      <c r="M73" s="54">
        <f t="shared" si="11"/>
        <v>30856929</v>
      </c>
      <c r="N73" s="54">
        <f t="shared" si="11"/>
        <v>394643596</v>
      </c>
    </row>
    <row r="74" spans="1:14" ht="12.75">
      <c r="A74" s="48" t="s">
        <v>184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49" t="s">
        <v>264</v>
      </c>
      <c r="B75" s="53">
        <f>SUM('Ingresos Reales'!B69)</f>
        <v>2549081</v>
      </c>
      <c r="C75" s="53">
        <f>SUM('Ingresos Reales'!C69)</f>
        <v>2549081</v>
      </c>
      <c r="D75" s="53">
        <f>SUM('Ingresos Reales'!D69)</f>
        <v>2549081</v>
      </c>
      <c r="E75" s="53">
        <f>SUM('Ingresos Reales'!E69)</f>
        <v>2549080.94</v>
      </c>
      <c r="F75" s="53">
        <f>SUM('Ingresos Reales'!F69)</f>
        <v>2549081</v>
      </c>
      <c r="G75" s="53">
        <f>SUM('Ingresos Reales'!G69)</f>
        <v>2549080.94</v>
      </c>
      <c r="H75" s="53">
        <f>SUM('Ingresos Reales'!H69)</f>
        <v>2549080.94</v>
      </c>
      <c r="I75" s="53">
        <f>SUM('Ingresos Reales'!I69)</f>
        <v>2549080.94</v>
      </c>
      <c r="J75" s="53">
        <f>SUM('Ingresos Reales'!J69)</f>
        <v>2549080.94</v>
      </c>
      <c r="K75" s="53">
        <f>SUM('Ingresos Reales'!K69)</f>
        <v>2549080.94</v>
      </c>
      <c r="L75" s="53">
        <f>SUM('Ingresos Reales'!L69)</f>
        <v>0</v>
      </c>
      <c r="M75" s="53">
        <f>SUM('Ingresos Reales'!M69)</f>
        <v>0</v>
      </c>
      <c r="N75" s="53">
        <f aca="true" t="shared" si="12" ref="N75:N80">SUM(B75:M75)</f>
        <v>25490809.640000004</v>
      </c>
    </row>
    <row r="76" spans="1:14" ht="12.75">
      <c r="A76" s="49" t="s">
        <v>357</v>
      </c>
      <c r="B76" s="53">
        <f>SUM('Ingresos Reales'!B70)</f>
        <v>0</v>
      </c>
      <c r="C76" s="53">
        <f>SUM('Ingresos Reales'!C70)</f>
        <v>0</v>
      </c>
      <c r="D76" s="53">
        <f>SUM('Ingresos Reales'!D70)</f>
        <v>0</v>
      </c>
      <c r="E76" s="53">
        <f>SUM('Ingresos Reales'!E70)</f>
        <v>0</v>
      </c>
      <c r="F76" s="53">
        <f>SUM('Ingresos Reales'!F70)</f>
        <v>0</v>
      </c>
      <c r="G76" s="53">
        <f>SUM('Ingresos Reales'!G70)</f>
        <v>0</v>
      </c>
      <c r="H76" s="53">
        <f>SUM('Ingresos Reales'!H70)</f>
        <v>0</v>
      </c>
      <c r="I76" s="53">
        <f>SUM('Ingresos Reales'!I70)</f>
        <v>0</v>
      </c>
      <c r="J76" s="53">
        <f>SUM('Ingresos Reales'!J70)</f>
        <v>0</v>
      </c>
      <c r="K76" s="53">
        <f>SUM('Ingresos Reales'!K70)</f>
        <v>0</v>
      </c>
      <c r="L76" s="53">
        <f>SUM('Ingresos Reales'!L70)</f>
        <v>0</v>
      </c>
      <c r="M76" s="53">
        <f>SUM('Ingresos Reales'!M70)</f>
        <v>0</v>
      </c>
      <c r="N76" s="53">
        <f t="shared" si="12"/>
        <v>0</v>
      </c>
    </row>
    <row r="77" spans="1:14" ht="12.75">
      <c r="A77" s="49" t="s">
        <v>358</v>
      </c>
      <c r="B77" s="53">
        <f>SUM('Ingresos Reales'!B71)</f>
        <v>0</v>
      </c>
      <c r="C77" s="53">
        <f>SUM('Ingresos Reales'!C71)</f>
        <v>0</v>
      </c>
      <c r="D77" s="53">
        <f>SUM('Ingresos Reales'!D71)</f>
        <v>0</v>
      </c>
      <c r="E77" s="53">
        <f>SUM('Ingresos Reales'!E71)</f>
        <v>0</v>
      </c>
      <c r="F77" s="53">
        <f>SUM('Ingresos Reales'!F71)</f>
        <v>0</v>
      </c>
      <c r="G77" s="53">
        <f>SUM('Ingresos Reales'!G71)</f>
        <v>0</v>
      </c>
      <c r="H77" s="53">
        <f>SUM('Ingresos Reales'!H71)</f>
        <v>0</v>
      </c>
      <c r="I77" s="53">
        <f>SUM('Ingresos Reales'!I71)</f>
        <v>0</v>
      </c>
      <c r="J77" s="53">
        <f>SUM('Ingresos Reales'!J71)</f>
        <v>0</v>
      </c>
      <c r="K77" s="53">
        <f>SUM('Ingresos Reales'!K71)</f>
        <v>0</v>
      </c>
      <c r="L77" s="53">
        <f>SUM('Ingresos Reales'!L71)</f>
        <v>0</v>
      </c>
      <c r="M77" s="53">
        <f>SUM('Ingresos Reales'!M71)</f>
        <v>0</v>
      </c>
      <c r="N77" s="53">
        <f t="shared" si="12"/>
        <v>0</v>
      </c>
    </row>
    <row r="78" spans="1:14" ht="12.75">
      <c r="A78" s="49" t="s">
        <v>359</v>
      </c>
      <c r="B78" s="53">
        <f>SUM('Ingresos Reales'!B72)</f>
        <v>0</v>
      </c>
      <c r="C78" s="53">
        <f>SUM('Ingresos Reales'!C72)</f>
        <v>0</v>
      </c>
      <c r="D78" s="53">
        <f>SUM('Ingresos Reales'!D72)</f>
        <v>0</v>
      </c>
      <c r="E78" s="53">
        <f>SUM('Ingresos Reales'!E72)</f>
        <v>0</v>
      </c>
      <c r="F78" s="53">
        <f>SUM('Ingresos Reales'!F72)</f>
        <v>0</v>
      </c>
      <c r="G78" s="53">
        <f>SUM('Ingresos Reales'!G72)</f>
        <v>0</v>
      </c>
      <c r="H78" s="53">
        <f>SUM('Ingresos Reales'!H72)</f>
        <v>0</v>
      </c>
      <c r="I78" s="53">
        <f>SUM('Ingresos Reales'!I72)</f>
        <v>0</v>
      </c>
      <c r="J78" s="53">
        <f>SUM('Ingresos Reales'!J72)</f>
        <v>0</v>
      </c>
      <c r="K78" s="53">
        <f>SUM('Ingresos Reales'!K72)</f>
        <v>0</v>
      </c>
      <c r="L78" s="53">
        <f>SUM('Ingresos Reales'!L72)</f>
        <v>0</v>
      </c>
      <c r="M78" s="53">
        <f>SUM('Ingresos Reales'!M72)</f>
        <v>0</v>
      </c>
      <c r="N78" s="53">
        <f t="shared" si="12"/>
        <v>0</v>
      </c>
    </row>
    <row r="79" spans="1:14" ht="12.75">
      <c r="A79" s="49" t="s">
        <v>446</v>
      </c>
      <c r="B79" s="53">
        <f>SUM('Ingresos Reales'!B73)</f>
        <v>0</v>
      </c>
      <c r="C79" s="53">
        <f>SUM('Ingresos Reales'!C73)</f>
        <v>0</v>
      </c>
      <c r="D79" s="53">
        <f>SUM('Ingresos Reales'!D73)</f>
        <v>0</v>
      </c>
      <c r="E79" s="53">
        <f>SUM('Ingresos Reales'!E73)</f>
        <v>0</v>
      </c>
      <c r="F79" s="53">
        <f>SUM('Ingresos Reales'!F73)</f>
        <v>0</v>
      </c>
      <c r="G79" s="53">
        <f>SUM('Ingresos Reales'!G73)</f>
        <v>0</v>
      </c>
      <c r="H79" s="53">
        <f>SUM('Ingresos Reales'!H73)</f>
        <v>0</v>
      </c>
      <c r="I79" s="53">
        <f>SUM('Ingresos Reales'!I73)</f>
        <v>0</v>
      </c>
      <c r="J79" s="53">
        <f>SUM('Ingresos Reales'!J73)</f>
        <v>0</v>
      </c>
      <c r="K79" s="53">
        <f>SUM('Ingresos Reales'!K73)</f>
        <v>0</v>
      </c>
      <c r="L79" s="53">
        <f>SUM('Ingresos Reales'!L73)</f>
        <v>0</v>
      </c>
      <c r="M79" s="53">
        <f>SUM('Ingresos Reales'!M73)</f>
        <v>0</v>
      </c>
      <c r="N79" s="53">
        <f t="shared" si="12"/>
        <v>0</v>
      </c>
    </row>
    <row r="80" spans="1:14" ht="12.75">
      <c r="A80" s="49" t="s">
        <v>481</v>
      </c>
      <c r="B80" s="53">
        <f>SUM('Ingresos Reales'!B74)</f>
        <v>0</v>
      </c>
      <c r="C80" s="53">
        <f>SUM('Ingresos Reales'!C74)</f>
        <v>0</v>
      </c>
      <c r="D80" s="53">
        <f>SUM('Ingresos Reales'!D74)</f>
        <v>0</v>
      </c>
      <c r="E80" s="53">
        <f>SUM('Ingresos Reales'!E74)</f>
        <v>0</v>
      </c>
      <c r="F80" s="53">
        <f>SUM('Ingresos Reales'!F74)</f>
        <v>0</v>
      </c>
      <c r="G80" s="53">
        <f>SUM('Ingresos Reales'!G74)</f>
        <v>0</v>
      </c>
      <c r="H80" s="53">
        <f>SUM('Ingresos Reales'!H74)</f>
        <v>0</v>
      </c>
      <c r="I80" s="53">
        <f>SUM('Ingresos Reales'!I74)</f>
        <v>0</v>
      </c>
      <c r="J80" s="53">
        <f>SUM('Ingresos Reales'!J74)</f>
        <v>0</v>
      </c>
      <c r="K80" s="53">
        <f>SUM('Ingresos Reales'!K74)</f>
        <v>0</v>
      </c>
      <c r="L80" s="53">
        <f>SUM('Ingresos Reales'!L74)</f>
        <v>0</v>
      </c>
      <c r="M80" s="53">
        <f>SUM('Ingresos Reales'!M74)</f>
        <v>0</v>
      </c>
      <c r="N80" s="53">
        <f t="shared" si="12"/>
        <v>0</v>
      </c>
    </row>
    <row r="81" spans="1:14" ht="12.75">
      <c r="A81" s="49" t="s">
        <v>507</v>
      </c>
      <c r="B81" s="53">
        <f>SUM('Ingresos Reales'!B75)</f>
        <v>0</v>
      </c>
      <c r="C81" s="53">
        <f>SUM('Ingresos Reales'!C75)</f>
        <v>0</v>
      </c>
      <c r="D81" s="53">
        <f>SUM('Ingresos Reales'!D75)</f>
        <v>0</v>
      </c>
      <c r="E81" s="53">
        <f>SUM('Ingresos Reales'!E75)</f>
        <v>0</v>
      </c>
      <c r="F81" s="53">
        <f>SUM('Ingresos Reales'!F75)</f>
        <v>0</v>
      </c>
      <c r="G81" s="53">
        <f>SUM('Ingresos Reales'!G75)</f>
        <v>85.15</v>
      </c>
      <c r="H81" s="53">
        <f>SUM('Ingresos Reales'!H75)</f>
        <v>158.72</v>
      </c>
      <c r="I81" s="53">
        <f>SUM('Ingresos Reales'!I75)</f>
        <v>144.74</v>
      </c>
      <c r="J81" s="53">
        <f>SUM('Ingresos Reales'!J75)</f>
        <v>142.74</v>
      </c>
      <c r="K81" s="53">
        <f>SUM('Ingresos Reales'!K75)</f>
        <v>132.58</v>
      </c>
      <c r="L81" s="53">
        <f>SUM('Ingresos Reales'!L75)</f>
        <v>123.54</v>
      </c>
      <c r="M81" s="53">
        <f>SUM('Ingresos Reales'!M75)</f>
        <v>133.35</v>
      </c>
      <c r="N81" s="53">
        <f>SUM(B81:M81)</f>
        <v>920.82</v>
      </c>
    </row>
    <row r="82" spans="1:14" ht="12.75">
      <c r="A82" s="49" t="s">
        <v>551</v>
      </c>
      <c r="B82" s="53">
        <f>SUM('Ingresos Reales'!B76)</f>
        <v>0</v>
      </c>
      <c r="C82" s="53">
        <f>SUM('Ingresos Reales'!C76)</f>
        <v>4021.84</v>
      </c>
      <c r="D82" s="53">
        <f>SUM('Ingresos Reales'!D76)</f>
        <v>9964.01</v>
      </c>
      <c r="E82" s="53">
        <f>SUM('Ingresos Reales'!E76)</f>
        <v>18043.79</v>
      </c>
      <c r="F82" s="53">
        <f>SUM('Ingresos Reales'!F76)</f>
        <v>25377.77</v>
      </c>
      <c r="G82" s="53">
        <f>SUM('Ingresos Reales'!G76)</f>
        <v>29661.1</v>
      </c>
      <c r="H82" s="53">
        <f>SUM('Ingresos Reales'!H76)</f>
        <v>39021.35</v>
      </c>
      <c r="I82" s="53">
        <f>SUM('Ingresos Reales'!I76)</f>
        <v>38856.66</v>
      </c>
      <c r="J82" s="53">
        <f>SUM('Ingresos Reales'!J76)</f>
        <v>34685.8</v>
      </c>
      <c r="K82" s="53">
        <f>SUM('Ingresos Reales'!K76)</f>
        <v>32812.91</v>
      </c>
      <c r="L82" s="53">
        <f>SUM('Ingresos Reales'!L76)</f>
        <v>36673.96</v>
      </c>
      <c r="M82" s="53">
        <f>SUM('Ingresos Reales'!M76)</f>
        <v>39365.26</v>
      </c>
      <c r="N82" s="53">
        <f>SUM(B82:M82)</f>
        <v>308484.45</v>
      </c>
    </row>
    <row r="83" spans="1:14" ht="12.75">
      <c r="A83" s="47" t="s">
        <v>265</v>
      </c>
      <c r="B83" s="54">
        <f>SUM(B75:B82)</f>
        <v>2549081</v>
      </c>
      <c r="C83" s="54">
        <f aca="true" t="shared" si="13" ref="C83:N83">SUM(C75:C82)</f>
        <v>2553102.84</v>
      </c>
      <c r="D83" s="54">
        <f t="shared" si="13"/>
        <v>2559045.01</v>
      </c>
      <c r="E83" s="54">
        <f t="shared" si="13"/>
        <v>2567124.73</v>
      </c>
      <c r="F83" s="54">
        <f t="shared" si="13"/>
        <v>2574458.77</v>
      </c>
      <c r="G83" s="54">
        <f t="shared" si="13"/>
        <v>2578827.19</v>
      </c>
      <c r="H83" s="54">
        <f t="shared" si="13"/>
        <v>2588261.0100000002</v>
      </c>
      <c r="I83" s="54">
        <f t="shared" si="13"/>
        <v>2588082.3400000003</v>
      </c>
      <c r="J83" s="54">
        <f t="shared" si="13"/>
        <v>2583909.48</v>
      </c>
      <c r="K83" s="54">
        <f t="shared" si="13"/>
        <v>2582026.43</v>
      </c>
      <c r="L83" s="54">
        <f t="shared" si="13"/>
        <v>36797.5</v>
      </c>
      <c r="M83" s="54">
        <f t="shared" si="13"/>
        <v>39498.61</v>
      </c>
      <c r="N83" s="54">
        <f t="shared" si="13"/>
        <v>25800214.910000004</v>
      </c>
    </row>
    <row r="84" spans="1:14" ht="12.75">
      <c r="A84" s="48" t="s">
        <v>124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49" t="s">
        <v>264</v>
      </c>
      <c r="B85" s="53">
        <f>SUM('Ingresos Reales'!B78)</f>
        <v>21209908</v>
      </c>
      <c r="C85" s="53">
        <f>SUM('Ingresos Reales'!C78)</f>
        <v>21209907.26</v>
      </c>
      <c r="D85" s="53">
        <f>SUM('Ingresos Reales'!D78)</f>
        <v>21209907.63</v>
      </c>
      <c r="E85" s="53">
        <f>SUM('Ingresos Reales'!E78)</f>
        <v>21209907.63</v>
      </c>
      <c r="F85" s="53">
        <f>SUM('Ingresos Reales'!F78)</f>
        <v>21209907.63</v>
      </c>
      <c r="G85" s="53">
        <f>SUM('Ingresos Reales'!G78)</f>
        <v>21209907.63</v>
      </c>
      <c r="H85" s="53">
        <f>SUM('Ingresos Reales'!H78)</f>
        <v>21209907.63</v>
      </c>
      <c r="I85" s="53">
        <f>SUM('Ingresos Reales'!I78)</f>
        <v>21209907.63</v>
      </c>
      <c r="J85" s="53">
        <f>SUM('Ingresos Reales'!J78)</f>
        <v>21209907.63</v>
      </c>
      <c r="K85" s="53">
        <f>SUM('Ingresos Reales'!K78)</f>
        <v>21209907.63</v>
      </c>
      <c r="L85" s="53">
        <f>SUM('Ingresos Reales'!L78)</f>
        <v>21209907.63</v>
      </c>
      <c r="M85" s="53">
        <f>SUM('Ingresos Reales'!M78)</f>
        <v>21209907.63</v>
      </c>
      <c r="N85" s="53">
        <f aca="true" t="shared" si="14" ref="N85:N90">SUM(B85:M85)</f>
        <v>254518891.55999997</v>
      </c>
    </row>
    <row r="86" spans="1:14" ht="12.75">
      <c r="A86" s="49" t="s">
        <v>360</v>
      </c>
      <c r="B86" s="53">
        <f>SUM('Ingresos Reales'!B79)</f>
        <v>0</v>
      </c>
      <c r="C86" s="53">
        <f>SUM('Ingresos Reales'!C79)</f>
        <v>0</v>
      </c>
      <c r="D86" s="53">
        <f>SUM('Ingresos Reales'!D79)</f>
        <v>0</v>
      </c>
      <c r="E86" s="53">
        <f>SUM('Ingresos Reales'!E79)</f>
        <v>0</v>
      </c>
      <c r="F86" s="53">
        <f>SUM('Ingresos Reales'!F79)</f>
        <v>0</v>
      </c>
      <c r="G86" s="53">
        <f>SUM('Ingresos Reales'!G79)</f>
        <v>0</v>
      </c>
      <c r="H86" s="53">
        <f>SUM('Ingresos Reales'!H79)</f>
        <v>0</v>
      </c>
      <c r="I86" s="53">
        <f>SUM('Ingresos Reales'!I79)</f>
        <v>0</v>
      </c>
      <c r="J86" s="53">
        <f>SUM('Ingresos Reales'!J79)</f>
        <v>0</v>
      </c>
      <c r="K86" s="53">
        <f>SUM('Ingresos Reales'!K79)</f>
        <v>0</v>
      </c>
      <c r="L86" s="53">
        <f>SUM('Ingresos Reales'!L79)</f>
        <v>0</v>
      </c>
      <c r="M86" s="53">
        <f>SUM('Ingresos Reales'!M79)</f>
        <v>0</v>
      </c>
      <c r="N86" s="53">
        <f t="shared" si="14"/>
        <v>0</v>
      </c>
    </row>
    <row r="87" spans="1:14" ht="12.75">
      <c r="A87" s="49" t="s">
        <v>361</v>
      </c>
      <c r="B87" s="53">
        <f>SUM('Ingresos Reales'!B80)</f>
        <v>0</v>
      </c>
      <c r="C87" s="53">
        <f>SUM('Ingresos Reales'!C80)</f>
        <v>0</v>
      </c>
      <c r="D87" s="53">
        <f>SUM('Ingresos Reales'!D80)</f>
        <v>0</v>
      </c>
      <c r="E87" s="53">
        <f>SUM('Ingresos Reales'!E80)</f>
        <v>0</v>
      </c>
      <c r="F87" s="53">
        <f>SUM('Ingresos Reales'!F80)</f>
        <v>0</v>
      </c>
      <c r="G87" s="53">
        <f>SUM('Ingresos Reales'!G80)</f>
        <v>0</v>
      </c>
      <c r="H87" s="53">
        <f>SUM('Ingresos Reales'!H80)</f>
        <v>0</v>
      </c>
      <c r="I87" s="53">
        <f>SUM('Ingresos Reales'!I80)</f>
        <v>0</v>
      </c>
      <c r="J87" s="53">
        <f>SUM('Ingresos Reales'!J80)</f>
        <v>0</v>
      </c>
      <c r="K87" s="53">
        <f>SUM('Ingresos Reales'!K80)</f>
        <v>0</v>
      </c>
      <c r="L87" s="53">
        <f>SUM('Ingresos Reales'!L80)</f>
        <v>0</v>
      </c>
      <c r="M87" s="53">
        <f>SUM('Ingresos Reales'!M80)</f>
        <v>0</v>
      </c>
      <c r="N87" s="53">
        <f t="shared" si="14"/>
        <v>0</v>
      </c>
    </row>
    <row r="88" spans="1:14" ht="12.75">
      <c r="A88" s="49" t="s">
        <v>362</v>
      </c>
      <c r="B88" s="53">
        <f>SUM('Ingresos Reales'!B81)</f>
        <v>0</v>
      </c>
      <c r="C88" s="53">
        <f>SUM('Ingresos Reales'!C81)</f>
        <v>0</v>
      </c>
      <c r="D88" s="53">
        <f>SUM('Ingresos Reales'!D81)</f>
        <v>0</v>
      </c>
      <c r="E88" s="53">
        <f>SUM('Ingresos Reales'!E81)</f>
        <v>0</v>
      </c>
      <c r="F88" s="53">
        <f>SUM('Ingresos Reales'!F81)</f>
        <v>0</v>
      </c>
      <c r="G88" s="53">
        <f>SUM('Ingresos Reales'!G81)</f>
        <v>0</v>
      </c>
      <c r="H88" s="53">
        <f>SUM('Ingresos Reales'!H81)</f>
        <v>0</v>
      </c>
      <c r="I88" s="53">
        <f>SUM('Ingresos Reales'!I81)</f>
        <v>0</v>
      </c>
      <c r="J88" s="53">
        <f>SUM('Ingresos Reales'!J81)</f>
        <v>0</v>
      </c>
      <c r="K88" s="53">
        <f>SUM('Ingresos Reales'!K81)</f>
        <v>0</v>
      </c>
      <c r="L88" s="53">
        <f>SUM('Ingresos Reales'!L81)</f>
        <v>0</v>
      </c>
      <c r="M88" s="53">
        <f>SUM('Ingresos Reales'!M81)</f>
        <v>0</v>
      </c>
      <c r="N88" s="53">
        <f t="shared" si="14"/>
        <v>0</v>
      </c>
    </row>
    <row r="89" spans="1:14" ht="12.75">
      <c r="A89" s="49" t="s">
        <v>447</v>
      </c>
      <c r="B89" s="53">
        <f>SUM('Ingresos Reales'!B82)</f>
        <v>0</v>
      </c>
      <c r="C89" s="53">
        <f>SUM('Ingresos Reales'!C82)</f>
        <v>0</v>
      </c>
      <c r="D89" s="53">
        <f>SUM('Ingresos Reales'!D82)</f>
        <v>0</v>
      </c>
      <c r="E89" s="53">
        <f>SUM('Ingresos Reales'!E82)</f>
        <v>0</v>
      </c>
      <c r="F89" s="53">
        <f>SUM('Ingresos Reales'!F82)</f>
        <v>0</v>
      </c>
      <c r="G89" s="53">
        <f>SUM('Ingresos Reales'!G82)</f>
        <v>0</v>
      </c>
      <c r="H89" s="53">
        <f>SUM('Ingresos Reales'!H82)</f>
        <v>0</v>
      </c>
      <c r="I89" s="53">
        <f>SUM('Ingresos Reales'!I82)</f>
        <v>0</v>
      </c>
      <c r="J89" s="53">
        <f>SUM('Ingresos Reales'!J82)</f>
        <v>0</v>
      </c>
      <c r="K89" s="53">
        <f>SUM('Ingresos Reales'!K82)</f>
        <v>0</v>
      </c>
      <c r="L89" s="53">
        <f>SUM('Ingresos Reales'!L82)</f>
        <v>0</v>
      </c>
      <c r="M89" s="53">
        <f>SUM('Ingresos Reales'!M82)</f>
        <v>0</v>
      </c>
      <c r="N89" s="53">
        <f t="shared" si="14"/>
        <v>0</v>
      </c>
    </row>
    <row r="90" spans="1:14" ht="12.75">
      <c r="A90" s="49" t="s">
        <v>490</v>
      </c>
      <c r="B90" s="53">
        <f>SUM('Ingresos Reales'!B83)</f>
        <v>1462.36</v>
      </c>
      <c r="C90" s="53">
        <f>SUM('Ingresos Reales'!C83)</f>
        <v>1277.74</v>
      </c>
      <c r="D90" s="53">
        <f>SUM('Ingresos Reales'!D83)</f>
        <v>1222.53</v>
      </c>
      <c r="E90" s="53">
        <f>SUM('Ingresos Reales'!E83)</f>
        <v>1570.42</v>
      </c>
      <c r="F90" s="53">
        <f>SUM('Ingresos Reales'!F83)</f>
        <v>1420.42</v>
      </c>
      <c r="G90" s="53">
        <f>SUM('Ingresos Reales'!G83)</f>
        <v>1067.92</v>
      </c>
      <c r="H90" s="53">
        <f>SUM('Ingresos Reales'!H83)</f>
        <v>1469.29</v>
      </c>
      <c r="I90" s="53">
        <f>SUM('Ingresos Reales'!I83)</f>
        <v>1338.12</v>
      </c>
      <c r="J90" s="53">
        <f>SUM('Ingresos Reales'!J83)</f>
        <v>1355.22</v>
      </c>
      <c r="K90" s="53">
        <f>SUM('Ingresos Reales'!K83)</f>
        <v>871.12</v>
      </c>
      <c r="L90" s="53">
        <f>SUM('Ingresos Reales'!L83)</f>
        <v>249.69</v>
      </c>
      <c r="M90" s="53">
        <f>SUM('Ingresos Reales'!M83)</f>
        <v>266.91</v>
      </c>
      <c r="N90" s="53">
        <f t="shared" si="14"/>
        <v>13571.74</v>
      </c>
    </row>
    <row r="91" spans="1:14" ht="12.75">
      <c r="A91" s="49" t="s">
        <v>508</v>
      </c>
      <c r="B91" s="53">
        <f>SUM('Ingresos Reales'!B84)</f>
        <v>87771.21</v>
      </c>
      <c r="C91" s="53">
        <f>SUM('Ingresos Reales'!C84)</f>
        <v>74234.53</v>
      </c>
      <c r="D91" s="53">
        <f>SUM('Ingresos Reales'!D84)</f>
        <v>61040.11</v>
      </c>
      <c r="E91" s="53">
        <f>SUM('Ingresos Reales'!E84)</f>
        <v>65855.12</v>
      </c>
      <c r="F91" s="53">
        <f>SUM('Ingresos Reales'!F84)</f>
        <v>57479.95</v>
      </c>
      <c r="G91" s="53">
        <f>SUM('Ingresos Reales'!G84)</f>
        <v>51331.61</v>
      </c>
      <c r="H91" s="53">
        <f>SUM('Ingresos Reales'!H84)</f>
        <v>54250.64</v>
      </c>
      <c r="I91" s="53">
        <f>SUM('Ingresos Reales'!I84)</f>
        <v>34379.52</v>
      </c>
      <c r="J91" s="53">
        <f>SUM('Ingresos Reales'!J84)</f>
        <v>30715.23</v>
      </c>
      <c r="K91" s="53">
        <f>SUM('Ingresos Reales'!K84)</f>
        <v>23578.16</v>
      </c>
      <c r="L91" s="53">
        <f>SUM('Ingresos Reales'!L84)</f>
        <v>14166.41</v>
      </c>
      <c r="M91" s="53">
        <f>SUM('Ingresos Reales'!M84)</f>
        <v>14871.14</v>
      </c>
      <c r="N91" s="53">
        <f>SUM(B91:M91)</f>
        <v>569673.63</v>
      </c>
    </row>
    <row r="92" spans="1:14" ht="12.75">
      <c r="A92" s="49" t="s">
        <v>552</v>
      </c>
      <c r="B92" s="53">
        <f>SUM('Ingresos Reales'!B85)</f>
        <v>0</v>
      </c>
      <c r="C92" s="53">
        <f>SUM('Ingresos Reales'!C85)</f>
        <v>4994.44</v>
      </c>
      <c r="D92" s="53">
        <f>SUM('Ingresos Reales'!D85)</f>
        <v>15733.06</v>
      </c>
      <c r="E92" s="53">
        <f>SUM('Ingresos Reales'!E85)</f>
        <v>18572.23</v>
      </c>
      <c r="F92" s="53">
        <f>SUM('Ingresos Reales'!F85)</f>
        <v>6850</v>
      </c>
      <c r="G92" s="53">
        <f>SUM('Ingresos Reales'!G85)</f>
        <v>8886.82</v>
      </c>
      <c r="H92" s="53">
        <f>SUM('Ingresos Reales'!H85)</f>
        <v>20681.92</v>
      </c>
      <c r="I92" s="53">
        <f>SUM('Ingresos Reales'!I85)</f>
        <v>23831.37</v>
      </c>
      <c r="J92" s="53">
        <f>SUM('Ingresos Reales'!J85)</f>
        <v>16658.03</v>
      </c>
      <c r="K92" s="53">
        <f>SUM('Ingresos Reales'!K85)</f>
        <v>27348.9</v>
      </c>
      <c r="L92" s="53">
        <f>SUM('Ingresos Reales'!L85)</f>
        <v>41066.66</v>
      </c>
      <c r="M92" s="53">
        <f>SUM('Ingresos Reales'!M85)</f>
        <v>60348.6</v>
      </c>
      <c r="N92" s="53">
        <f>SUM(B92:M92)</f>
        <v>244972.03</v>
      </c>
    </row>
    <row r="93" spans="1:14" ht="12.75">
      <c r="A93" s="47" t="s">
        <v>266</v>
      </c>
      <c r="B93" s="54">
        <f>SUM(B85:B92)</f>
        <v>21299141.57</v>
      </c>
      <c r="C93" s="54">
        <f aca="true" t="shared" si="15" ref="C93:N93">SUM(C85:C92)</f>
        <v>21290413.970000003</v>
      </c>
      <c r="D93" s="54">
        <f t="shared" si="15"/>
        <v>21287903.33</v>
      </c>
      <c r="E93" s="54">
        <f t="shared" si="15"/>
        <v>21295905.400000002</v>
      </c>
      <c r="F93" s="54">
        <f t="shared" si="15"/>
        <v>21275658</v>
      </c>
      <c r="G93" s="54">
        <f t="shared" si="15"/>
        <v>21271193.98</v>
      </c>
      <c r="H93" s="54">
        <f t="shared" si="15"/>
        <v>21286309.48</v>
      </c>
      <c r="I93" s="54">
        <f t="shared" si="15"/>
        <v>21269456.64</v>
      </c>
      <c r="J93" s="54">
        <f t="shared" si="15"/>
        <v>21258636.11</v>
      </c>
      <c r="K93" s="54">
        <f t="shared" si="15"/>
        <v>21261705.81</v>
      </c>
      <c r="L93" s="54">
        <f t="shared" si="15"/>
        <v>21265390.39</v>
      </c>
      <c r="M93" s="54">
        <f t="shared" si="15"/>
        <v>21285394.28</v>
      </c>
      <c r="N93" s="54">
        <f t="shared" si="15"/>
        <v>255347108.95999998</v>
      </c>
    </row>
    <row r="94" spans="1:15" ht="12.75">
      <c r="A94" s="48" t="s">
        <v>267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33"/>
    </row>
    <row r="95" spans="1:15" ht="12.75">
      <c r="A95" s="49" t="s">
        <v>217</v>
      </c>
      <c r="B95" s="53">
        <f>SUM('Ingresos Reales'!B86)</f>
        <v>0</v>
      </c>
      <c r="C95" s="53">
        <f>SUM('Ingresos Reales'!C86)</f>
        <v>0</v>
      </c>
      <c r="D95" s="53">
        <f>SUM('Ingresos Reales'!D86)</f>
        <v>10000000</v>
      </c>
      <c r="E95" s="53">
        <f>SUM('Ingresos Reales'!E86)</f>
        <v>0</v>
      </c>
      <c r="F95" s="53">
        <f>SUM('Ingresos Reales'!F86)</f>
        <v>0</v>
      </c>
      <c r="G95" s="53">
        <f>SUM('Ingresos Reales'!G86)</f>
        <v>10000000</v>
      </c>
      <c r="H95" s="53">
        <f>SUM('Ingresos Reales'!H86)</f>
        <v>7270651</v>
      </c>
      <c r="I95" s="53">
        <f>SUM('Ingresos Reales'!I86)</f>
        <v>0</v>
      </c>
      <c r="J95" s="53">
        <f>SUM('Ingresos Reales'!J86)</f>
        <v>0</v>
      </c>
      <c r="K95" s="53">
        <f>SUM('Ingresos Reales'!K86)</f>
        <v>1691760.72</v>
      </c>
      <c r="L95" s="53">
        <f>SUM('Ingresos Reales'!L86)</f>
        <v>17651596</v>
      </c>
      <c r="M95" s="53">
        <f>SUM('Ingresos Reales'!M86)</f>
        <v>39007490.7</v>
      </c>
      <c r="N95" s="53">
        <f>SUM(B95:M95)</f>
        <v>85621498.42</v>
      </c>
      <c r="O95" s="33"/>
    </row>
    <row r="96" spans="1:15" ht="12.75">
      <c r="A96" s="47" t="s">
        <v>268</v>
      </c>
      <c r="B96" s="54">
        <f>SUM(B95)</f>
        <v>0</v>
      </c>
      <c r="C96" s="54">
        <f aca="true" t="shared" si="16" ref="C96:N96">SUM(C95)</f>
        <v>0</v>
      </c>
      <c r="D96" s="54">
        <f t="shared" si="16"/>
        <v>10000000</v>
      </c>
      <c r="E96" s="54">
        <f t="shared" si="16"/>
        <v>0</v>
      </c>
      <c r="F96" s="54">
        <f t="shared" si="16"/>
        <v>0</v>
      </c>
      <c r="G96" s="54">
        <f t="shared" si="16"/>
        <v>10000000</v>
      </c>
      <c r="H96" s="54">
        <f>SUM(H95)</f>
        <v>7270651</v>
      </c>
      <c r="I96" s="54">
        <f t="shared" si="16"/>
        <v>0</v>
      </c>
      <c r="J96" s="54">
        <f>SUM(J95)</f>
        <v>0</v>
      </c>
      <c r="K96" s="54">
        <f t="shared" si="16"/>
        <v>1691760.72</v>
      </c>
      <c r="L96" s="54">
        <f t="shared" si="16"/>
        <v>17651596</v>
      </c>
      <c r="M96" s="54">
        <f t="shared" si="16"/>
        <v>39007490.7</v>
      </c>
      <c r="N96" s="54">
        <f t="shared" si="16"/>
        <v>85621498.42</v>
      </c>
      <c r="O96" s="33"/>
    </row>
    <row r="97" spans="1:15" ht="12.75">
      <c r="A97" s="48" t="s">
        <v>149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33"/>
    </row>
    <row r="98" spans="1:15" s="1" customFormat="1" ht="12.75">
      <c r="A98" s="49" t="s">
        <v>198</v>
      </c>
      <c r="B98" s="53">
        <f>SUM('Ingresos Reales'!B89)</f>
        <v>0</v>
      </c>
      <c r="C98" s="53">
        <f>SUM('Ingresos Reales'!C89)</f>
        <v>0</v>
      </c>
      <c r="D98" s="53">
        <f>SUM('Ingresos Reales'!D89)</f>
        <v>0</v>
      </c>
      <c r="E98" s="53">
        <f>SUM('Ingresos Reales'!E89)</f>
        <v>0</v>
      </c>
      <c r="F98" s="53">
        <f>SUM('Ingresos Reales'!F89)</f>
        <v>0</v>
      </c>
      <c r="G98" s="53">
        <f>SUM('Ingresos Reales'!G89)</f>
        <v>0</v>
      </c>
      <c r="H98" s="53">
        <f>SUM('Ingresos Reales'!H89)</f>
        <v>0</v>
      </c>
      <c r="I98" s="53">
        <f>SUM('Ingresos Reales'!I89)</f>
        <v>0</v>
      </c>
      <c r="J98" s="53">
        <f>SUM('Ingresos Reales'!J89)</f>
        <v>0</v>
      </c>
      <c r="K98" s="53">
        <f>SUM('Ingresos Reales'!K89)</f>
        <v>0</v>
      </c>
      <c r="L98" s="53">
        <f>SUM('Ingresos Reales'!L89)</f>
        <v>0</v>
      </c>
      <c r="M98" s="53">
        <f>SUM('Ingresos Reales'!M89)</f>
        <v>0</v>
      </c>
      <c r="N98" s="53">
        <f>SUM(B98:M98)</f>
        <v>0</v>
      </c>
      <c r="O98" s="58"/>
    </row>
    <row r="99" spans="1:15" ht="12.75">
      <c r="A99" s="49" t="s">
        <v>195</v>
      </c>
      <c r="B99" s="53">
        <f>SUM('Ingresos Reales'!B90)</f>
        <v>0</v>
      </c>
      <c r="C99" s="53">
        <f>SUM('Ingresos Reales'!C90)</f>
        <v>0</v>
      </c>
      <c r="D99" s="53">
        <f>SUM('Ingresos Reales'!D90)</f>
        <v>0</v>
      </c>
      <c r="E99" s="53">
        <f>SUM('Ingresos Reales'!E90)</f>
        <v>0</v>
      </c>
      <c r="F99" s="53">
        <f>SUM('Ingresos Reales'!F90)</f>
        <v>0</v>
      </c>
      <c r="G99" s="53">
        <f>SUM('Ingresos Reales'!G90)</f>
        <v>0</v>
      </c>
      <c r="H99" s="53">
        <f>SUM('Ingresos Reales'!H90)</f>
        <v>0</v>
      </c>
      <c r="I99" s="53">
        <f>SUM('Ingresos Reales'!I90)</f>
        <v>0</v>
      </c>
      <c r="J99" s="53">
        <f>SUM('Ingresos Reales'!J90)</f>
        <v>0</v>
      </c>
      <c r="K99" s="53">
        <f>SUM('Ingresos Reales'!K90)</f>
        <v>0</v>
      </c>
      <c r="L99" s="53">
        <f>SUM('Ingresos Reales'!L90)</f>
        <v>0</v>
      </c>
      <c r="M99" s="53">
        <f>SUM('Ingresos Reales'!M90)</f>
        <v>0</v>
      </c>
      <c r="N99" s="53">
        <f aca="true" t="shared" si="17" ref="N99:N127">SUM(B99:M99)</f>
        <v>0</v>
      </c>
      <c r="O99" s="33"/>
    </row>
    <row r="100" spans="1:15" ht="12.75">
      <c r="A100" s="49" t="s">
        <v>199</v>
      </c>
      <c r="B100" s="53">
        <f>SUM('Ingresos Reales'!B91)</f>
        <v>0</v>
      </c>
      <c r="C100" s="53">
        <f>SUM('Ingresos Reales'!C91)</f>
        <v>0</v>
      </c>
      <c r="D100" s="53">
        <f>SUM('Ingresos Reales'!D91)</f>
        <v>0</v>
      </c>
      <c r="E100" s="53">
        <f>SUM('Ingresos Reales'!E91)</f>
        <v>0</v>
      </c>
      <c r="F100" s="53">
        <f>SUM('Ingresos Reales'!F91)</f>
        <v>0</v>
      </c>
      <c r="G100" s="53">
        <f>SUM('Ingresos Reales'!G91)</f>
        <v>0</v>
      </c>
      <c r="H100" s="53">
        <f>SUM('Ingresos Reales'!H91)</f>
        <v>0</v>
      </c>
      <c r="I100" s="53">
        <f>SUM('Ingresos Reales'!I91)</f>
        <v>0</v>
      </c>
      <c r="J100" s="53">
        <f>SUM('Ingresos Reales'!J91)</f>
        <v>0</v>
      </c>
      <c r="K100" s="53">
        <f>SUM('Ingresos Reales'!K91)</f>
        <v>0</v>
      </c>
      <c r="L100" s="53">
        <f>SUM('Ingresos Reales'!L91)</f>
        <v>0</v>
      </c>
      <c r="M100" s="53">
        <f>SUM('Ingresos Reales'!M91)</f>
        <v>0</v>
      </c>
      <c r="N100" s="53">
        <f t="shared" si="17"/>
        <v>0</v>
      </c>
      <c r="O100" s="33"/>
    </row>
    <row r="101" spans="1:15" ht="12.75">
      <c r="A101" s="49" t="s">
        <v>200</v>
      </c>
      <c r="B101" s="53">
        <f>SUM('Ingresos Reales'!B92)</f>
        <v>0</v>
      </c>
      <c r="C101" s="53">
        <f>SUM('Ingresos Reales'!C92)</f>
        <v>0</v>
      </c>
      <c r="D101" s="53">
        <f>SUM('Ingresos Reales'!D92)</f>
        <v>0</v>
      </c>
      <c r="E101" s="53">
        <f>SUM('Ingresos Reales'!E92)</f>
        <v>0</v>
      </c>
      <c r="F101" s="53">
        <f>SUM('Ingresos Reales'!F92)</f>
        <v>0</v>
      </c>
      <c r="G101" s="53">
        <f>SUM('Ingresos Reales'!G92)</f>
        <v>0</v>
      </c>
      <c r="H101" s="53">
        <f>SUM('Ingresos Reales'!H92)</f>
        <v>0</v>
      </c>
      <c r="I101" s="53">
        <f>SUM('Ingresos Reales'!I92)</f>
        <v>0</v>
      </c>
      <c r="J101" s="53">
        <f>SUM('Ingresos Reales'!J92)</f>
        <v>0</v>
      </c>
      <c r="K101" s="53">
        <f>SUM('Ingresos Reales'!K92)</f>
        <v>0</v>
      </c>
      <c r="L101" s="53">
        <f>SUM('Ingresos Reales'!L92)</f>
        <v>0</v>
      </c>
      <c r="M101" s="53">
        <f>SUM('Ingresos Reales'!M92)</f>
        <v>0</v>
      </c>
      <c r="N101" s="53">
        <f t="shared" si="17"/>
        <v>0</v>
      </c>
      <c r="O101" s="33"/>
    </row>
    <row r="102" spans="1:15" ht="12.75">
      <c r="A102" s="49" t="s">
        <v>269</v>
      </c>
      <c r="B102" s="53">
        <f>SUM('Ingresos Reales'!B93)</f>
        <v>0</v>
      </c>
      <c r="C102" s="53">
        <f>SUM('Ingresos Reales'!C93)</f>
        <v>0</v>
      </c>
      <c r="D102" s="53">
        <f>SUM('Ingresos Reales'!D93)</f>
        <v>0</v>
      </c>
      <c r="E102" s="53">
        <f>SUM('Ingresos Reales'!E93)</f>
        <v>0</v>
      </c>
      <c r="F102" s="53">
        <f>SUM('Ingresos Reales'!F93)</f>
        <v>0</v>
      </c>
      <c r="G102" s="53">
        <f>SUM('Ingresos Reales'!G93)</f>
        <v>0</v>
      </c>
      <c r="H102" s="53">
        <f>SUM('Ingresos Reales'!H93)</f>
        <v>0</v>
      </c>
      <c r="I102" s="53">
        <f>SUM('Ingresos Reales'!I93)</f>
        <v>0</v>
      </c>
      <c r="J102" s="53">
        <f>SUM('Ingresos Reales'!J93)</f>
        <v>0</v>
      </c>
      <c r="K102" s="53">
        <f>SUM('Ingresos Reales'!K93)</f>
        <v>0</v>
      </c>
      <c r="L102" s="53">
        <f>SUM('Ingresos Reales'!L93)</f>
        <v>0</v>
      </c>
      <c r="M102" s="53">
        <f>SUM('Ingresos Reales'!M93)</f>
        <v>0</v>
      </c>
      <c r="N102" s="53">
        <f t="shared" si="17"/>
        <v>0</v>
      </c>
      <c r="O102" s="33"/>
    </row>
    <row r="103" spans="1:15" ht="12.75">
      <c r="A103" s="49" t="s">
        <v>518</v>
      </c>
      <c r="B103" s="53">
        <f>SUM('Ingresos Reales'!B94)</f>
        <v>1237875</v>
      </c>
      <c r="C103" s="53">
        <f>SUM('Ingresos Reales'!C94)</f>
        <v>800251</v>
      </c>
      <c r="D103" s="53">
        <f>SUM('Ingresos Reales'!D94)</f>
        <v>757091</v>
      </c>
      <c r="E103" s="53">
        <f>SUM('Ingresos Reales'!E94)</f>
        <v>935888</v>
      </c>
      <c r="F103" s="53">
        <f>SUM('Ingresos Reales'!F94)</f>
        <v>834223</v>
      </c>
      <c r="G103" s="53">
        <f>SUM('Ingresos Reales'!G94)</f>
        <v>905421</v>
      </c>
      <c r="H103" s="53">
        <f>SUM('Ingresos Reales'!H94)</f>
        <v>835352</v>
      </c>
      <c r="I103" s="53">
        <f>SUM('Ingresos Reales'!I94)</f>
        <v>871728</v>
      </c>
      <c r="J103" s="53">
        <f>SUM('Ingresos Reales'!J94)</f>
        <v>852369</v>
      </c>
      <c r="K103" s="53">
        <f>SUM('Ingresos Reales'!K94)</f>
        <v>873264</v>
      </c>
      <c r="L103" s="53">
        <f>SUM('Ingresos Reales'!L94)</f>
        <v>836264</v>
      </c>
      <c r="M103" s="53">
        <f>SUM('Ingresos Reales'!M94)</f>
        <v>810436</v>
      </c>
      <c r="N103" s="53">
        <f t="shared" si="17"/>
        <v>10550162</v>
      </c>
      <c r="O103" s="33"/>
    </row>
    <row r="104" spans="1:15" ht="12.75">
      <c r="A104" s="8" t="s">
        <v>307</v>
      </c>
      <c r="B104" s="53">
        <f>SUM('Ingresos Reales'!B95)</f>
        <v>0</v>
      </c>
      <c r="C104" s="53">
        <f>SUM('Ingresos Reales'!C95)</f>
        <v>0</v>
      </c>
      <c r="D104" s="53">
        <f>SUM('Ingresos Reales'!D95)</f>
        <v>0</v>
      </c>
      <c r="E104" s="53">
        <f>SUM('Ingresos Reales'!E95)</f>
        <v>0</v>
      </c>
      <c r="F104" s="53">
        <f>SUM('Ingresos Reales'!F95)</f>
        <v>0</v>
      </c>
      <c r="G104" s="53">
        <f>SUM('Ingresos Reales'!G95)</f>
        <v>0</v>
      </c>
      <c r="H104" s="53">
        <f>SUM('Ingresos Reales'!H95)</f>
        <v>0</v>
      </c>
      <c r="I104" s="53">
        <f>SUM('Ingresos Reales'!I95)</f>
        <v>0</v>
      </c>
      <c r="J104" s="53">
        <f>SUM('Ingresos Reales'!J95)</f>
        <v>0</v>
      </c>
      <c r="K104" s="53">
        <f>SUM('Ingresos Reales'!K95)</f>
        <v>0</v>
      </c>
      <c r="L104" s="53">
        <f>SUM('Ingresos Reales'!L95)</f>
        <v>0</v>
      </c>
      <c r="M104" s="53">
        <f>SUM('Ingresos Reales'!M95)</f>
        <v>0</v>
      </c>
      <c r="N104" s="53">
        <f t="shared" si="17"/>
        <v>0</v>
      </c>
      <c r="O104" s="33"/>
    </row>
    <row r="105" spans="1:15" ht="12.75">
      <c r="A105" s="8" t="s">
        <v>314</v>
      </c>
      <c r="B105" s="53">
        <f>SUM('Ingresos Reales'!B96)</f>
        <v>0</v>
      </c>
      <c r="C105" s="53">
        <f>SUM('Ingresos Reales'!C96)</f>
        <v>0</v>
      </c>
      <c r="D105" s="53">
        <f>SUM('Ingresos Reales'!D96)</f>
        <v>0</v>
      </c>
      <c r="E105" s="53">
        <f>SUM('Ingresos Reales'!E96)</f>
        <v>0</v>
      </c>
      <c r="F105" s="53">
        <f>SUM('Ingresos Reales'!F96)</f>
        <v>0</v>
      </c>
      <c r="G105" s="53">
        <f>SUM('Ingresos Reales'!G96)</f>
        <v>0</v>
      </c>
      <c r="H105" s="53">
        <f>SUM('Ingresos Reales'!H96)</f>
        <v>0</v>
      </c>
      <c r="I105" s="53">
        <f>SUM('Ingresos Reales'!I96)</f>
        <v>0</v>
      </c>
      <c r="J105" s="53">
        <f>SUM('Ingresos Reales'!J96)</f>
        <v>0</v>
      </c>
      <c r="K105" s="53">
        <f>SUM('Ingresos Reales'!K96)</f>
        <v>0</v>
      </c>
      <c r="L105" s="53">
        <f>SUM('Ingresos Reales'!L96)</f>
        <v>0</v>
      </c>
      <c r="M105" s="53">
        <f>SUM('Ingresos Reales'!M96)</f>
        <v>0</v>
      </c>
      <c r="N105" s="53">
        <f t="shared" si="17"/>
        <v>0</v>
      </c>
      <c r="O105" s="33"/>
    </row>
    <row r="106" spans="1:15" ht="12.75">
      <c r="A106" s="8" t="s">
        <v>313</v>
      </c>
      <c r="B106" s="53">
        <f>SUM('Ingresos Reales'!B97)</f>
        <v>0</v>
      </c>
      <c r="C106" s="53">
        <f>SUM('Ingresos Reales'!C97)</f>
        <v>0</v>
      </c>
      <c r="D106" s="53">
        <f>SUM('Ingresos Reales'!D97)</f>
        <v>0</v>
      </c>
      <c r="E106" s="53">
        <f>SUM('Ingresos Reales'!E97)</f>
        <v>0</v>
      </c>
      <c r="F106" s="53">
        <f>SUM('Ingresos Reales'!F97)</f>
        <v>0</v>
      </c>
      <c r="G106" s="53">
        <f>SUM('Ingresos Reales'!G97)</f>
        <v>0</v>
      </c>
      <c r="H106" s="53">
        <f>SUM('Ingresos Reales'!H97)</f>
        <v>0</v>
      </c>
      <c r="I106" s="53">
        <f>SUM('Ingresos Reales'!I97)</f>
        <v>0</v>
      </c>
      <c r="J106" s="53">
        <f>SUM('Ingresos Reales'!J97)</f>
        <v>0</v>
      </c>
      <c r="K106" s="53">
        <f>SUM('Ingresos Reales'!K97)</f>
        <v>0</v>
      </c>
      <c r="L106" s="53">
        <f>SUM('Ingresos Reales'!L97)</f>
        <v>0</v>
      </c>
      <c r="M106" s="53">
        <f>SUM('Ingresos Reales'!M97)</f>
        <v>0</v>
      </c>
      <c r="N106" s="53">
        <f t="shared" si="17"/>
        <v>0</v>
      </c>
      <c r="O106" s="33"/>
    </row>
    <row r="107" spans="1:15" ht="12.75">
      <c r="A107" s="199" t="s">
        <v>519</v>
      </c>
      <c r="B107" s="53">
        <f>SUM('Ingresos Reales'!B98)</f>
        <v>0</v>
      </c>
      <c r="C107" s="53">
        <f>SUM('Ingresos Reales'!C98)</f>
        <v>0</v>
      </c>
      <c r="D107" s="53">
        <f>SUM('Ingresos Reales'!D98)</f>
        <v>0</v>
      </c>
      <c r="E107" s="53">
        <f>SUM('Ingresos Reales'!E98)</f>
        <v>0</v>
      </c>
      <c r="F107" s="53">
        <f>SUM('Ingresos Reales'!F98)</f>
        <v>0</v>
      </c>
      <c r="G107" s="53">
        <f>SUM('Ingresos Reales'!G98)</f>
        <v>0</v>
      </c>
      <c r="H107" s="53">
        <f>SUM('Ingresos Reales'!H98)</f>
        <v>0</v>
      </c>
      <c r="I107" s="53">
        <f>SUM('Ingresos Reales'!I98)</f>
        <v>0</v>
      </c>
      <c r="J107" s="53">
        <f>SUM('Ingresos Reales'!J98)</f>
        <v>0</v>
      </c>
      <c r="K107" s="53">
        <f>SUM('Ingresos Reales'!K98)</f>
        <v>0</v>
      </c>
      <c r="L107" s="53">
        <f>SUM('Ingresos Reales'!L98)</f>
        <v>0</v>
      </c>
      <c r="M107" s="53">
        <f>SUM('Ingresos Reales'!M98)</f>
        <v>0</v>
      </c>
      <c r="N107" s="53">
        <f t="shared" si="17"/>
        <v>0</v>
      </c>
      <c r="O107" s="33"/>
    </row>
    <row r="108" spans="1:15" ht="12.75">
      <c r="A108" s="49" t="s">
        <v>270</v>
      </c>
      <c r="B108" s="53">
        <f>SUM('Ingresos Reales'!B99)</f>
        <v>0</v>
      </c>
      <c r="C108" s="53">
        <f>SUM('Ingresos Reales'!C99)</f>
        <v>0</v>
      </c>
      <c r="D108" s="53">
        <f>SUM('Ingresos Reales'!D99)</f>
        <v>0</v>
      </c>
      <c r="E108" s="53">
        <f>SUM('Ingresos Reales'!E99)</f>
        <v>0</v>
      </c>
      <c r="F108" s="53">
        <f>SUM('Ingresos Reales'!F99)</f>
        <v>0</v>
      </c>
      <c r="G108" s="53">
        <f>SUM('Ingresos Reales'!G99)</f>
        <v>0</v>
      </c>
      <c r="H108" s="53">
        <f>SUM('Ingresos Reales'!H99)</f>
        <v>0</v>
      </c>
      <c r="I108" s="53">
        <f>SUM('Ingresos Reales'!I99)</f>
        <v>0</v>
      </c>
      <c r="J108" s="53">
        <f>SUM('Ingresos Reales'!J99)</f>
        <v>0</v>
      </c>
      <c r="K108" s="53">
        <f>SUM('Ingresos Reales'!K99)</f>
        <v>0</v>
      </c>
      <c r="L108" s="53">
        <f>SUM('Ingresos Reales'!L99)</f>
        <v>0</v>
      </c>
      <c r="M108" s="53">
        <f>SUM('Ingresos Reales'!M99)</f>
        <v>0</v>
      </c>
      <c r="N108" s="53">
        <f t="shared" si="17"/>
        <v>0</v>
      </c>
      <c r="O108" s="33"/>
    </row>
    <row r="109" spans="1:15" ht="12.75">
      <c r="A109" s="8" t="s">
        <v>309</v>
      </c>
      <c r="B109" s="53">
        <f>SUM('Ingresos Reales'!B100)</f>
        <v>0</v>
      </c>
      <c r="C109" s="53">
        <f>SUM('Ingresos Reales'!C100)</f>
        <v>0</v>
      </c>
      <c r="D109" s="53">
        <f>SUM('Ingresos Reales'!D100)</f>
        <v>0</v>
      </c>
      <c r="E109" s="53">
        <f>SUM('Ingresos Reales'!E100)</f>
        <v>0</v>
      </c>
      <c r="F109" s="53">
        <f>SUM('Ingresos Reales'!F100)</f>
        <v>0</v>
      </c>
      <c r="G109" s="53">
        <f>SUM('Ingresos Reales'!G100)</f>
        <v>0</v>
      </c>
      <c r="H109" s="53">
        <f>SUM('Ingresos Reales'!H100)</f>
        <v>0</v>
      </c>
      <c r="I109" s="53">
        <f>SUM('Ingresos Reales'!I100)</f>
        <v>0</v>
      </c>
      <c r="J109" s="53">
        <f>SUM('Ingresos Reales'!J100)</f>
        <v>0</v>
      </c>
      <c r="K109" s="53">
        <f>SUM('Ingresos Reales'!K100)</f>
        <v>0</v>
      </c>
      <c r="L109" s="53">
        <f>SUM('Ingresos Reales'!L100)</f>
        <v>0</v>
      </c>
      <c r="M109" s="53">
        <f>SUM('Ingresos Reales'!M100)</f>
        <v>0</v>
      </c>
      <c r="N109" s="53">
        <f t="shared" si="17"/>
        <v>0</v>
      </c>
      <c r="O109" s="33"/>
    </row>
    <row r="110" spans="1:15" ht="12.75">
      <c r="A110" s="8" t="s">
        <v>320</v>
      </c>
      <c r="B110" s="53">
        <f>SUM('Ingresos Reales'!B101)</f>
        <v>0</v>
      </c>
      <c r="C110" s="53">
        <f>SUM('Ingresos Reales'!C101)</f>
        <v>0</v>
      </c>
      <c r="D110" s="53">
        <f>SUM('Ingresos Reales'!D101)</f>
        <v>0</v>
      </c>
      <c r="E110" s="53">
        <f>SUM('Ingresos Reales'!E101)</f>
        <v>0</v>
      </c>
      <c r="F110" s="53">
        <f>SUM('Ingresos Reales'!F101)</f>
        <v>0</v>
      </c>
      <c r="G110" s="53">
        <f>SUM('Ingresos Reales'!G101)</f>
        <v>0</v>
      </c>
      <c r="H110" s="53">
        <f>SUM('Ingresos Reales'!H101)</f>
        <v>0</v>
      </c>
      <c r="I110" s="53">
        <f>SUM('Ingresos Reales'!I101)</f>
        <v>0</v>
      </c>
      <c r="J110" s="53">
        <f>SUM('Ingresos Reales'!J101)</f>
        <v>0</v>
      </c>
      <c r="K110" s="53">
        <f>SUM('Ingresos Reales'!K101)</f>
        <v>0</v>
      </c>
      <c r="L110" s="53">
        <f>SUM('Ingresos Reales'!L101)</f>
        <v>0</v>
      </c>
      <c r="M110" s="53">
        <f>SUM('Ingresos Reales'!M101)</f>
        <v>0</v>
      </c>
      <c r="N110" s="53">
        <f t="shared" si="17"/>
        <v>0</v>
      </c>
      <c r="O110" s="33"/>
    </row>
    <row r="111" spans="1:15" ht="12.75">
      <c r="A111" s="8" t="s">
        <v>328</v>
      </c>
      <c r="B111" s="53">
        <f>SUM('Ingresos Reales'!B102)</f>
        <v>0</v>
      </c>
      <c r="C111" s="53">
        <f>SUM('Ingresos Reales'!C102)</f>
        <v>0</v>
      </c>
      <c r="D111" s="53">
        <f>SUM('Ingresos Reales'!D102)</f>
        <v>0</v>
      </c>
      <c r="E111" s="53">
        <f>SUM('Ingresos Reales'!E102)</f>
        <v>0</v>
      </c>
      <c r="F111" s="53">
        <f>SUM('Ingresos Reales'!F102)</f>
        <v>0</v>
      </c>
      <c r="G111" s="53">
        <f>SUM('Ingresos Reales'!G102)</f>
        <v>0</v>
      </c>
      <c r="H111" s="53">
        <f>SUM('Ingresos Reales'!H102)</f>
        <v>0</v>
      </c>
      <c r="I111" s="53">
        <f>SUM('Ingresos Reales'!I102)</f>
        <v>0</v>
      </c>
      <c r="J111" s="53">
        <f>SUM('Ingresos Reales'!J102)</f>
        <v>0</v>
      </c>
      <c r="K111" s="53">
        <f>SUM('Ingresos Reales'!K102)</f>
        <v>0</v>
      </c>
      <c r="L111" s="53">
        <f>SUM('Ingresos Reales'!L102)</f>
        <v>0</v>
      </c>
      <c r="M111" s="53">
        <f>SUM('Ingresos Reales'!M102)</f>
        <v>0</v>
      </c>
      <c r="N111" s="53">
        <f t="shared" si="17"/>
        <v>0</v>
      </c>
      <c r="O111" s="33"/>
    </row>
    <row r="112" spans="1:15" ht="12.75">
      <c r="A112" s="8" t="s">
        <v>329</v>
      </c>
      <c r="B112" s="53">
        <f>SUM('Ingresos Reales'!B103)</f>
        <v>0</v>
      </c>
      <c r="C112" s="53">
        <f>SUM('Ingresos Reales'!C103)</f>
        <v>0</v>
      </c>
      <c r="D112" s="53">
        <f>SUM('Ingresos Reales'!D103)</f>
        <v>0</v>
      </c>
      <c r="E112" s="53">
        <f>SUM('Ingresos Reales'!E103)</f>
        <v>0</v>
      </c>
      <c r="F112" s="53">
        <f>SUM('Ingresos Reales'!F103)</f>
        <v>4000000</v>
      </c>
      <c r="G112" s="53">
        <f>SUM('Ingresos Reales'!G103)</f>
        <v>0</v>
      </c>
      <c r="H112" s="53">
        <f>SUM('Ingresos Reales'!H103)</f>
        <v>0</v>
      </c>
      <c r="I112" s="53">
        <f>SUM('Ingresos Reales'!I103)</f>
        <v>6000000</v>
      </c>
      <c r="J112" s="53">
        <f>SUM('Ingresos Reales'!J103)</f>
        <v>0</v>
      </c>
      <c r="K112" s="53">
        <f>SUM('Ingresos Reales'!K103)</f>
        <v>0</v>
      </c>
      <c r="L112" s="53">
        <f>SUM('Ingresos Reales'!L103)</f>
        <v>0</v>
      </c>
      <c r="M112" s="53">
        <f>SUM('Ingresos Reales'!M103)</f>
        <v>0</v>
      </c>
      <c r="N112" s="53">
        <f t="shared" si="17"/>
        <v>10000000</v>
      </c>
      <c r="O112" s="33"/>
    </row>
    <row r="113" spans="1:15" ht="12.75">
      <c r="A113" s="8" t="s">
        <v>416</v>
      </c>
      <c r="B113" s="53">
        <f>SUM('Ingresos Reales'!B104)</f>
        <v>0</v>
      </c>
      <c r="C113" s="53">
        <f>SUM('Ingresos Reales'!C104)</f>
        <v>0</v>
      </c>
      <c r="D113" s="53">
        <f>SUM('Ingresos Reales'!D104)</f>
        <v>0</v>
      </c>
      <c r="E113" s="53">
        <f>SUM('Ingresos Reales'!E104)</f>
        <v>0</v>
      </c>
      <c r="F113" s="53">
        <f>SUM('Ingresos Reales'!F104)</f>
        <v>1000000</v>
      </c>
      <c r="G113" s="53">
        <f>SUM('Ingresos Reales'!G104)</f>
        <v>0</v>
      </c>
      <c r="H113" s="53">
        <f>SUM('Ingresos Reales'!H104)</f>
        <v>0</v>
      </c>
      <c r="I113" s="53">
        <f>SUM('Ingresos Reales'!I104)</f>
        <v>1500000</v>
      </c>
      <c r="J113" s="53">
        <f>SUM('Ingresos Reales'!J104)</f>
        <v>0</v>
      </c>
      <c r="K113" s="53">
        <f>SUM('Ingresos Reales'!K104)</f>
        <v>0</v>
      </c>
      <c r="L113" s="53">
        <f>SUM('Ingresos Reales'!L104)</f>
        <v>0</v>
      </c>
      <c r="M113" s="53">
        <f>SUM('Ingresos Reales'!M104)</f>
        <v>0</v>
      </c>
      <c r="N113" s="53">
        <f t="shared" si="17"/>
        <v>2500000</v>
      </c>
      <c r="O113" s="33"/>
    </row>
    <row r="114" spans="1:15" ht="12.75">
      <c r="A114" s="8" t="s">
        <v>330</v>
      </c>
      <c r="B114" s="53">
        <f>SUM('Ingresos Reales'!B105)</f>
        <v>0</v>
      </c>
      <c r="C114" s="53">
        <f>SUM('Ingresos Reales'!C105)</f>
        <v>0</v>
      </c>
      <c r="D114" s="53">
        <f>SUM('Ingresos Reales'!D105)</f>
        <v>0</v>
      </c>
      <c r="E114" s="53">
        <f>SUM('Ingresos Reales'!E105)</f>
        <v>0</v>
      </c>
      <c r="F114" s="53">
        <f>SUM('Ingresos Reales'!F105)</f>
        <v>0</v>
      </c>
      <c r="G114" s="53">
        <f>SUM('Ingresos Reales'!G105)</f>
        <v>0</v>
      </c>
      <c r="H114" s="53">
        <f>SUM('Ingresos Reales'!H105)</f>
        <v>0</v>
      </c>
      <c r="I114" s="53">
        <f>SUM('Ingresos Reales'!I105)</f>
        <v>0</v>
      </c>
      <c r="J114" s="53">
        <f>SUM('Ingresos Reales'!J105)</f>
        <v>0</v>
      </c>
      <c r="K114" s="53">
        <f>SUM('Ingresos Reales'!K105)</f>
        <v>0</v>
      </c>
      <c r="L114" s="53">
        <f>SUM('Ingresos Reales'!L105)</f>
        <v>0</v>
      </c>
      <c r="M114" s="53">
        <f>SUM('Ingresos Reales'!M105)</f>
        <v>0</v>
      </c>
      <c r="N114" s="53">
        <f t="shared" si="17"/>
        <v>0</v>
      </c>
      <c r="O114" s="33"/>
    </row>
    <row r="115" spans="1:15" ht="12.75">
      <c r="A115" s="8" t="s">
        <v>336</v>
      </c>
      <c r="B115" s="53">
        <f>SUM('Ingresos Reales'!B106)</f>
        <v>0</v>
      </c>
      <c r="C115" s="53">
        <f>SUM('Ingresos Reales'!C106)</f>
        <v>0</v>
      </c>
      <c r="D115" s="53">
        <f>SUM('Ingresos Reales'!D106)</f>
        <v>0</v>
      </c>
      <c r="E115" s="53">
        <f>SUM('Ingresos Reales'!E106)</f>
        <v>0</v>
      </c>
      <c r="F115" s="53">
        <f>SUM('Ingresos Reales'!F106)</f>
        <v>0</v>
      </c>
      <c r="G115" s="53">
        <f>SUM('Ingresos Reales'!G106)</f>
        <v>0</v>
      </c>
      <c r="H115" s="53">
        <f>SUM('Ingresos Reales'!H106)</f>
        <v>0</v>
      </c>
      <c r="I115" s="53">
        <f>SUM('Ingresos Reales'!I106)</f>
        <v>0</v>
      </c>
      <c r="J115" s="53">
        <f>SUM('Ingresos Reales'!J106)</f>
        <v>0</v>
      </c>
      <c r="K115" s="53">
        <f>SUM('Ingresos Reales'!K106)</f>
        <v>0</v>
      </c>
      <c r="L115" s="53">
        <f>SUM('Ingresos Reales'!L106)</f>
        <v>0</v>
      </c>
      <c r="M115" s="53">
        <f>SUM('Ingresos Reales'!M106)</f>
        <v>0</v>
      </c>
      <c r="N115" s="53">
        <f t="shared" si="17"/>
        <v>0</v>
      </c>
      <c r="O115" s="33"/>
    </row>
    <row r="116" spans="1:15" ht="12.75">
      <c r="A116" s="8" t="s">
        <v>50</v>
      </c>
      <c r="B116" s="53">
        <f>SUM('Ingresos Reales'!B107)</f>
        <v>0</v>
      </c>
      <c r="C116" s="53">
        <f>SUM('Ingresos Reales'!C107)</f>
        <v>0</v>
      </c>
      <c r="D116" s="53">
        <f>SUM('Ingresos Reales'!D107)</f>
        <v>0</v>
      </c>
      <c r="E116" s="53">
        <f>SUM('Ingresos Reales'!E107)</f>
        <v>0</v>
      </c>
      <c r="F116" s="53">
        <f>SUM('Ingresos Reales'!F107)</f>
        <v>0</v>
      </c>
      <c r="G116" s="53">
        <f>SUM('Ingresos Reales'!G107)</f>
        <v>0</v>
      </c>
      <c r="H116" s="53">
        <f>SUM('Ingresos Reales'!H107)</f>
        <v>0</v>
      </c>
      <c r="I116" s="53">
        <f>SUM('Ingresos Reales'!I107)</f>
        <v>0</v>
      </c>
      <c r="J116" s="53">
        <f>SUM('Ingresos Reales'!J107)</f>
        <v>0</v>
      </c>
      <c r="K116" s="53">
        <f>SUM('Ingresos Reales'!K107)</f>
        <v>0</v>
      </c>
      <c r="L116" s="53">
        <f>SUM('Ingresos Reales'!L107)</f>
        <v>0</v>
      </c>
      <c r="M116" s="53">
        <f>SUM('Ingresos Reales'!M107)</f>
        <v>0</v>
      </c>
      <c r="N116" s="53">
        <f t="shared" si="17"/>
        <v>0</v>
      </c>
      <c r="O116" s="33"/>
    </row>
    <row r="117" spans="1:15" ht="12.75">
      <c r="A117" s="8" t="s">
        <v>350</v>
      </c>
      <c r="B117" s="53">
        <f>SUM('Ingresos Reales'!B108)</f>
        <v>0</v>
      </c>
      <c r="C117" s="53">
        <f>SUM('Ingresos Reales'!C108)</f>
        <v>0</v>
      </c>
      <c r="D117" s="53">
        <f>SUM('Ingresos Reales'!D108)</f>
        <v>0</v>
      </c>
      <c r="E117" s="53">
        <f>SUM('Ingresos Reales'!E108)</f>
        <v>0</v>
      </c>
      <c r="F117" s="53">
        <f>SUM('Ingresos Reales'!F108)</f>
        <v>0</v>
      </c>
      <c r="G117" s="53">
        <f>SUM('Ingresos Reales'!G108)</f>
        <v>0</v>
      </c>
      <c r="H117" s="53">
        <f>SUM('Ingresos Reales'!H108)</f>
        <v>0</v>
      </c>
      <c r="I117" s="53">
        <f>SUM('Ingresos Reales'!I108)</f>
        <v>0</v>
      </c>
      <c r="J117" s="53">
        <f>SUM('Ingresos Reales'!J108)</f>
        <v>0</v>
      </c>
      <c r="K117" s="53">
        <f>SUM('Ingresos Reales'!K108)</f>
        <v>3000000</v>
      </c>
      <c r="L117" s="53">
        <f>SUM('Ingresos Reales'!L108)</f>
        <v>0</v>
      </c>
      <c r="M117" s="53">
        <f>SUM('Ingresos Reales'!M108)</f>
        <v>0</v>
      </c>
      <c r="N117" s="53">
        <f t="shared" si="17"/>
        <v>3000000</v>
      </c>
      <c r="O117" s="33"/>
    </row>
    <row r="118" spans="1:15" ht="12.75">
      <c r="A118" s="8" t="s">
        <v>403</v>
      </c>
      <c r="B118" s="53">
        <f>SUM('Ingresos Reales'!B109)</f>
        <v>0</v>
      </c>
      <c r="C118" s="53">
        <f>SUM('Ingresos Reales'!C109)</f>
        <v>0</v>
      </c>
      <c r="D118" s="53">
        <f>SUM('Ingresos Reales'!D109)</f>
        <v>0</v>
      </c>
      <c r="E118" s="53">
        <f>SUM('Ingresos Reales'!E109)</f>
        <v>0</v>
      </c>
      <c r="F118" s="53">
        <f>SUM('Ingresos Reales'!F109)</f>
        <v>0</v>
      </c>
      <c r="G118" s="53">
        <f>SUM('Ingresos Reales'!G109)</f>
        <v>0</v>
      </c>
      <c r="H118" s="53">
        <f>SUM('Ingresos Reales'!H109)</f>
        <v>0</v>
      </c>
      <c r="I118" s="53">
        <f>SUM('Ingresos Reales'!I109)</f>
        <v>0</v>
      </c>
      <c r="J118" s="53">
        <f>SUM('Ingresos Reales'!J109)</f>
        <v>0</v>
      </c>
      <c r="K118" s="53">
        <f>SUM('Ingresos Reales'!K109)</f>
        <v>0</v>
      </c>
      <c r="L118" s="53">
        <f>SUM('Ingresos Reales'!L109)</f>
        <v>0</v>
      </c>
      <c r="M118" s="53">
        <f>SUM('Ingresos Reales'!M109)</f>
        <v>0</v>
      </c>
      <c r="N118" s="53">
        <f t="shared" si="17"/>
        <v>0</v>
      </c>
      <c r="O118" s="33"/>
    </row>
    <row r="119" spans="1:15" ht="12.75">
      <c r="A119" s="8" t="s">
        <v>418</v>
      </c>
      <c r="B119" s="53">
        <f>SUM('Ingresos Reales'!B110)</f>
        <v>0</v>
      </c>
      <c r="C119" s="53">
        <f>SUM('Ingresos Reales'!C110)</f>
        <v>0</v>
      </c>
      <c r="D119" s="53">
        <f>SUM('Ingresos Reales'!D110)</f>
        <v>0</v>
      </c>
      <c r="E119" s="53">
        <f>SUM('Ingresos Reales'!E110)</f>
        <v>0</v>
      </c>
      <c r="F119" s="53">
        <f>SUM('Ingresos Reales'!F110)</f>
        <v>0</v>
      </c>
      <c r="G119" s="53">
        <f>SUM('Ingresos Reales'!G110)</f>
        <v>0</v>
      </c>
      <c r="H119" s="53">
        <f>SUM('Ingresos Reales'!H110)</f>
        <v>0</v>
      </c>
      <c r="I119" s="53">
        <f>SUM('Ingresos Reales'!I110)</f>
        <v>0</v>
      </c>
      <c r="J119" s="53">
        <f>SUM('Ingresos Reales'!J110)</f>
        <v>0</v>
      </c>
      <c r="K119" s="53">
        <f>SUM('Ingresos Reales'!K110)</f>
        <v>0</v>
      </c>
      <c r="L119" s="53">
        <f>SUM('Ingresos Reales'!L110)</f>
        <v>0</v>
      </c>
      <c r="M119" s="53">
        <f>SUM('Ingresos Reales'!M110)</f>
        <v>0</v>
      </c>
      <c r="N119" s="53">
        <f t="shared" si="17"/>
        <v>0</v>
      </c>
      <c r="O119" s="33"/>
    </row>
    <row r="120" spans="1:15" ht="12.75">
      <c r="A120" s="8" t="s">
        <v>499</v>
      </c>
      <c r="B120" s="53">
        <f>SUM('Ingresos Reales'!B111)</f>
        <v>0</v>
      </c>
      <c r="C120" s="53">
        <f>SUM('Ingresos Reales'!C111)</f>
        <v>0</v>
      </c>
      <c r="D120" s="53">
        <f>SUM('Ingresos Reales'!D111)</f>
        <v>0</v>
      </c>
      <c r="E120" s="53">
        <f>SUM('Ingresos Reales'!E111)</f>
        <v>0</v>
      </c>
      <c r="F120" s="53">
        <f>SUM('Ingresos Reales'!F111)</f>
        <v>0</v>
      </c>
      <c r="G120" s="53">
        <f>SUM('Ingresos Reales'!G111)</f>
        <v>0</v>
      </c>
      <c r="H120" s="53">
        <f>SUM('Ingresos Reales'!H111)</f>
        <v>0</v>
      </c>
      <c r="I120" s="53">
        <f>SUM('Ingresos Reales'!I111)</f>
        <v>0</v>
      </c>
      <c r="J120" s="53">
        <f>SUM('Ingresos Reales'!J111)</f>
        <v>0</v>
      </c>
      <c r="K120" s="53">
        <f>SUM('Ingresos Reales'!K111)</f>
        <v>0</v>
      </c>
      <c r="L120" s="53">
        <f>SUM('Ingresos Reales'!L111)</f>
        <v>0</v>
      </c>
      <c r="M120" s="53">
        <f>SUM('Ingresos Reales'!M111)</f>
        <v>0</v>
      </c>
      <c r="N120" s="53">
        <f t="shared" si="17"/>
        <v>0</v>
      </c>
      <c r="O120" s="33"/>
    </row>
    <row r="121" spans="1:15" ht="12.75">
      <c r="A121" s="199" t="s">
        <v>520</v>
      </c>
      <c r="B121" s="53">
        <f>SUM('Ingresos Reales'!B112)</f>
        <v>0</v>
      </c>
      <c r="C121" s="53">
        <f>SUM('Ingresos Reales'!C112)</f>
        <v>0</v>
      </c>
      <c r="D121" s="53">
        <f>SUM('Ingresos Reales'!D112)</f>
        <v>13579016.37</v>
      </c>
      <c r="E121" s="53">
        <f>SUM('Ingresos Reales'!E112)</f>
        <v>3399339.65</v>
      </c>
      <c r="F121" s="53">
        <f>SUM('Ingresos Reales'!F112)</f>
        <v>3581839.36</v>
      </c>
      <c r="G121" s="53">
        <f>SUM('Ingresos Reales'!G112)</f>
        <v>4852551.39</v>
      </c>
      <c r="H121" s="53">
        <f>SUM('Ingresos Reales'!H112)</f>
        <v>6195722.25</v>
      </c>
      <c r="I121" s="53">
        <f>SUM('Ingresos Reales'!I112)</f>
        <v>4334968.99</v>
      </c>
      <c r="J121" s="53">
        <f>SUM('Ingresos Reales'!J112)</f>
        <v>1712770.67</v>
      </c>
      <c r="K121" s="53">
        <f>SUM('Ingresos Reales'!K112)</f>
        <v>0</v>
      </c>
      <c r="L121" s="53">
        <f>SUM('Ingresos Reales'!L112)</f>
        <v>0</v>
      </c>
      <c r="M121" s="53">
        <f>SUM('Ingresos Reales'!M112)</f>
        <v>0</v>
      </c>
      <c r="N121" s="53">
        <f t="shared" si="17"/>
        <v>37656208.68</v>
      </c>
      <c r="O121" s="33"/>
    </row>
    <row r="122" spans="1:15" ht="12.75">
      <c r="A122" s="8" t="s">
        <v>406</v>
      </c>
      <c r="B122" s="53">
        <f>SUM('Ingresos Reales'!B113)</f>
        <v>0</v>
      </c>
      <c r="C122" s="53">
        <f>SUM('Ingresos Reales'!C113)</f>
        <v>0</v>
      </c>
      <c r="D122" s="53">
        <f>SUM('Ingresos Reales'!D113)</f>
        <v>0</v>
      </c>
      <c r="E122" s="53">
        <f>SUM('Ingresos Reales'!E113)</f>
        <v>0</v>
      </c>
      <c r="F122" s="53">
        <f>SUM('Ingresos Reales'!F113)</f>
        <v>0</v>
      </c>
      <c r="G122" s="53">
        <f>SUM('Ingresos Reales'!G113)</f>
        <v>0</v>
      </c>
      <c r="H122" s="53">
        <f>SUM('Ingresos Reales'!H113)</f>
        <v>0</v>
      </c>
      <c r="I122" s="53">
        <f>SUM('Ingresos Reales'!I113)</f>
        <v>0</v>
      </c>
      <c r="J122" s="53">
        <f>SUM('Ingresos Reales'!J113)</f>
        <v>0</v>
      </c>
      <c r="K122" s="53">
        <f>SUM('Ingresos Reales'!K113)</f>
        <v>0</v>
      </c>
      <c r="L122" s="53">
        <f>SUM('Ingresos Reales'!L113)</f>
        <v>0</v>
      </c>
      <c r="M122" s="53">
        <f>SUM('Ingresos Reales'!M113)</f>
        <v>0</v>
      </c>
      <c r="N122" s="53">
        <f t="shared" si="17"/>
        <v>0</v>
      </c>
      <c r="O122" s="33"/>
    </row>
    <row r="123" spans="1:15" ht="12.75">
      <c r="A123" s="8" t="s">
        <v>463</v>
      </c>
      <c r="B123" s="53">
        <f>SUM('Ingresos Reales'!B114)</f>
        <v>0</v>
      </c>
      <c r="C123" s="53">
        <f>SUM('Ingresos Reales'!C114)</f>
        <v>0</v>
      </c>
      <c r="D123" s="53">
        <f>SUM('Ingresos Reales'!D114)</f>
        <v>0</v>
      </c>
      <c r="E123" s="53">
        <f>SUM('Ingresos Reales'!E114)</f>
        <v>0</v>
      </c>
      <c r="F123" s="53">
        <f>SUM('Ingresos Reales'!F114)</f>
        <v>0</v>
      </c>
      <c r="G123" s="53">
        <f>SUM('Ingresos Reales'!G114)</f>
        <v>0</v>
      </c>
      <c r="H123" s="53">
        <f>SUM('Ingresos Reales'!H114)</f>
        <v>0</v>
      </c>
      <c r="I123" s="53">
        <f>SUM('Ingresos Reales'!I114)</f>
        <v>1470907</v>
      </c>
      <c r="J123" s="53">
        <f>SUM('Ingresos Reales'!J114)</f>
        <v>2214533</v>
      </c>
      <c r="K123" s="53">
        <f>SUM('Ingresos Reales'!K114)</f>
        <v>911550</v>
      </c>
      <c r="L123" s="53">
        <f>SUM('Ingresos Reales'!L114)</f>
        <v>1616538</v>
      </c>
      <c r="M123" s="53">
        <f>SUM('Ingresos Reales'!M114)</f>
        <v>988546</v>
      </c>
      <c r="N123" s="53">
        <f t="shared" si="17"/>
        <v>7202074</v>
      </c>
      <c r="O123" s="33"/>
    </row>
    <row r="124" spans="1:15" ht="12.75">
      <c r="A124" s="8" t="s">
        <v>460</v>
      </c>
      <c r="B124" s="53">
        <f>SUM('Ingresos Reales'!B115)</f>
        <v>0</v>
      </c>
      <c r="C124" s="53">
        <f>SUM('Ingresos Reales'!C115)</f>
        <v>0</v>
      </c>
      <c r="D124" s="53">
        <f>SUM('Ingresos Reales'!D115)</f>
        <v>0</v>
      </c>
      <c r="E124" s="53">
        <f>SUM('Ingresos Reales'!E115)</f>
        <v>0</v>
      </c>
      <c r="F124" s="53">
        <f>SUM('Ingresos Reales'!F115)</f>
        <v>0</v>
      </c>
      <c r="G124" s="53">
        <f>SUM('Ingresos Reales'!G115)</f>
        <v>0</v>
      </c>
      <c r="H124" s="53">
        <f>SUM('Ingresos Reales'!H115)</f>
        <v>0</v>
      </c>
      <c r="I124" s="53">
        <f>SUM('Ingresos Reales'!I115)</f>
        <v>0</v>
      </c>
      <c r="J124" s="53">
        <f>SUM('Ingresos Reales'!J115)</f>
        <v>0</v>
      </c>
      <c r="K124" s="53">
        <f>SUM('Ingresos Reales'!K115)</f>
        <v>0</v>
      </c>
      <c r="L124" s="53">
        <f>SUM('Ingresos Reales'!L115)</f>
        <v>0</v>
      </c>
      <c r="M124" s="53">
        <f>SUM('Ingresos Reales'!M115)</f>
        <v>0</v>
      </c>
      <c r="N124" s="53">
        <f t="shared" si="17"/>
        <v>0</v>
      </c>
      <c r="O124" s="33"/>
    </row>
    <row r="125" spans="1:15" ht="12.75">
      <c r="A125" s="8" t="s">
        <v>461</v>
      </c>
      <c r="B125" s="53">
        <f>SUM('Ingresos Reales'!B116)</f>
        <v>0</v>
      </c>
      <c r="C125" s="53">
        <f>SUM('Ingresos Reales'!C116)</f>
        <v>0</v>
      </c>
      <c r="D125" s="53">
        <f>SUM('Ingresos Reales'!D116)</f>
        <v>0</v>
      </c>
      <c r="E125" s="53">
        <f>SUM('Ingresos Reales'!E116)</f>
        <v>0</v>
      </c>
      <c r="F125" s="53">
        <f>SUM('Ingresos Reales'!F116)</f>
        <v>0</v>
      </c>
      <c r="G125" s="53">
        <f>SUM('Ingresos Reales'!G116)</f>
        <v>0</v>
      </c>
      <c r="H125" s="53">
        <f>SUM('Ingresos Reales'!H116)</f>
        <v>0</v>
      </c>
      <c r="I125" s="53">
        <f>SUM('Ingresos Reales'!I116)</f>
        <v>221100</v>
      </c>
      <c r="J125" s="53">
        <f>SUM('Ingresos Reales'!J116)</f>
        <v>0</v>
      </c>
      <c r="K125" s="53">
        <f>SUM('Ingresos Reales'!K116)</f>
        <v>0</v>
      </c>
      <c r="L125" s="53">
        <f>SUM('Ingresos Reales'!L116)</f>
        <v>0</v>
      </c>
      <c r="M125" s="53">
        <f>SUM('Ingresos Reales'!M116)</f>
        <v>0</v>
      </c>
      <c r="N125" s="53">
        <f t="shared" si="17"/>
        <v>221100</v>
      </c>
      <c r="O125" s="33"/>
    </row>
    <row r="126" spans="1:15" ht="12.75">
      <c r="A126" s="8" t="s">
        <v>502</v>
      </c>
      <c r="B126" s="53">
        <f>SUM('Ingresos Reales'!B117)</f>
        <v>0</v>
      </c>
      <c r="C126" s="53">
        <f>SUM('Ingresos Reales'!C117)</f>
        <v>0</v>
      </c>
      <c r="D126" s="53">
        <f>SUM('Ingresos Reales'!D117)</f>
        <v>0</v>
      </c>
      <c r="E126" s="53">
        <f>SUM('Ingresos Reales'!E117)</f>
        <v>0</v>
      </c>
      <c r="F126" s="53">
        <f>SUM('Ingresos Reales'!F117)</f>
        <v>0</v>
      </c>
      <c r="G126" s="53">
        <f>SUM('Ingresos Reales'!G117)</f>
        <v>0</v>
      </c>
      <c r="H126" s="53">
        <f>SUM('Ingresos Reales'!H117)</f>
        <v>0</v>
      </c>
      <c r="I126" s="53">
        <f>SUM('Ingresos Reales'!I117)</f>
        <v>0</v>
      </c>
      <c r="J126" s="53">
        <f>SUM('Ingresos Reales'!J117)</f>
        <v>0</v>
      </c>
      <c r="K126" s="53">
        <f>SUM('Ingresos Reales'!K117)</f>
        <v>0</v>
      </c>
      <c r="L126" s="53">
        <f>SUM('Ingresos Reales'!L117)</f>
        <v>0</v>
      </c>
      <c r="M126" s="53">
        <f>SUM('Ingresos Reales'!M117)</f>
        <v>0</v>
      </c>
      <c r="N126" s="53">
        <f t="shared" si="17"/>
        <v>0</v>
      </c>
      <c r="O126" s="33"/>
    </row>
    <row r="127" spans="1:15" ht="12.75">
      <c r="A127" s="8" t="s">
        <v>471</v>
      </c>
      <c r="B127" s="53">
        <f>SUM('Ingresos Reales'!B118)</f>
        <v>0</v>
      </c>
      <c r="C127" s="53">
        <f>SUM('Ingresos Reales'!C118)</f>
        <v>0</v>
      </c>
      <c r="D127" s="53">
        <f>SUM('Ingresos Reales'!D118)</f>
        <v>0</v>
      </c>
      <c r="E127" s="53">
        <f>SUM('Ingresos Reales'!E118)</f>
        <v>0</v>
      </c>
      <c r="F127" s="53">
        <f>SUM('Ingresos Reales'!F118)</f>
        <v>0</v>
      </c>
      <c r="G127" s="53">
        <f>SUM('Ingresos Reales'!G118)</f>
        <v>0</v>
      </c>
      <c r="H127" s="53">
        <f>SUM('Ingresos Reales'!H118)</f>
        <v>0</v>
      </c>
      <c r="I127" s="53">
        <f>SUM('Ingresos Reales'!I118)</f>
        <v>0</v>
      </c>
      <c r="J127" s="53">
        <f>SUM('Ingresos Reales'!J118)</f>
        <v>0</v>
      </c>
      <c r="K127" s="53">
        <f>SUM('Ingresos Reales'!K118)</f>
        <v>0</v>
      </c>
      <c r="L127" s="53">
        <f>SUM('Ingresos Reales'!L118)</f>
        <v>34222999</v>
      </c>
      <c r="M127" s="53">
        <f>SUM('Ingresos Reales'!M118)</f>
        <v>15752569.14</v>
      </c>
      <c r="N127" s="53">
        <f t="shared" si="17"/>
        <v>49975568.14</v>
      </c>
      <c r="O127" s="33"/>
    </row>
    <row r="128" spans="1:15" ht="12.75">
      <c r="A128" s="8" t="s">
        <v>577</v>
      </c>
      <c r="B128" s="53">
        <f>SUM('Ingresos Reales'!B119)</f>
        <v>0</v>
      </c>
      <c r="C128" s="53">
        <f>SUM('Ingresos Reales'!C119)</f>
        <v>0</v>
      </c>
      <c r="D128" s="53">
        <f>SUM('Ingresos Reales'!D119)</f>
        <v>0</v>
      </c>
      <c r="E128" s="53">
        <f>SUM('Ingresos Reales'!E119)</f>
        <v>0</v>
      </c>
      <c r="F128" s="53">
        <f>SUM('Ingresos Reales'!F119)</f>
        <v>0</v>
      </c>
      <c r="G128" s="53">
        <f>SUM('Ingresos Reales'!G119)</f>
        <v>0</v>
      </c>
      <c r="H128" s="53">
        <f>SUM('Ingresos Reales'!H119)</f>
        <v>0</v>
      </c>
      <c r="I128" s="53">
        <f>SUM('Ingresos Reales'!I119)</f>
        <v>0</v>
      </c>
      <c r="J128" s="53">
        <f>SUM('Ingresos Reales'!J119)</f>
        <v>2708419</v>
      </c>
      <c r="K128" s="53">
        <f>SUM('Ingresos Reales'!K119)</f>
        <v>0</v>
      </c>
      <c r="L128" s="53">
        <f>SUM('Ingresos Reales'!L119)</f>
        <v>0</v>
      </c>
      <c r="M128" s="53">
        <f>SUM('Ingresos Reales'!M119)</f>
        <v>0</v>
      </c>
      <c r="N128" s="53">
        <f aca="true" t="shared" si="18" ref="N128:N135">SUM(B128:M128)</f>
        <v>2708419</v>
      </c>
      <c r="O128" s="33"/>
    </row>
    <row r="129" spans="1:15" ht="12.75">
      <c r="A129" s="8" t="s">
        <v>579</v>
      </c>
      <c r="B129" s="53">
        <f>SUM('Ingresos Reales'!B120)</f>
        <v>0</v>
      </c>
      <c r="C129" s="53">
        <f>SUM('Ingresos Reales'!C120)</f>
        <v>0</v>
      </c>
      <c r="D129" s="53">
        <f>SUM('Ingresos Reales'!D120)</f>
        <v>0</v>
      </c>
      <c r="E129" s="53">
        <f>SUM('Ingresos Reales'!E120)</f>
        <v>0</v>
      </c>
      <c r="F129" s="53">
        <f>SUM('Ingresos Reales'!F120)</f>
        <v>0</v>
      </c>
      <c r="G129" s="53">
        <f>SUM('Ingresos Reales'!G120)</f>
        <v>0</v>
      </c>
      <c r="H129" s="53">
        <f>SUM('Ingresos Reales'!H120)</f>
        <v>0</v>
      </c>
      <c r="I129" s="53">
        <f>SUM('Ingresos Reales'!I120)</f>
        <v>0</v>
      </c>
      <c r="J129" s="53">
        <f>SUM('Ingresos Reales'!J120)</f>
        <v>2250000</v>
      </c>
      <c r="K129" s="53">
        <f>SUM('Ingresos Reales'!K120)</f>
        <v>0</v>
      </c>
      <c r="L129" s="53">
        <f>SUM('Ingresos Reales'!L120)</f>
        <v>0</v>
      </c>
      <c r="M129" s="53">
        <f>SUM('Ingresos Reales'!M120)</f>
        <v>0</v>
      </c>
      <c r="N129" s="53">
        <f t="shared" si="18"/>
        <v>2250000</v>
      </c>
      <c r="O129" s="33"/>
    </row>
    <row r="130" spans="1:15" ht="12.75">
      <c r="A130" s="199" t="s">
        <v>513</v>
      </c>
      <c r="B130" s="53">
        <f>SUM('Ingresos Reales'!B121)</f>
        <v>0</v>
      </c>
      <c r="C130" s="53">
        <f>SUM('Ingresos Reales'!C121)</f>
        <v>0</v>
      </c>
      <c r="D130" s="53">
        <f>SUM('Ingresos Reales'!D121)</f>
        <v>0</v>
      </c>
      <c r="E130" s="53">
        <f>SUM('Ingresos Reales'!E121)</f>
        <v>0</v>
      </c>
      <c r="F130" s="53">
        <f>SUM('Ingresos Reales'!F121)</f>
        <v>0</v>
      </c>
      <c r="G130" s="53">
        <f>SUM('Ingresos Reales'!G121)</f>
        <v>5000000</v>
      </c>
      <c r="H130" s="53">
        <f>SUM('Ingresos Reales'!H121)</f>
        <v>0</v>
      </c>
      <c r="I130" s="53">
        <f>SUM('Ingresos Reales'!I121)</f>
        <v>0</v>
      </c>
      <c r="J130" s="53">
        <f>SUM('Ingresos Reales'!J121)</f>
        <v>0</v>
      </c>
      <c r="K130" s="53">
        <f>SUM('Ingresos Reales'!K121)</f>
        <v>0</v>
      </c>
      <c r="L130" s="53">
        <f>SUM('Ingresos Reales'!L121)</f>
        <v>0</v>
      </c>
      <c r="M130" s="53">
        <f>SUM('Ingresos Reales'!M121)</f>
        <v>0</v>
      </c>
      <c r="N130" s="53">
        <f t="shared" si="18"/>
        <v>5000000</v>
      </c>
      <c r="O130" s="33"/>
    </row>
    <row r="131" spans="1:15" ht="12.75">
      <c r="A131" s="199" t="s">
        <v>514</v>
      </c>
      <c r="B131" s="53">
        <f>SUM('Ingresos Reales'!B122)</f>
        <v>0</v>
      </c>
      <c r="C131" s="53">
        <f>SUM('Ingresos Reales'!C122)</f>
        <v>0</v>
      </c>
      <c r="D131" s="53">
        <f>SUM('Ingresos Reales'!D122)</f>
        <v>0</v>
      </c>
      <c r="E131" s="53">
        <f>SUM('Ingresos Reales'!E122)</f>
        <v>0</v>
      </c>
      <c r="F131" s="53">
        <f>SUM('Ingresos Reales'!F122)</f>
        <v>0</v>
      </c>
      <c r="G131" s="53">
        <f>SUM('Ingresos Reales'!G122)</f>
        <v>0</v>
      </c>
      <c r="H131" s="53">
        <f>SUM('Ingresos Reales'!H122)</f>
        <v>0</v>
      </c>
      <c r="I131" s="53">
        <f>SUM('Ingresos Reales'!I122)</f>
        <v>0</v>
      </c>
      <c r="J131" s="53">
        <f>SUM('Ingresos Reales'!J122)</f>
        <v>0</v>
      </c>
      <c r="K131" s="53">
        <f>SUM('Ingresos Reales'!K122)</f>
        <v>0</v>
      </c>
      <c r="L131" s="53">
        <f>SUM('Ingresos Reales'!L122)</f>
        <v>0</v>
      </c>
      <c r="M131" s="53">
        <f>SUM('Ingresos Reales'!M122)</f>
        <v>0</v>
      </c>
      <c r="N131" s="53">
        <f t="shared" si="18"/>
        <v>0</v>
      </c>
      <c r="O131" s="33"/>
    </row>
    <row r="132" spans="1:15" ht="12.75">
      <c r="A132" s="199" t="s">
        <v>574</v>
      </c>
      <c r="B132" s="53">
        <f>SUM('Ingresos Reales'!B123)</f>
        <v>0</v>
      </c>
      <c r="C132" s="53">
        <f>SUM('Ingresos Reales'!C123)</f>
        <v>0</v>
      </c>
      <c r="D132" s="53">
        <f>SUM('Ingresos Reales'!D123)</f>
        <v>0</v>
      </c>
      <c r="E132" s="53">
        <f>SUM('Ingresos Reales'!E123)</f>
        <v>0</v>
      </c>
      <c r="F132" s="53">
        <f>SUM('Ingresos Reales'!F123)</f>
        <v>0</v>
      </c>
      <c r="G132" s="53">
        <f>SUM('Ingresos Reales'!G123)</f>
        <v>0</v>
      </c>
      <c r="H132" s="53">
        <f>SUM('Ingresos Reales'!H123)</f>
        <v>0</v>
      </c>
      <c r="I132" s="53">
        <f>SUM('Ingresos Reales'!I123)</f>
        <v>9600000</v>
      </c>
      <c r="J132" s="53">
        <f>SUM('Ingresos Reales'!J123)</f>
        <v>0</v>
      </c>
      <c r="K132" s="53">
        <f>SUM('Ingresos Reales'!K123)</f>
        <v>14400000</v>
      </c>
      <c r="L132" s="53">
        <f>SUM('Ingresos Reales'!L123)</f>
        <v>0</v>
      </c>
      <c r="M132" s="53">
        <f>SUM('Ingresos Reales'!M123)</f>
        <v>0</v>
      </c>
      <c r="N132" s="53">
        <f t="shared" si="18"/>
        <v>24000000</v>
      </c>
      <c r="O132" s="33"/>
    </row>
    <row r="133" spans="1:15" ht="12.75">
      <c r="A133" s="199" t="s">
        <v>575</v>
      </c>
      <c r="B133" s="53">
        <f>SUM('Ingresos Reales'!B124)</f>
        <v>0</v>
      </c>
      <c r="C133" s="53">
        <f>SUM('Ingresos Reales'!C124)</f>
        <v>0</v>
      </c>
      <c r="D133" s="53">
        <f>SUM('Ingresos Reales'!D124)</f>
        <v>0</v>
      </c>
      <c r="E133" s="53">
        <f>SUM('Ingresos Reales'!E124)</f>
        <v>0</v>
      </c>
      <c r="F133" s="53">
        <f>SUM('Ingresos Reales'!F124)</f>
        <v>0</v>
      </c>
      <c r="G133" s="53">
        <f>SUM('Ingresos Reales'!G124)</f>
        <v>0</v>
      </c>
      <c r="H133" s="53">
        <f>SUM('Ingresos Reales'!H124)</f>
        <v>0</v>
      </c>
      <c r="I133" s="53">
        <f>SUM('Ingresos Reales'!I124)</f>
        <v>25214347.01</v>
      </c>
      <c r="J133" s="53">
        <f>SUM('Ingresos Reales'!J124)</f>
        <v>0</v>
      </c>
      <c r="K133" s="53">
        <f>SUM('Ingresos Reales'!K124)</f>
        <v>37821520.51</v>
      </c>
      <c r="L133" s="53">
        <f>SUM('Ingresos Reales'!L124)</f>
        <v>0</v>
      </c>
      <c r="M133" s="53">
        <f>SUM('Ingresos Reales'!M124)</f>
        <v>0</v>
      </c>
      <c r="N133" s="53">
        <f t="shared" si="18"/>
        <v>63035867.519999996</v>
      </c>
      <c r="O133" s="33"/>
    </row>
    <row r="134" spans="1:15" ht="12.75">
      <c r="A134" s="199" t="s">
        <v>571</v>
      </c>
      <c r="B134" s="53">
        <f>SUM('Ingresos Reales'!B125)</f>
        <v>0</v>
      </c>
      <c r="C134" s="53">
        <f>SUM('Ingresos Reales'!C125)</f>
        <v>0</v>
      </c>
      <c r="D134" s="53">
        <f>SUM('Ingresos Reales'!D125)</f>
        <v>0</v>
      </c>
      <c r="E134" s="53">
        <f>SUM('Ingresos Reales'!E125)</f>
        <v>0</v>
      </c>
      <c r="F134" s="53">
        <f>SUM('Ingresos Reales'!F125)</f>
        <v>0</v>
      </c>
      <c r="G134" s="53">
        <f>SUM('Ingresos Reales'!G125)</f>
        <v>0</v>
      </c>
      <c r="H134" s="53">
        <f>SUM('Ingresos Reales'!H125)</f>
        <v>10000000</v>
      </c>
      <c r="I134" s="53">
        <f>SUM('Ingresos Reales'!I125)</f>
        <v>0</v>
      </c>
      <c r="J134" s="53">
        <f>SUM('Ingresos Reales'!J125)</f>
        <v>0</v>
      </c>
      <c r="K134" s="53">
        <f>SUM('Ingresos Reales'!K125)</f>
        <v>0</v>
      </c>
      <c r="L134" s="53">
        <f>SUM('Ingresos Reales'!L125)</f>
        <v>0</v>
      </c>
      <c r="M134" s="53">
        <f>SUM('Ingresos Reales'!M125)</f>
        <v>0</v>
      </c>
      <c r="N134" s="53">
        <f t="shared" si="18"/>
        <v>10000000</v>
      </c>
      <c r="O134" s="33"/>
    </row>
    <row r="135" spans="1:15" ht="12.75">
      <c r="A135" s="199" t="s">
        <v>578</v>
      </c>
      <c r="B135" s="53">
        <f>SUM('Ingresos Reales'!B126)</f>
        <v>0</v>
      </c>
      <c r="C135" s="53">
        <f>SUM('Ingresos Reales'!C126)</f>
        <v>0</v>
      </c>
      <c r="D135" s="53">
        <f>SUM('Ingresos Reales'!D126)</f>
        <v>0</v>
      </c>
      <c r="E135" s="53">
        <f>SUM('Ingresos Reales'!E126)</f>
        <v>0</v>
      </c>
      <c r="F135" s="53">
        <f>SUM('Ingresos Reales'!F126)</f>
        <v>0</v>
      </c>
      <c r="G135" s="53">
        <f>SUM('Ingresos Reales'!G126)</f>
        <v>0</v>
      </c>
      <c r="H135" s="53">
        <f>SUM('Ingresos Reales'!H126)</f>
        <v>0</v>
      </c>
      <c r="I135" s="53">
        <f>SUM('Ingresos Reales'!I126)</f>
        <v>0</v>
      </c>
      <c r="J135" s="53">
        <f>SUM('Ingresos Reales'!J126)</f>
        <v>15939376</v>
      </c>
      <c r="K135" s="53">
        <f>SUM('Ingresos Reales'!K126)</f>
        <v>961478</v>
      </c>
      <c r="L135" s="53">
        <f>SUM('Ingresos Reales'!L126)</f>
        <v>0</v>
      </c>
      <c r="M135" s="53">
        <f>SUM('Ingresos Reales'!M126)</f>
        <v>0</v>
      </c>
      <c r="N135" s="53">
        <f t="shared" si="18"/>
        <v>16900854</v>
      </c>
      <c r="O135" s="33"/>
    </row>
    <row r="136" spans="1:15" ht="12.75">
      <c r="A136" s="199" t="s">
        <v>593</v>
      </c>
      <c r="B136" s="53">
        <f>SUM('Ingresos Reales'!B127)</f>
        <v>0</v>
      </c>
      <c r="C136" s="53">
        <f>SUM('Ingresos Reales'!C127)</f>
        <v>0</v>
      </c>
      <c r="D136" s="53">
        <f>SUM('Ingresos Reales'!D127)</f>
        <v>0</v>
      </c>
      <c r="E136" s="53">
        <f>SUM('Ingresos Reales'!E127)</f>
        <v>0</v>
      </c>
      <c r="F136" s="53">
        <f>SUM('Ingresos Reales'!F127)</f>
        <v>0</v>
      </c>
      <c r="G136" s="53">
        <f>SUM('Ingresos Reales'!G127)</f>
        <v>0</v>
      </c>
      <c r="H136" s="53">
        <f>SUM('Ingresos Reales'!H127)</f>
        <v>0</v>
      </c>
      <c r="I136" s="53">
        <f>SUM('Ingresos Reales'!I127)</f>
        <v>0</v>
      </c>
      <c r="J136" s="53">
        <f>SUM('Ingresos Reales'!J127)</f>
        <v>0</v>
      </c>
      <c r="K136" s="53">
        <f>SUM('Ingresos Reales'!K127)</f>
        <v>0</v>
      </c>
      <c r="L136" s="53">
        <f>SUM('Ingresos Reales'!L127)</f>
        <v>189000</v>
      </c>
      <c r="M136" s="53">
        <f>SUM('Ingresos Reales'!M127)</f>
        <v>0</v>
      </c>
      <c r="N136" s="53">
        <f>SUM(B136:M136)</f>
        <v>189000</v>
      </c>
      <c r="O136" s="33"/>
    </row>
    <row r="137" spans="1:15" ht="12.75">
      <c r="A137" s="47" t="s">
        <v>194</v>
      </c>
      <c r="B137" s="54">
        <f>SUM(B98:B136)</f>
        <v>1237875</v>
      </c>
      <c r="C137" s="54">
        <f aca="true" t="shared" si="19" ref="C137:N137">SUM(C98:C136)</f>
        <v>800251</v>
      </c>
      <c r="D137" s="54">
        <f t="shared" si="19"/>
        <v>14336107.37</v>
      </c>
      <c r="E137" s="54">
        <f t="shared" si="19"/>
        <v>4335227.65</v>
      </c>
      <c r="F137" s="54">
        <f t="shared" si="19"/>
        <v>9416062.36</v>
      </c>
      <c r="G137" s="54">
        <f t="shared" si="19"/>
        <v>10757972.39</v>
      </c>
      <c r="H137" s="54">
        <f t="shared" si="19"/>
        <v>17031074.25</v>
      </c>
      <c r="I137" s="54">
        <f t="shared" si="19"/>
        <v>49213051</v>
      </c>
      <c r="J137" s="54">
        <f t="shared" si="19"/>
        <v>25677467.67</v>
      </c>
      <c r="K137" s="54">
        <f t="shared" si="19"/>
        <v>57967812.51</v>
      </c>
      <c r="L137" s="54">
        <f t="shared" si="19"/>
        <v>36864801</v>
      </c>
      <c r="M137" s="54">
        <f t="shared" si="19"/>
        <v>17551551.14</v>
      </c>
      <c r="N137" s="54">
        <f t="shared" si="19"/>
        <v>245189253.33999997</v>
      </c>
      <c r="O137" s="33"/>
    </row>
    <row r="138" spans="1:14" ht="12.75">
      <c r="A138" s="45" t="s">
        <v>25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ht="12.75">
      <c r="A139" s="46" t="s">
        <v>594</v>
      </c>
      <c r="B139" s="53">
        <f>SUM('Ingresos Reales'!B128)</f>
        <v>0</v>
      </c>
      <c r="C139" s="53">
        <f>SUM('Ingresos Reales'!C128)</f>
        <v>0</v>
      </c>
      <c r="D139" s="53">
        <f>SUM('Ingresos Reales'!D128)</f>
        <v>0</v>
      </c>
      <c r="E139" s="53">
        <f>SUM('Ingresos Reales'!E128)</f>
        <v>0</v>
      </c>
      <c r="F139" s="53">
        <f>SUM('Ingresos Reales'!F128)</f>
        <v>0</v>
      </c>
      <c r="G139" s="53">
        <f>SUM('Ingresos Reales'!G128)</f>
        <v>0</v>
      </c>
      <c r="H139" s="53">
        <f>SUM('Ingresos Reales'!H128)</f>
        <v>0</v>
      </c>
      <c r="I139" s="53">
        <f>SUM('Ingresos Reales'!I128)</f>
        <v>0</v>
      </c>
      <c r="J139" s="53">
        <f>SUM('Ingresos Reales'!J128)</f>
        <v>0</v>
      </c>
      <c r="K139" s="53">
        <f>SUM('Ingresos Reales'!K128)</f>
        <v>0</v>
      </c>
      <c r="L139" s="53">
        <f>SUM('Ingresos Reales'!L128)</f>
        <v>75000</v>
      </c>
      <c r="M139" s="53">
        <f>SUM('Ingresos Reales'!M128)</f>
        <v>159000</v>
      </c>
      <c r="N139" s="53">
        <f>SUM(B139:M139)</f>
        <v>234000</v>
      </c>
    </row>
    <row r="140" spans="1:14" ht="12.75">
      <c r="A140" s="47" t="s">
        <v>92</v>
      </c>
      <c r="B140" s="54">
        <f>SUM(B139)</f>
        <v>0</v>
      </c>
      <c r="C140" s="54">
        <f aca="true" t="shared" si="20" ref="C140:N140">SUM(C139)</f>
        <v>0</v>
      </c>
      <c r="D140" s="54">
        <f t="shared" si="20"/>
        <v>0</v>
      </c>
      <c r="E140" s="54">
        <f t="shared" si="20"/>
        <v>0</v>
      </c>
      <c r="F140" s="54">
        <f t="shared" si="20"/>
        <v>0</v>
      </c>
      <c r="G140" s="54">
        <f t="shared" si="20"/>
        <v>0</v>
      </c>
      <c r="H140" s="54">
        <f>SUM(H139)</f>
        <v>0</v>
      </c>
      <c r="I140" s="54">
        <f t="shared" si="20"/>
        <v>0</v>
      </c>
      <c r="J140" s="54">
        <f>SUM(J139)</f>
        <v>0</v>
      </c>
      <c r="K140" s="54">
        <f t="shared" si="20"/>
        <v>0</v>
      </c>
      <c r="L140" s="54">
        <f t="shared" si="20"/>
        <v>75000</v>
      </c>
      <c r="M140" s="54">
        <f t="shared" si="20"/>
        <v>159000</v>
      </c>
      <c r="N140" s="54">
        <f t="shared" si="20"/>
        <v>234000</v>
      </c>
    </row>
    <row r="141" spans="1:14" ht="12.75">
      <c r="A141" s="45" t="s">
        <v>94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ht="12.75">
      <c r="A142" s="50" t="s">
        <v>203</v>
      </c>
      <c r="B142" s="53">
        <f>SUM('Ingresos Reales'!B131)</f>
        <v>0</v>
      </c>
      <c r="C142" s="53">
        <f>SUM('Ingresos Reales'!C131)</f>
        <v>0</v>
      </c>
      <c r="D142" s="53">
        <f>SUM('Ingresos Reales'!D131)</f>
        <v>0</v>
      </c>
      <c r="E142" s="53">
        <f>SUM('Ingresos Reales'!E131)</f>
        <v>0</v>
      </c>
      <c r="F142" s="53">
        <f>SUM('Ingresos Reales'!F131)</f>
        <v>0</v>
      </c>
      <c r="G142" s="53">
        <f>SUM('Ingresos Reales'!G131)</f>
        <v>0</v>
      </c>
      <c r="H142" s="53">
        <f>SUM('Ingresos Reales'!H131)</f>
        <v>0</v>
      </c>
      <c r="I142" s="53">
        <f>SUM('Ingresos Reales'!I131)</f>
        <v>0</v>
      </c>
      <c r="J142" s="53">
        <f>SUM('Ingresos Reales'!J131)</f>
        <v>0</v>
      </c>
      <c r="K142" s="53">
        <f>SUM('Ingresos Reales'!K131)</f>
        <v>0</v>
      </c>
      <c r="L142" s="53">
        <f>SUM('Ingresos Reales'!L131)</f>
        <v>0</v>
      </c>
      <c r="M142" s="53">
        <f>SUM('Ingresos Reales'!M131)</f>
        <v>75000000</v>
      </c>
      <c r="N142" s="53">
        <f>SUM(B142:M142)</f>
        <v>75000000</v>
      </c>
    </row>
    <row r="143" spans="1:14" ht="12.75">
      <c r="A143" s="50" t="s">
        <v>204</v>
      </c>
      <c r="B143" s="53">
        <f>SUM('Ingresos Reales'!B132)</f>
        <v>0</v>
      </c>
      <c r="C143" s="53">
        <f>SUM('Ingresos Reales'!C132)</f>
        <v>0</v>
      </c>
      <c r="D143" s="53">
        <f>SUM('Ingresos Reales'!D132)</f>
        <v>0</v>
      </c>
      <c r="E143" s="53">
        <f>SUM('Ingresos Reales'!E132)</f>
        <v>0</v>
      </c>
      <c r="F143" s="53">
        <f>SUM('Ingresos Reales'!F132)</f>
        <v>0</v>
      </c>
      <c r="G143" s="53">
        <f>SUM('Ingresos Reales'!G132)</f>
        <v>0</v>
      </c>
      <c r="H143" s="53">
        <f>SUM('Ingresos Reales'!H132)</f>
        <v>0</v>
      </c>
      <c r="I143" s="53">
        <f>SUM('Ingresos Reales'!I132)</f>
        <v>0</v>
      </c>
      <c r="J143" s="53">
        <f>SUM('Ingresos Reales'!J132)</f>
        <v>0</v>
      </c>
      <c r="K143" s="53">
        <f>SUM('Ingresos Reales'!K132)</f>
        <v>0</v>
      </c>
      <c r="L143" s="53">
        <f>SUM('Ingresos Reales'!L132)</f>
        <v>0</v>
      </c>
      <c r="M143" s="53">
        <f>SUM('Ingresos Reales'!M132)</f>
        <v>10943999.4</v>
      </c>
      <c r="N143" s="53">
        <f>SUM(B143:M143)</f>
        <v>10943999.4</v>
      </c>
    </row>
    <row r="144" spans="1:14" ht="12.75">
      <c r="A144" s="50" t="s">
        <v>205</v>
      </c>
      <c r="B144" s="53">
        <f>SUM('Ingresos Reales'!B133)</f>
        <v>0</v>
      </c>
      <c r="C144" s="53">
        <f>SUM('Ingresos Reales'!C133)</f>
        <v>0</v>
      </c>
      <c r="D144" s="53">
        <f>SUM('Ingresos Reales'!D133)</f>
        <v>0</v>
      </c>
      <c r="E144" s="53">
        <f>SUM('Ingresos Reales'!E133)</f>
        <v>0</v>
      </c>
      <c r="F144" s="53">
        <f>SUM('Ingresos Reales'!F133)</f>
        <v>0</v>
      </c>
      <c r="G144" s="53">
        <f>SUM('Ingresos Reales'!G133)</f>
        <v>0</v>
      </c>
      <c r="H144" s="53">
        <f>SUM('Ingresos Reales'!H133)</f>
        <v>0</v>
      </c>
      <c r="I144" s="53">
        <f>SUM('Ingresos Reales'!I133)</f>
        <v>0</v>
      </c>
      <c r="J144" s="53">
        <f>SUM('Ingresos Reales'!J133)</f>
        <v>0</v>
      </c>
      <c r="K144" s="53">
        <f>SUM('Ingresos Reales'!K133)</f>
        <v>0</v>
      </c>
      <c r="L144" s="53">
        <f>SUM('Ingresos Reales'!L133)</f>
        <v>0</v>
      </c>
      <c r="M144" s="53">
        <f>SUM('Ingresos Reales'!M133)</f>
        <v>0</v>
      </c>
      <c r="N144" s="53">
        <f>SUM(B144:M144)</f>
        <v>0</v>
      </c>
    </row>
    <row r="145" spans="1:14" ht="12.75">
      <c r="A145" s="46" t="s">
        <v>293</v>
      </c>
      <c r="B145" s="53">
        <f>SUM('Ingresos Reales'!B134)</f>
        <v>0</v>
      </c>
      <c r="C145" s="53">
        <f>SUM('Ingresos Reales'!C134)</f>
        <v>0</v>
      </c>
      <c r="D145" s="53">
        <f>SUM('Ingresos Reales'!D134)</f>
        <v>0</v>
      </c>
      <c r="E145" s="53">
        <f>SUM('Ingresos Reales'!E134)</f>
        <v>0</v>
      </c>
      <c r="F145" s="53">
        <f>SUM('Ingresos Reales'!F134)</f>
        <v>0</v>
      </c>
      <c r="G145" s="53">
        <f>SUM('Ingresos Reales'!G134)</f>
        <v>0</v>
      </c>
      <c r="H145" s="53">
        <f>SUM('Ingresos Reales'!H134)</f>
        <v>0</v>
      </c>
      <c r="I145" s="53">
        <f>SUM('Ingresos Reales'!I134)</f>
        <v>0</v>
      </c>
      <c r="J145" s="53">
        <f>SUM('Ingresos Reales'!J134)</f>
        <v>0</v>
      </c>
      <c r="K145" s="53">
        <f>SUM('Ingresos Reales'!K134)</f>
        <v>0</v>
      </c>
      <c r="L145" s="53">
        <f>SUM('Ingresos Reales'!L134)</f>
        <v>0</v>
      </c>
      <c r="M145" s="53">
        <f>SUM('Ingresos Reales'!M134)</f>
        <v>0</v>
      </c>
      <c r="N145" s="53">
        <f>SUM(B145:M145)</f>
        <v>0</v>
      </c>
    </row>
    <row r="146" spans="1:14" ht="12.75">
      <c r="A146" s="8" t="s">
        <v>310</v>
      </c>
      <c r="B146" s="53">
        <f>SUM('Ingresos Reales'!B135)</f>
        <v>0</v>
      </c>
      <c r="C146" s="53">
        <f>SUM('Ingresos Reales'!C135)</f>
        <v>0</v>
      </c>
      <c r="D146" s="53">
        <f>SUM('Ingresos Reales'!D135)</f>
        <v>0</v>
      </c>
      <c r="E146" s="53">
        <f>SUM('Ingresos Reales'!E135)</f>
        <v>0</v>
      </c>
      <c r="F146" s="53">
        <f>SUM('Ingresos Reales'!F135)</f>
        <v>0</v>
      </c>
      <c r="G146" s="53">
        <f>SUM('Ingresos Reales'!G135)</f>
        <v>0</v>
      </c>
      <c r="H146" s="53">
        <f>SUM('Ingresos Reales'!H135)</f>
        <v>0</v>
      </c>
      <c r="I146" s="53">
        <f>SUM('Ingresos Reales'!I135)</f>
        <v>0</v>
      </c>
      <c r="J146" s="53">
        <f>SUM('Ingresos Reales'!J135)</f>
        <v>0</v>
      </c>
      <c r="K146" s="53">
        <f>SUM('Ingresos Reales'!K135)</f>
        <v>0</v>
      </c>
      <c r="L146" s="53">
        <f>SUM('Ingresos Reales'!L135)</f>
        <v>0</v>
      </c>
      <c r="M146" s="53">
        <f>SUM('Ingresos Reales'!M135)</f>
        <v>0</v>
      </c>
      <c r="N146" s="53">
        <f>SUM(B146:M146)</f>
        <v>0</v>
      </c>
    </row>
    <row r="147" spans="1:14" ht="12.75">
      <c r="A147" s="47" t="s">
        <v>95</v>
      </c>
      <c r="B147" s="54">
        <f>SUM(B142:B146)</f>
        <v>0</v>
      </c>
      <c r="C147" s="54">
        <f aca="true" t="shared" si="21" ref="C147:N147">SUM(C142:C146)</f>
        <v>0</v>
      </c>
      <c r="D147" s="54">
        <f t="shared" si="21"/>
        <v>0</v>
      </c>
      <c r="E147" s="54">
        <f t="shared" si="21"/>
        <v>0</v>
      </c>
      <c r="F147" s="54">
        <f t="shared" si="21"/>
        <v>0</v>
      </c>
      <c r="G147" s="54">
        <f t="shared" si="21"/>
        <v>0</v>
      </c>
      <c r="H147" s="54">
        <f>SUM(H142:H146)</f>
        <v>0</v>
      </c>
      <c r="I147" s="54">
        <f t="shared" si="21"/>
        <v>0</v>
      </c>
      <c r="J147" s="54">
        <f>SUM(J142:J146)</f>
        <v>0</v>
      </c>
      <c r="K147" s="54">
        <f t="shared" si="21"/>
        <v>0</v>
      </c>
      <c r="L147" s="54">
        <f t="shared" si="21"/>
        <v>0</v>
      </c>
      <c r="M147" s="54">
        <f t="shared" si="21"/>
        <v>85943999.4</v>
      </c>
      <c r="N147" s="54">
        <f t="shared" si="21"/>
        <v>85943999.4</v>
      </c>
    </row>
    <row r="148" spans="1:14" ht="12.75">
      <c r="A148" s="45" t="s">
        <v>26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ht="12.75">
      <c r="A149" s="50" t="s">
        <v>26</v>
      </c>
      <c r="B149" s="53">
        <f>SUM('Ingresos Reales'!B137)</f>
        <v>4488027.28</v>
      </c>
      <c r="C149" s="53">
        <f>SUM('Ingresos Reales'!C137)</f>
        <v>1084102</v>
      </c>
      <c r="D149" s="53">
        <f>SUM('Ingresos Reales'!D137)</f>
        <v>901449</v>
      </c>
      <c r="E149" s="53">
        <f>SUM('Ingresos Reales'!E137)</f>
        <v>1527391.75</v>
      </c>
      <c r="F149" s="53">
        <f>SUM('Ingresos Reales'!F137)</f>
        <v>998812.86</v>
      </c>
      <c r="G149" s="53">
        <f>SUM('Ingresos Reales'!G137)</f>
        <v>1203770.6</v>
      </c>
      <c r="H149" s="53">
        <f>SUM('Ingresos Reales'!H137)</f>
        <v>1054772.96</v>
      </c>
      <c r="I149" s="53">
        <f>SUM('Ingresos Reales'!I137)</f>
        <v>15698790</v>
      </c>
      <c r="J149" s="53">
        <f>SUM('Ingresos Reales'!J137)</f>
        <v>1135673</v>
      </c>
      <c r="K149" s="53">
        <f>SUM('Ingresos Reales'!K137)</f>
        <v>1265103.24</v>
      </c>
      <c r="L149" s="53">
        <f>SUM('Ingresos Reales'!L137)</f>
        <v>1564344</v>
      </c>
      <c r="M149" s="53">
        <f>SUM('Ingresos Reales'!M137)</f>
        <v>1271185</v>
      </c>
      <c r="N149" s="53">
        <f>SUM(B149:M149)</f>
        <v>32193421.689999998</v>
      </c>
    </row>
    <row r="150" spans="1:14" ht="12.75">
      <c r="A150" s="47" t="s">
        <v>93</v>
      </c>
      <c r="B150" s="54">
        <f>SUM(B149)</f>
        <v>4488027.28</v>
      </c>
      <c r="C150" s="54">
        <f aca="true" t="shared" si="22" ref="C150:N150">SUM(C149)</f>
        <v>1084102</v>
      </c>
      <c r="D150" s="54">
        <f t="shared" si="22"/>
        <v>901449</v>
      </c>
      <c r="E150" s="54">
        <f t="shared" si="22"/>
        <v>1527391.75</v>
      </c>
      <c r="F150" s="54">
        <f t="shared" si="22"/>
        <v>998812.86</v>
      </c>
      <c r="G150" s="54">
        <f t="shared" si="22"/>
        <v>1203770.6</v>
      </c>
      <c r="H150" s="54">
        <f>SUM(H149)</f>
        <v>1054772.96</v>
      </c>
      <c r="I150" s="54">
        <f t="shared" si="22"/>
        <v>15698790</v>
      </c>
      <c r="J150" s="54">
        <f>SUM(J149)</f>
        <v>1135673</v>
      </c>
      <c r="K150" s="54">
        <f t="shared" si="22"/>
        <v>1265103.24</v>
      </c>
      <c r="L150" s="54">
        <f t="shared" si="22"/>
        <v>1564344</v>
      </c>
      <c r="M150" s="54">
        <f t="shared" si="22"/>
        <v>1271185</v>
      </c>
      <c r="N150" s="54">
        <f t="shared" si="22"/>
        <v>32193421.689999998</v>
      </c>
    </row>
    <row r="151" spans="1:14" ht="12.75">
      <c r="A151" s="46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ht="12.75">
      <c r="A152" s="44" t="s">
        <v>96</v>
      </c>
      <c r="B152" s="54">
        <f aca="true" t="shared" si="23" ref="B152:N152">SUM(B150+B147+B140+B137+B96+B93+B83+B73+B60+B51+B38+B33+B19)</f>
        <v>165475787.42000002</v>
      </c>
      <c r="C152" s="54">
        <f t="shared" si="23"/>
        <v>97598997.01</v>
      </c>
      <c r="D152" s="54">
        <f t="shared" si="23"/>
        <v>103622417.26999998</v>
      </c>
      <c r="E152" s="54">
        <f t="shared" si="23"/>
        <v>84682376.78999999</v>
      </c>
      <c r="F152" s="54">
        <f t="shared" si="23"/>
        <v>99450925.25000001</v>
      </c>
      <c r="G152" s="54">
        <f t="shared" si="23"/>
        <v>97805382.86</v>
      </c>
      <c r="H152" s="54">
        <f t="shared" si="23"/>
        <v>103747301.90999998</v>
      </c>
      <c r="I152" s="54">
        <f t="shared" si="23"/>
        <v>154462505.67</v>
      </c>
      <c r="J152" s="54">
        <f t="shared" si="23"/>
        <v>102422662.94999997</v>
      </c>
      <c r="K152" s="54">
        <f t="shared" si="23"/>
        <v>155367422.71</v>
      </c>
      <c r="L152" s="54">
        <f t="shared" si="23"/>
        <v>129558208.29</v>
      </c>
      <c r="M152" s="54">
        <f t="shared" si="23"/>
        <v>218725688.20000002</v>
      </c>
      <c r="N152" s="54">
        <f t="shared" si="23"/>
        <v>1512919676.33</v>
      </c>
    </row>
    <row r="153" spans="1:14" ht="12.75">
      <c r="A153" s="8"/>
      <c r="B153" s="8"/>
      <c r="C153" s="23"/>
      <c r="D153" s="8"/>
      <c r="E153" s="8"/>
      <c r="F153" s="74"/>
      <c r="G153" s="8"/>
      <c r="H153" s="8"/>
      <c r="I153" s="8"/>
      <c r="J153" s="8"/>
      <c r="K153" s="8"/>
      <c r="L153" s="8"/>
      <c r="M153" s="8"/>
      <c r="N153" s="8"/>
    </row>
    <row r="154" spans="1:14" ht="12.75">
      <c r="A154" s="39" t="s">
        <v>97</v>
      </c>
      <c r="B154" s="23">
        <f aca="true" t="shared" si="24" ref="B154:N154">SUM(B152+B8)</f>
        <v>261460898.2400002</v>
      </c>
      <c r="C154" s="23">
        <f t="shared" si="24"/>
        <v>287104884.9800002</v>
      </c>
      <c r="D154" s="23">
        <f t="shared" si="24"/>
        <v>316510484.3600002</v>
      </c>
      <c r="E154" s="23">
        <f t="shared" si="24"/>
        <v>299099545.60000014</v>
      </c>
      <c r="F154" s="23">
        <f t="shared" si="24"/>
        <v>309321622.58000016</v>
      </c>
      <c r="G154" s="23">
        <f t="shared" si="24"/>
        <v>306058787.3000002</v>
      </c>
      <c r="H154" s="23">
        <f t="shared" si="24"/>
        <v>330773634.65000015</v>
      </c>
      <c r="I154" s="23">
        <f t="shared" si="24"/>
        <v>377270952.29000014</v>
      </c>
      <c r="J154" s="23">
        <f t="shared" si="24"/>
        <v>377305448.6000001</v>
      </c>
      <c r="K154" s="23">
        <f t="shared" si="24"/>
        <v>446375792.2600001</v>
      </c>
      <c r="L154" s="23">
        <f t="shared" si="24"/>
        <v>448700364.0000001</v>
      </c>
      <c r="M154" s="23">
        <f t="shared" si="24"/>
        <v>527893071.9900001</v>
      </c>
      <c r="N154" s="23">
        <f t="shared" si="24"/>
        <v>1608904787.15</v>
      </c>
    </row>
    <row r="155" spans="1:14" ht="12.75">
      <c r="A155" s="8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ht="12.75">
      <c r="A156" s="19"/>
      <c r="B156" s="19"/>
      <c r="C156" s="19"/>
      <c r="D156" s="19"/>
      <c r="E156" s="19"/>
      <c r="F156" s="87"/>
      <c r="G156" s="88"/>
      <c r="H156" s="88"/>
      <c r="I156" s="19"/>
      <c r="J156" s="19"/>
      <c r="K156" s="19"/>
      <c r="L156" s="19"/>
      <c r="M156" s="19"/>
      <c r="N156" s="19"/>
    </row>
    <row r="157" spans="1:14" ht="12.75">
      <c r="A157" s="72" t="s">
        <v>98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1:14" ht="12.75">
      <c r="A158" s="50" t="s">
        <v>218</v>
      </c>
      <c r="B158" s="53">
        <f>SUM('Egresos Reales'!B9)</f>
        <v>20504624</v>
      </c>
      <c r="C158" s="53">
        <f>SUM('Egresos Reales'!C9)</f>
        <v>19255730</v>
      </c>
      <c r="D158" s="53">
        <f>SUM('Egresos Reales'!D9)</f>
        <v>23541127</v>
      </c>
      <c r="E158" s="53">
        <f>SUM('Egresos Reales'!E9)</f>
        <v>22287424</v>
      </c>
      <c r="F158" s="53">
        <f>SUM('Egresos Reales'!F9)</f>
        <v>22369046</v>
      </c>
      <c r="G158" s="53">
        <f>SUM('Egresos Reales'!G9)</f>
        <v>21103351</v>
      </c>
      <c r="H158" s="53">
        <f>SUM('Egresos Reales'!H9)</f>
        <v>22716746</v>
      </c>
      <c r="I158" s="53">
        <f>SUM('Egresos Reales'!I9)</f>
        <v>22943613</v>
      </c>
      <c r="J158" s="53">
        <f>SUM('Egresos Reales'!J9)</f>
        <v>22064283</v>
      </c>
      <c r="K158" s="53">
        <f>SUM('Egresos Reales'!K9)</f>
        <v>39917752</v>
      </c>
      <c r="L158" s="53">
        <f>SUM('Egresos Reales'!L9)</f>
        <v>20246979</v>
      </c>
      <c r="M158" s="53">
        <f>SUM('Egresos Reales'!M9)</f>
        <v>57907758</v>
      </c>
      <c r="N158" s="53">
        <f>SUM(B158:M158)</f>
        <v>314858433</v>
      </c>
    </row>
    <row r="159" spans="1:14" ht="12.75">
      <c r="A159" s="50" t="s">
        <v>219</v>
      </c>
      <c r="B159" s="53">
        <f>SUM('Egresos Reales'!B10)</f>
        <v>4877890.71</v>
      </c>
      <c r="C159" s="53">
        <f>SUM('Egresos Reales'!C10)</f>
        <v>6062233.85</v>
      </c>
      <c r="D159" s="53">
        <f>SUM('Egresos Reales'!D10)</f>
        <v>6296673.4</v>
      </c>
      <c r="E159" s="53">
        <f>SUM('Egresos Reales'!E10)</f>
        <v>5725873.96</v>
      </c>
      <c r="F159" s="53">
        <f>SUM('Egresos Reales'!F10)</f>
        <v>7330772.08</v>
      </c>
      <c r="G159" s="53">
        <f>SUM('Egresos Reales'!G10)</f>
        <v>5783660.37</v>
      </c>
      <c r="H159" s="53">
        <f>SUM('Egresos Reales'!H10)</f>
        <v>7579993.15</v>
      </c>
      <c r="I159" s="53">
        <f>SUM('Egresos Reales'!I10)</f>
        <v>4881678.52</v>
      </c>
      <c r="J159" s="53">
        <f>SUM('Egresos Reales'!J10)</f>
        <v>5923363.09</v>
      </c>
      <c r="K159" s="53">
        <f>SUM('Egresos Reales'!K10)</f>
        <v>8967159.06</v>
      </c>
      <c r="L159" s="53">
        <f>SUM('Egresos Reales'!L10)</f>
        <v>7271820.25</v>
      </c>
      <c r="M159" s="53">
        <f>SUM('Egresos Reales'!M10)</f>
        <v>6645946.55</v>
      </c>
      <c r="N159" s="53">
        <f>SUM(B159:M159)</f>
        <v>77347064.99</v>
      </c>
    </row>
    <row r="160" spans="1:14" ht="12.75">
      <c r="A160" s="50" t="s">
        <v>99</v>
      </c>
      <c r="B160" s="53">
        <f>SUM('Egresos Reales'!B11)</f>
        <v>3261271.39</v>
      </c>
      <c r="C160" s="53">
        <f>SUM('Egresos Reales'!C11)</f>
        <v>4451986.9</v>
      </c>
      <c r="D160" s="53">
        <f>SUM('Egresos Reales'!D11)</f>
        <v>5603173.6</v>
      </c>
      <c r="E160" s="53">
        <f>SUM('Egresos Reales'!E11)</f>
        <v>4886775.09</v>
      </c>
      <c r="F160" s="53">
        <f>SUM('Egresos Reales'!F11)</f>
        <v>5864140.59</v>
      </c>
      <c r="G160" s="53">
        <f>SUM('Egresos Reales'!G11)</f>
        <v>3592324.39</v>
      </c>
      <c r="H160" s="53">
        <f>SUM('Egresos Reales'!H11)</f>
        <v>5529257.21</v>
      </c>
      <c r="I160" s="53">
        <f>SUM('Egresos Reales'!I11)</f>
        <v>2796682.19</v>
      </c>
      <c r="J160" s="53">
        <f>SUM('Egresos Reales'!J11)</f>
        <v>3523398.15</v>
      </c>
      <c r="K160" s="53">
        <f>SUM('Egresos Reales'!K11)</f>
        <v>5871096.46</v>
      </c>
      <c r="L160" s="53">
        <f>SUM('Egresos Reales'!L11)</f>
        <v>5504531.39</v>
      </c>
      <c r="M160" s="53">
        <f>SUM('Egresos Reales'!M11)</f>
        <v>6742409.34</v>
      </c>
      <c r="N160" s="53">
        <f>SUM(B160:M160)</f>
        <v>57627046.7</v>
      </c>
    </row>
    <row r="161" spans="1:14" ht="12.75">
      <c r="A161" s="55" t="s">
        <v>220</v>
      </c>
      <c r="B161" s="54">
        <f>SUM(B158:B160)</f>
        <v>28643786.1</v>
      </c>
      <c r="C161" s="54">
        <f aca="true" t="shared" si="25" ref="C161:N161">SUM(C158:C160)</f>
        <v>29769950.75</v>
      </c>
      <c r="D161" s="54">
        <f t="shared" si="25"/>
        <v>35440974</v>
      </c>
      <c r="E161" s="54">
        <f t="shared" si="25"/>
        <v>32900073.05</v>
      </c>
      <c r="F161" s="54">
        <f t="shared" si="25"/>
        <v>35563958.67</v>
      </c>
      <c r="G161" s="54">
        <f t="shared" si="25"/>
        <v>30479335.76</v>
      </c>
      <c r="H161" s="54">
        <f>SUM(H158:H160)</f>
        <v>35825996.36</v>
      </c>
      <c r="I161" s="54">
        <f t="shared" si="25"/>
        <v>30621973.71</v>
      </c>
      <c r="J161" s="54">
        <f>SUM(J158:J160)</f>
        <v>31511044.24</v>
      </c>
      <c r="K161" s="54">
        <f t="shared" si="25"/>
        <v>54756007.52</v>
      </c>
      <c r="L161" s="54">
        <f t="shared" si="25"/>
        <v>33023330.64</v>
      </c>
      <c r="M161" s="54">
        <f t="shared" si="25"/>
        <v>71296113.89</v>
      </c>
      <c r="N161" s="54">
        <f t="shared" si="25"/>
        <v>449832544.69</v>
      </c>
    </row>
    <row r="162" spans="1:14" ht="12.75">
      <c r="A162" s="45" t="s">
        <v>49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ht="12.75">
      <c r="A163" s="50" t="s">
        <v>100</v>
      </c>
      <c r="B163" s="53">
        <f>SUM('Egresos Reales'!B14)</f>
        <v>2517897.55</v>
      </c>
      <c r="C163" s="53">
        <f>SUM('Egresos Reales'!C14)</f>
        <v>2265659.64</v>
      </c>
      <c r="D163" s="53">
        <f>SUM('Egresos Reales'!D14)</f>
        <v>2836603.42</v>
      </c>
      <c r="E163" s="53">
        <f>SUM('Egresos Reales'!E14)</f>
        <v>2356656.68</v>
      </c>
      <c r="F163" s="53">
        <f>SUM('Egresos Reales'!F14)</f>
        <v>2764374.98</v>
      </c>
      <c r="G163" s="53">
        <f>SUM('Egresos Reales'!G14)</f>
        <v>2596629.83</v>
      </c>
      <c r="H163" s="53">
        <f>SUM('Egresos Reales'!H14)</f>
        <v>1989524.24</v>
      </c>
      <c r="I163" s="53">
        <f>SUM('Egresos Reales'!I14)</f>
        <v>1427990.18</v>
      </c>
      <c r="J163" s="53">
        <f>SUM('Egresos Reales'!J14)</f>
        <v>2681635.37</v>
      </c>
      <c r="K163" s="53">
        <f>SUM('Egresos Reales'!K14)</f>
        <v>2641779.46</v>
      </c>
      <c r="L163" s="53">
        <f>SUM('Egresos Reales'!L14)</f>
        <v>2747967.96</v>
      </c>
      <c r="M163" s="53">
        <f>SUM('Egresos Reales'!M14)</f>
        <v>3368138.46</v>
      </c>
      <c r="N163" s="53">
        <f aca="true" t="shared" si="26" ref="N163:N168">SUM(B163:M163)</f>
        <v>30194857.770000003</v>
      </c>
    </row>
    <row r="164" spans="1:14" ht="12.75">
      <c r="A164" s="50" t="s">
        <v>101</v>
      </c>
      <c r="B164" s="53">
        <f>SUM('Egresos Reales'!B15)</f>
        <v>101652.02</v>
      </c>
      <c r="C164" s="53">
        <f>SUM('Egresos Reales'!C15)</f>
        <v>1087511.94</v>
      </c>
      <c r="D164" s="53">
        <f>SUM('Egresos Reales'!D15)</f>
        <v>37411.22</v>
      </c>
      <c r="E164" s="53">
        <f>SUM('Egresos Reales'!E15)</f>
        <v>866840.2</v>
      </c>
      <c r="F164" s="53">
        <f>SUM('Egresos Reales'!F15)</f>
        <v>309864.08</v>
      </c>
      <c r="G164" s="53">
        <f>SUM('Egresos Reales'!G15)</f>
        <v>1106092.52</v>
      </c>
      <c r="H164" s="53">
        <f>SUM('Egresos Reales'!H15)</f>
        <v>882542.44</v>
      </c>
      <c r="I164" s="53">
        <f>SUM('Egresos Reales'!I15)</f>
        <v>696569.52</v>
      </c>
      <c r="J164" s="53">
        <f>SUM('Egresos Reales'!J15)</f>
        <v>1763074.84</v>
      </c>
      <c r="K164" s="53">
        <f>SUM('Egresos Reales'!K15)</f>
        <v>1126532.76</v>
      </c>
      <c r="L164" s="53">
        <f>SUM('Egresos Reales'!L15)</f>
        <v>5393976.29</v>
      </c>
      <c r="M164" s="53">
        <f>SUM('Egresos Reales'!M15)</f>
        <v>5250435.89</v>
      </c>
      <c r="N164" s="53">
        <f t="shared" si="26"/>
        <v>18622503.72</v>
      </c>
    </row>
    <row r="165" spans="1:14" ht="12.75">
      <c r="A165" s="50" t="s">
        <v>102</v>
      </c>
      <c r="B165" s="53">
        <f>SUM('Egresos Reales'!B16)</f>
        <v>45240</v>
      </c>
      <c r="C165" s="53">
        <f>SUM('Egresos Reales'!C16)</f>
        <v>45240</v>
      </c>
      <c r="D165" s="53">
        <f>SUM('Egresos Reales'!D16)</f>
        <v>76560</v>
      </c>
      <c r="E165" s="53">
        <f>SUM('Egresos Reales'!E16)</f>
        <v>46400</v>
      </c>
      <c r="F165" s="53">
        <f>SUM('Egresos Reales'!F16)</f>
        <v>160080</v>
      </c>
      <c r="G165" s="53">
        <f>SUM('Egresos Reales'!G16)</f>
        <v>76560</v>
      </c>
      <c r="H165" s="53">
        <f>SUM('Egresos Reales'!H16)</f>
        <v>74240.01</v>
      </c>
      <c r="I165" s="53">
        <f>SUM('Egresos Reales'!I16)</f>
        <v>153700</v>
      </c>
      <c r="J165" s="53">
        <f>SUM('Egresos Reales'!J16)</f>
        <v>115420</v>
      </c>
      <c r="K165" s="53">
        <f>SUM('Egresos Reales'!K16)</f>
        <v>84100</v>
      </c>
      <c r="L165" s="53">
        <f>SUM('Egresos Reales'!L16)</f>
        <v>69020</v>
      </c>
      <c r="M165" s="53">
        <f>SUM('Egresos Reales'!M16)</f>
        <v>45820</v>
      </c>
      <c r="N165" s="53">
        <f t="shared" si="26"/>
        <v>992380.01</v>
      </c>
    </row>
    <row r="166" spans="1:14" ht="12.75">
      <c r="A166" s="50" t="s">
        <v>103</v>
      </c>
      <c r="B166" s="53">
        <f>SUM('Egresos Reales'!B17)</f>
        <v>0</v>
      </c>
      <c r="C166" s="53">
        <f>SUM('Egresos Reales'!C17)</f>
        <v>0</v>
      </c>
      <c r="D166" s="53">
        <f>SUM('Egresos Reales'!D17)</f>
        <v>0</v>
      </c>
      <c r="E166" s="53">
        <f>SUM('Egresos Reales'!E17)</f>
        <v>0</v>
      </c>
      <c r="F166" s="53">
        <f>SUM('Egresos Reales'!F17)</f>
        <v>0</v>
      </c>
      <c r="G166" s="53">
        <f>SUM('Egresos Reales'!G17)</f>
        <v>0</v>
      </c>
      <c r="H166" s="53">
        <f>SUM('Egresos Reales'!H17)</f>
        <v>0</v>
      </c>
      <c r="I166" s="53">
        <f>SUM('Egresos Reales'!I17)</f>
        <v>0</v>
      </c>
      <c r="J166" s="53">
        <f>SUM('Egresos Reales'!J17)</f>
        <v>0</v>
      </c>
      <c r="K166" s="53">
        <f>SUM('Egresos Reales'!K17)</f>
        <v>0</v>
      </c>
      <c r="L166" s="53">
        <f>SUM('Egresos Reales'!L17)</f>
        <v>0</v>
      </c>
      <c r="M166" s="53">
        <f>SUM('Egresos Reales'!M17)</f>
        <v>0</v>
      </c>
      <c r="N166" s="53">
        <f t="shared" si="26"/>
        <v>0</v>
      </c>
    </row>
    <row r="167" spans="1:14" ht="12.75">
      <c r="A167" s="50" t="s">
        <v>104</v>
      </c>
      <c r="B167" s="53">
        <f>SUM('Egresos Reales'!B18)</f>
        <v>0</v>
      </c>
      <c r="C167" s="53">
        <f>SUM('Egresos Reales'!C18)</f>
        <v>0</v>
      </c>
      <c r="D167" s="53">
        <f>SUM('Egresos Reales'!D18)</f>
        <v>0</v>
      </c>
      <c r="E167" s="53">
        <f>SUM('Egresos Reales'!E18)</f>
        <v>0</v>
      </c>
      <c r="F167" s="53">
        <f>SUM('Egresos Reales'!F18)</f>
        <v>0</v>
      </c>
      <c r="G167" s="53">
        <f>SUM('Egresos Reales'!G18)</f>
        <v>0</v>
      </c>
      <c r="H167" s="53">
        <f>SUM('Egresos Reales'!H18)</f>
        <v>0</v>
      </c>
      <c r="I167" s="53">
        <f>SUM('Egresos Reales'!I18)</f>
        <v>0</v>
      </c>
      <c r="J167" s="53">
        <f>SUM('Egresos Reales'!J18)</f>
        <v>0</v>
      </c>
      <c r="K167" s="53">
        <f>SUM('Egresos Reales'!K18)</f>
        <v>911.05</v>
      </c>
      <c r="L167" s="53">
        <f>SUM('Egresos Reales'!L18)</f>
        <v>35103.92</v>
      </c>
      <c r="M167" s="53">
        <f>SUM('Egresos Reales'!M18)</f>
        <v>0</v>
      </c>
      <c r="N167" s="53">
        <f t="shared" si="26"/>
        <v>36014.97</v>
      </c>
    </row>
    <row r="168" spans="1:14" ht="12.75">
      <c r="A168" s="50" t="s">
        <v>26</v>
      </c>
      <c r="B168" s="53">
        <f>SUM('Egresos Reales'!B19)</f>
        <v>267437.24</v>
      </c>
      <c r="C168" s="53">
        <f>SUM('Egresos Reales'!C19)</f>
        <v>337531.73</v>
      </c>
      <c r="D168" s="53">
        <f>SUM('Egresos Reales'!D19)</f>
        <v>47122.32</v>
      </c>
      <c r="E168" s="53">
        <f>SUM('Egresos Reales'!E19)</f>
        <v>584080.1</v>
      </c>
      <c r="F168" s="53">
        <f>SUM('Egresos Reales'!F19)</f>
        <v>349717.31</v>
      </c>
      <c r="G168" s="53">
        <f>SUM('Egresos Reales'!G19)</f>
        <v>361925.84</v>
      </c>
      <c r="H168" s="53">
        <f>SUM('Egresos Reales'!H19)</f>
        <v>59233.8</v>
      </c>
      <c r="I168" s="53">
        <f>SUM('Egresos Reales'!I19)</f>
        <v>477907.13</v>
      </c>
      <c r="J168" s="53">
        <f>SUM('Egresos Reales'!J19)</f>
        <v>693786.4</v>
      </c>
      <c r="K168" s="53">
        <f>SUM('Egresos Reales'!K19)</f>
        <v>25752.4</v>
      </c>
      <c r="L168" s="53">
        <f>SUM('Egresos Reales'!L19)</f>
        <v>68918.98</v>
      </c>
      <c r="M168" s="53">
        <f>SUM('Egresos Reales'!M19)</f>
        <v>42683.62</v>
      </c>
      <c r="N168" s="53">
        <f t="shared" si="26"/>
        <v>3316096.87</v>
      </c>
    </row>
    <row r="169" spans="1:14" ht="12.75">
      <c r="A169" s="55" t="s">
        <v>105</v>
      </c>
      <c r="B169" s="54">
        <f>SUM(B163:B168)</f>
        <v>2932226.8099999996</v>
      </c>
      <c r="C169" s="54">
        <f aca="true" t="shared" si="27" ref="C169:N169">SUM(C163:C168)</f>
        <v>3735943.31</v>
      </c>
      <c r="D169" s="54">
        <f t="shared" si="27"/>
        <v>2997696.96</v>
      </c>
      <c r="E169" s="54">
        <f t="shared" si="27"/>
        <v>3853976.98</v>
      </c>
      <c r="F169" s="54">
        <f t="shared" si="27"/>
        <v>3584036.37</v>
      </c>
      <c r="G169" s="54">
        <f t="shared" si="27"/>
        <v>4141208.19</v>
      </c>
      <c r="H169" s="54">
        <f>SUM(H163:H168)</f>
        <v>3005540.4899999993</v>
      </c>
      <c r="I169" s="54">
        <f t="shared" si="27"/>
        <v>2756166.83</v>
      </c>
      <c r="J169" s="54">
        <f>SUM(J163:J168)</f>
        <v>5253916.61</v>
      </c>
      <c r="K169" s="54">
        <f t="shared" si="27"/>
        <v>3879075.6699999995</v>
      </c>
      <c r="L169" s="54">
        <f t="shared" si="27"/>
        <v>8314987.15</v>
      </c>
      <c r="M169" s="54">
        <f t="shared" si="27"/>
        <v>8707077.969999999</v>
      </c>
      <c r="N169" s="54">
        <f t="shared" si="27"/>
        <v>53161853.339999996</v>
      </c>
    </row>
    <row r="170" spans="1:14" ht="12.75">
      <c r="A170" s="45" t="s">
        <v>50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ht="12.75">
      <c r="A171" s="50" t="s">
        <v>106</v>
      </c>
      <c r="B171" s="53">
        <f>SUM('Egresos Reales'!B22)</f>
        <v>88420.5</v>
      </c>
      <c r="C171" s="53">
        <f>SUM('Egresos Reales'!C22)</f>
        <v>53644</v>
      </c>
      <c r="D171" s="53">
        <f>SUM('Egresos Reales'!D22)</f>
        <v>2791295.33</v>
      </c>
      <c r="E171" s="53">
        <f>SUM('Egresos Reales'!E22)</f>
        <v>966505.63</v>
      </c>
      <c r="F171" s="53">
        <f>SUM('Egresos Reales'!F22)</f>
        <v>80384.66</v>
      </c>
      <c r="G171" s="53">
        <f>SUM('Egresos Reales'!G22)</f>
        <v>1647125.15</v>
      </c>
      <c r="H171" s="53">
        <f>SUM('Egresos Reales'!H22)</f>
        <v>131412.6</v>
      </c>
      <c r="I171" s="53">
        <f>SUM('Egresos Reales'!I22)</f>
        <v>3475686.74</v>
      </c>
      <c r="J171" s="53">
        <f>SUM('Egresos Reales'!J22)</f>
        <v>685134.8</v>
      </c>
      <c r="K171" s="53">
        <f>SUM('Egresos Reales'!K22)</f>
        <v>1429826.09</v>
      </c>
      <c r="L171" s="53">
        <f>SUM('Egresos Reales'!L22)</f>
        <v>499776.62</v>
      </c>
      <c r="M171" s="53">
        <f>SUM('Egresos Reales'!M22)</f>
        <v>287794.16</v>
      </c>
      <c r="N171" s="53">
        <f aca="true" t="shared" si="28" ref="N171:N176">SUM(B171:M171)</f>
        <v>12137006.28</v>
      </c>
    </row>
    <row r="172" spans="1:14" ht="12.75">
      <c r="A172" s="50" t="s">
        <v>107</v>
      </c>
      <c r="B172" s="53">
        <f>SUM('Egresos Reales'!B23)</f>
        <v>0</v>
      </c>
      <c r="C172" s="53">
        <f>SUM('Egresos Reales'!C23)</f>
        <v>0</v>
      </c>
      <c r="D172" s="53">
        <f>SUM('Egresos Reales'!D23)</f>
        <v>0</v>
      </c>
      <c r="E172" s="53">
        <f>SUM('Egresos Reales'!E23)</f>
        <v>0</v>
      </c>
      <c r="F172" s="53">
        <f>SUM('Egresos Reales'!F23)</f>
        <v>0</v>
      </c>
      <c r="G172" s="53">
        <f>SUM('Egresos Reales'!G23)</f>
        <v>0</v>
      </c>
      <c r="H172" s="53">
        <f>SUM('Egresos Reales'!H23)</f>
        <v>0</v>
      </c>
      <c r="I172" s="53">
        <f>SUM('Egresos Reales'!I23)</f>
        <v>0</v>
      </c>
      <c r="J172" s="53">
        <f>SUM('Egresos Reales'!J23)</f>
        <v>0</v>
      </c>
      <c r="K172" s="53">
        <f>SUM('Egresos Reales'!K23)</f>
        <v>0</v>
      </c>
      <c r="L172" s="53">
        <f>SUM('Egresos Reales'!L23)</f>
        <v>0</v>
      </c>
      <c r="M172" s="53">
        <f>SUM('Egresos Reales'!M23)</f>
        <v>0</v>
      </c>
      <c r="N172" s="53">
        <f t="shared" si="28"/>
        <v>0</v>
      </c>
    </row>
    <row r="173" spans="1:14" ht="12.75">
      <c r="A173" s="50" t="s">
        <v>108</v>
      </c>
      <c r="B173" s="53">
        <f>SUM('Egresos Reales'!B24)</f>
        <v>696931.94</v>
      </c>
      <c r="C173" s="53">
        <f>SUM('Egresos Reales'!C24)</f>
        <v>472115.05</v>
      </c>
      <c r="D173" s="53">
        <f>SUM('Egresos Reales'!D24)</f>
        <v>726727.59</v>
      </c>
      <c r="E173" s="53">
        <f>SUM('Egresos Reales'!E24)</f>
        <v>676223.2</v>
      </c>
      <c r="F173" s="53">
        <f>SUM('Egresos Reales'!F24)</f>
        <v>523264.13</v>
      </c>
      <c r="G173" s="53">
        <f>SUM('Egresos Reales'!G24)</f>
        <v>468567.71</v>
      </c>
      <c r="H173" s="53">
        <f>SUM('Egresos Reales'!H24)</f>
        <v>717177.67</v>
      </c>
      <c r="I173" s="53">
        <f>SUM('Egresos Reales'!I24)</f>
        <v>580795.99</v>
      </c>
      <c r="J173" s="53">
        <f>SUM('Egresos Reales'!J24)</f>
        <v>589780.74</v>
      </c>
      <c r="K173" s="53">
        <f>SUM('Egresos Reales'!K24)</f>
        <v>877240.49</v>
      </c>
      <c r="L173" s="53">
        <f>SUM('Egresos Reales'!L24)</f>
        <v>972491.43</v>
      </c>
      <c r="M173" s="53">
        <f>SUM('Egresos Reales'!M24)</f>
        <v>1542782.74</v>
      </c>
      <c r="N173" s="53">
        <f t="shared" si="28"/>
        <v>8844098.68</v>
      </c>
    </row>
    <row r="174" spans="1:14" ht="12.75">
      <c r="A174" s="50" t="s">
        <v>221</v>
      </c>
      <c r="B174" s="53">
        <f>SUM('Egresos Reales'!B25)</f>
        <v>0</v>
      </c>
      <c r="C174" s="53">
        <f>SUM('Egresos Reales'!C25)</f>
        <v>120759.76</v>
      </c>
      <c r="D174" s="53">
        <f>SUM('Egresos Reales'!D25)</f>
        <v>48157.84</v>
      </c>
      <c r="E174" s="53">
        <f>SUM('Egresos Reales'!E25)</f>
        <v>115781.52</v>
      </c>
      <c r="F174" s="53">
        <f>SUM('Egresos Reales'!F25)</f>
        <v>59949.24</v>
      </c>
      <c r="G174" s="53">
        <f>SUM('Egresos Reales'!G25)</f>
        <v>20466.76</v>
      </c>
      <c r="H174" s="53">
        <f>SUM('Egresos Reales'!H25)</f>
        <v>42803.52</v>
      </c>
      <c r="I174" s="53">
        <f>SUM('Egresos Reales'!I25)</f>
        <v>136290.78</v>
      </c>
      <c r="J174" s="53">
        <f>SUM('Egresos Reales'!J25)</f>
        <v>7163</v>
      </c>
      <c r="K174" s="53">
        <f>SUM('Egresos Reales'!K25)</f>
        <v>49211.48</v>
      </c>
      <c r="L174" s="53">
        <f>SUM('Egresos Reales'!L25)</f>
        <v>69108.99</v>
      </c>
      <c r="M174" s="53">
        <f>SUM('Egresos Reales'!M25)</f>
        <v>18011.8</v>
      </c>
      <c r="N174" s="53">
        <f t="shared" si="28"/>
        <v>687704.6900000001</v>
      </c>
    </row>
    <row r="175" spans="1:14" ht="12.75">
      <c r="A175" s="50" t="s">
        <v>222</v>
      </c>
      <c r="B175" s="53">
        <f>SUM('Egresos Reales'!B26)</f>
        <v>941846.49</v>
      </c>
      <c r="C175" s="53">
        <f>SUM('Egresos Reales'!C26)</f>
        <v>1430060.14</v>
      </c>
      <c r="D175" s="53">
        <f>SUM('Egresos Reales'!D26)</f>
        <v>522296.12</v>
      </c>
      <c r="E175" s="53">
        <f>SUM('Egresos Reales'!E26)</f>
        <v>757263.39</v>
      </c>
      <c r="F175" s="53">
        <f>SUM('Egresos Reales'!F26)</f>
        <v>1510236.77</v>
      </c>
      <c r="G175" s="53">
        <f>SUM('Egresos Reales'!G26)</f>
        <v>809788.84</v>
      </c>
      <c r="H175" s="53">
        <f>SUM('Egresos Reales'!H26)</f>
        <v>1438552.89</v>
      </c>
      <c r="I175" s="53">
        <f>SUM('Egresos Reales'!I26)</f>
        <v>4189747.2</v>
      </c>
      <c r="J175" s="53">
        <f>SUM('Egresos Reales'!J26)</f>
        <v>1451594.18</v>
      </c>
      <c r="K175" s="53">
        <f>SUM('Egresos Reales'!K26)</f>
        <v>2637382.86</v>
      </c>
      <c r="L175" s="53">
        <f>SUM('Egresos Reales'!L26)</f>
        <v>921083.17</v>
      </c>
      <c r="M175" s="53">
        <f>SUM('Egresos Reales'!M26)</f>
        <v>3774633.02</v>
      </c>
      <c r="N175" s="53">
        <f t="shared" si="28"/>
        <v>20384485.07</v>
      </c>
    </row>
    <row r="176" spans="1:14" ht="12.75">
      <c r="A176" s="50" t="s">
        <v>26</v>
      </c>
      <c r="B176" s="53">
        <f>SUM('Egresos Reales'!B27)</f>
        <v>114768</v>
      </c>
      <c r="C176" s="53">
        <f>SUM('Egresos Reales'!C27)</f>
        <v>196116</v>
      </c>
      <c r="D176" s="53">
        <f>SUM('Egresos Reales'!D27)</f>
        <v>194602</v>
      </c>
      <c r="E176" s="53">
        <f>SUM('Egresos Reales'!E27)</f>
        <v>182685</v>
      </c>
      <c r="F176" s="53">
        <f>SUM('Egresos Reales'!F27)</f>
        <v>261149</v>
      </c>
      <c r="G176" s="53">
        <f>SUM('Egresos Reales'!G27)</f>
        <v>224288</v>
      </c>
      <c r="H176" s="53">
        <f>SUM('Egresos Reales'!H27)</f>
        <v>197322</v>
      </c>
      <c r="I176" s="53">
        <f>SUM('Egresos Reales'!I27)</f>
        <v>203907.4</v>
      </c>
      <c r="J176" s="53">
        <f>SUM('Egresos Reales'!J27)</f>
        <v>174819.4</v>
      </c>
      <c r="K176" s="53">
        <f>SUM('Egresos Reales'!K27)</f>
        <v>265712.9</v>
      </c>
      <c r="L176" s="53">
        <f>SUM('Egresos Reales'!L27)</f>
        <v>265217.99</v>
      </c>
      <c r="M176" s="53">
        <f>SUM('Egresos Reales'!M27)</f>
        <v>220816.5</v>
      </c>
      <c r="N176" s="53">
        <f t="shared" si="28"/>
        <v>2501404.1899999995</v>
      </c>
    </row>
    <row r="177" spans="1:14" ht="12.75">
      <c r="A177" s="50" t="s">
        <v>343</v>
      </c>
      <c r="B177" s="53">
        <f>SUM('Egresos Reales'!B28)</f>
        <v>0</v>
      </c>
      <c r="C177" s="53">
        <f>SUM('Egresos Reales'!C28)</f>
        <v>0</v>
      </c>
      <c r="D177" s="53">
        <f>SUM('Egresos Reales'!D28)</f>
        <v>0</v>
      </c>
      <c r="E177" s="53">
        <f>SUM('Egresos Reales'!E28)</f>
        <v>0</v>
      </c>
      <c r="F177" s="53">
        <f>SUM('Egresos Reales'!F28)</f>
        <v>0</v>
      </c>
      <c r="G177" s="53">
        <f>SUM('Egresos Reales'!G28)</f>
        <v>0</v>
      </c>
      <c r="H177" s="53">
        <f>SUM('Egresos Reales'!H28)</f>
        <v>0</v>
      </c>
      <c r="I177" s="53">
        <f>SUM('Egresos Reales'!I28)</f>
        <v>0</v>
      </c>
      <c r="J177" s="53">
        <f>SUM('Egresos Reales'!J28)</f>
        <v>0</v>
      </c>
      <c r="K177" s="53">
        <f>SUM('Egresos Reales'!K28)</f>
        <v>0</v>
      </c>
      <c r="L177" s="53">
        <f>SUM('Egresos Reales'!L28)</f>
        <v>0</v>
      </c>
      <c r="M177" s="53">
        <f>SUM('Egresos Reales'!M28)</f>
        <v>0</v>
      </c>
      <c r="N177" s="53">
        <f>SUM(B177:M177)</f>
        <v>0</v>
      </c>
    </row>
    <row r="178" spans="1:14" ht="12.75">
      <c r="A178" s="55" t="s">
        <v>109</v>
      </c>
      <c r="B178" s="54">
        <f>SUM(B171:B177)</f>
        <v>1841966.93</v>
      </c>
      <c r="C178" s="54">
        <f aca="true" t="shared" si="29" ref="C178:N178">SUM(C171:C177)</f>
        <v>2272694.95</v>
      </c>
      <c r="D178" s="54">
        <f t="shared" si="29"/>
        <v>4283078.88</v>
      </c>
      <c r="E178" s="54">
        <f t="shared" si="29"/>
        <v>2698458.74</v>
      </c>
      <c r="F178" s="54">
        <f t="shared" si="29"/>
        <v>2434983.8</v>
      </c>
      <c r="G178" s="54">
        <f t="shared" si="29"/>
        <v>3170236.4599999995</v>
      </c>
      <c r="H178" s="54">
        <f>SUM(H171:H177)</f>
        <v>2527268.6799999997</v>
      </c>
      <c r="I178" s="54">
        <f t="shared" si="29"/>
        <v>8586428.110000001</v>
      </c>
      <c r="J178" s="54">
        <f>SUM(J171:J177)</f>
        <v>2908492.1199999996</v>
      </c>
      <c r="K178" s="54">
        <f t="shared" si="29"/>
        <v>5259373.82</v>
      </c>
      <c r="L178" s="54">
        <f t="shared" si="29"/>
        <v>2727678.2</v>
      </c>
      <c r="M178" s="54">
        <f t="shared" si="29"/>
        <v>5844038.22</v>
      </c>
      <c r="N178" s="54">
        <f t="shared" si="29"/>
        <v>44554698.91</v>
      </c>
    </row>
    <row r="179" spans="1:14" ht="12.75">
      <c r="A179" s="45" t="s">
        <v>271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ht="12.75">
      <c r="A180" s="50" t="s">
        <v>286</v>
      </c>
      <c r="B180" s="53">
        <f>SUM('Egresos Reales'!B31)</f>
        <v>2781342.12</v>
      </c>
      <c r="C180" s="53">
        <f>SUM('Egresos Reales'!C31)</f>
        <v>1601818.49</v>
      </c>
      <c r="D180" s="53">
        <f>SUM('Egresos Reales'!D31)</f>
        <v>2220582.01</v>
      </c>
      <c r="E180" s="53">
        <f>SUM('Egresos Reales'!E31)</f>
        <v>3074224.73</v>
      </c>
      <c r="F180" s="53">
        <f>SUM('Egresos Reales'!F31)</f>
        <v>3203412.81</v>
      </c>
      <c r="G180" s="53">
        <f>SUM('Egresos Reales'!G31)</f>
        <v>3234540.15</v>
      </c>
      <c r="H180" s="53">
        <f>SUM('Egresos Reales'!H31)</f>
        <v>2601592.62</v>
      </c>
      <c r="I180" s="53">
        <f>SUM('Egresos Reales'!I31)</f>
        <v>3659121.85</v>
      </c>
      <c r="J180" s="53">
        <f>SUM('Egresos Reales'!J31)</f>
        <v>3126684.16</v>
      </c>
      <c r="K180" s="53">
        <f>SUM('Egresos Reales'!K31)</f>
        <v>4961899.38</v>
      </c>
      <c r="L180" s="53">
        <f>SUM('Egresos Reales'!L31)</f>
        <v>2670175.94</v>
      </c>
      <c r="M180" s="53">
        <f>SUM('Egresos Reales'!M31)</f>
        <v>3224248.12</v>
      </c>
      <c r="N180" s="53">
        <f aca="true" t="shared" si="30" ref="N180:N186">SUM(B180:M180)</f>
        <v>36359642.38</v>
      </c>
    </row>
    <row r="181" spans="1:14" ht="12.75">
      <c r="A181" s="50" t="s">
        <v>110</v>
      </c>
      <c r="B181" s="53">
        <f>SUM('Egresos Reales'!B32)</f>
        <v>707880.18</v>
      </c>
      <c r="C181" s="53">
        <f>SUM('Egresos Reales'!C32)</f>
        <v>704398.19</v>
      </c>
      <c r="D181" s="53">
        <f>SUM('Egresos Reales'!D32)</f>
        <v>1160853.64</v>
      </c>
      <c r="E181" s="53">
        <f>SUM('Egresos Reales'!E32)</f>
        <v>1526866.75</v>
      </c>
      <c r="F181" s="53">
        <f>SUM('Egresos Reales'!F32)</f>
        <v>1632234.21</v>
      </c>
      <c r="G181" s="53">
        <f>SUM('Egresos Reales'!G32)</f>
        <v>881986.41</v>
      </c>
      <c r="H181" s="53">
        <f>SUM('Egresos Reales'!H32)</f>
        <v>928217.55</v>
      </c>
      <c r="I181" s="53">
        <f>SUM('Egresos Reales'!I32)</f>
        <v>915113.59</v>
      </c>
      <c r="J181" s="53">
        <f>SUM('Egresos Reales'!J32)</f>
        <v>1449431.2</v>
      </c>
      <c r="K181" s="53">
        <f>SUM('Egresos Reales'!K32)</f>
        <v>784621.81</v>
      </c>
      <c r="L181" s="53">
        <f>SUM('Egresos Reales'!L32)</f>
        <v>1223236.46</v>
      </c>
      <c r="M181" s="53">
        <f>SUM('Egresos Reales'!M32)</f>
        <v>1351517.22</v>
      </c>
      <c r="N181" s="53">
        <f t="shared" si="30"/>
        <v>13266357.209999999</v>
      </c>
    </row>
    <row r="182" spans="1:14" ht="12.75">
      <c r="A182" s="50" t="s">
        <v>111</v>
      </c>
      <c r="B182" s="53">
        <f>SUM('Egresos Reales'!B33)</f>
        <v>238.99</v>
      </c>
      <c r="C182" s="53">
        <f>SUM('Egresos Reales'!C33)</f>
        <v>6333.6</v>
      </c>
      <c r="D182" s="53">
        <f>SUM('Egresos Reales'!D33)</f>
        <v>37667.6</v>
      </c>
      <c r="E182" s="53">
        <f>SUM('Egresos Reales'!E33)</f>
        <v>29116.46</v>
      </c>
      <c r="F182" s="53">
        <f>SUM('Egresos Reales'!F33)</f>
        <v>12076.39</v>
      </c>
      <c r="G182" s="53">
        <f>SUM('Egresos Reales'!G33)</f>
        <v>6895.04</v>
      </c>
      <c r="H182" s="53">
        <f>SUM('Egresos Reales'!H33)</f>
        <v>0</v>
      </c>
      <c r="I182" s="53">
        <f>SUM('Egresos Reales'!I33)</f>
        <v>899</v>
      </c>
      <c r="J182" s="53">
        <f>SUM('Egresos Reales'!J33)</f>
        <v>10851.8</v>
      </c>
      <c r="K182" s="53">
        <f>SUM('Egresos Reales'!K33)</f>
        <v>14080.4</v>
      </c>
      <c r="L182" s="53">
        <f>SUM('Egresos Reales'!L33)</f>
        <v>0</v>
      </c>
      <c r="M182" s="53">
        <f>SUM('Egresos Reales'!M33)</f>
        <v>0</v>
      </c>
      <c r="N182" s="53">
        <f t="shared" si="30"/>
        <v>118159.27999999998</v>
      </c>
    </row>
    <row r="183" spans="1:14" ht="12.75">
      <c r="A183" s="50" t="s">
        <v>112</v>
      </c>
      <c r="B183" s="53">
        <f>SUM('Egresos Reales'!B34)</f>
        <v>171757.55</v>
      </c>
      <c r="C183" s="53">
        <f>SUM('Egresos Reales'!C34)</f>
        <v>340791.76</v>
      </c>
      <c r="D183" s="53">
        <f>SUM('Egresos Reales'!D34)</f>
        <v>266797.07</v>
      </c>
      <c r="E183" s="53">
        <f>SUM('Egresos Reales'!E34)</f>
        <v>354193.59</v>
      </c>
      <c r="F183" s="53">
        <f>SUM('Egresos Reales'!F34)</f>
        <v>241039.81</v>
      </c>
      <c r="G183" s="53">
        <f>SUM('Egresos Reales'!G34)</f>
        <v>231078.55</v>
      </c>
      <c r="H183" s="53">
        <f>SUM('Egresos Reales'!H34)</f>
        <v>562116.68</v>
      </c>
      <c r="I183" s="53">
        <f>SUM('Egresos Reales'!I34)</f>
        <v>246079.39</v>
      </c>
      <c r="J183" s="53">
        <f>SUM('Egresos Reales'!J34)</f>
        <v>556252.04</v>
      </c>
      <c r="K183" s="53">
        <f>SUM('Egresos Reales'!K34)</f>
        <v>241464.83</v>
      </c>
      <c r="L183" s="53">
        <f>SUM('Egresos Reales'!L34)</f>
        <v>1059964.59</v>
      </c>
      <c r="M183" s="53">
        <f>SUM('Egresos Reales'!M34)</f>
        <v>257261.63</v>
      </c>
      <c r="N183" s="53">
        <f t="shared" si="30"/>
        <v>4528797.49</v>
      </c>
    </row>
    <row r="184" spans="1:14" ht="12.75">
      <c r="A184" s="50" t="s">
        <v>113</v>
      </c>
      <c r="B184" s="53">
        <f>SUM('Egresos Reales'!B35)</f>
        <v>5606.54</v>
      </c>
      <c r="C184" s="53">
        <f>SUM('Egresos Reales'!C35)</f>
        <v>13035.47</v>
      </c>
      <c r="D184" s="53">
        <f>SUM('Egresos Reales'!D35)</f>
        <v>19507.49</v>
      </c>
      <c r="E184" s="53">
        <f>SUM('Egresos Reales'!E35)</f>
        <v>86942.76</v>
      </c>
      <c r="F184" s="53">
        <f>SUM('Egresos Reales'!F35)</f>
        <v>25187.15</v>
      </c>
      <c r="G184" s="53">
        <f>SUM('Egresos Reales'!G35)</f>
        <v>17937.84</v>
      </c>
      <c r="H184" s="53">
        <f>SUM('Egresos Reales'!H35)</f>
        <v>18863.3</v>
      </c>
      <c r="I184" s="53">
        <f>SUM('Egresos Reales'!I35)</f>
        <v>54385.58</v>
      </c>
      <c r="J184" s="53">
        <f>SUM('Egresos Reales'!J35)</f>
        <v>50105.38</v>
      </c>
      <c r="K184" s="53">
        <f>SUM('Egresos Reales'!K35)</f>
        <v>88995.84</v>
      </c>
      <c r="L184" s="53">
        <f>SUM('Egresos Reales'!L35)</f>
        <v>45327.66</v>
      </c>
      <c r="M184" s="53">
        <f>SUM('Egresos Reales'!M35)</f>
        <v>35211.05</v>
      </c>
      <c r="N184" s="53">
        <f t="shared" si="30"/>
        <v>461106.06</v>
      </c>
    </row>
    <row r="185" spans="1:14" ht="12.75">
      <c r="A185" s="50" t="s">
        <v>114</v>
      </c>
      <c r="B185" s="53">
        <f>SUM('Egresos Reales'!B36)</f>
        <v>0</v>
      </c>
      <c r="C185" s="53">
        <f>SUM('Egresos Reales'!C36)</f>
        <v>0</v>
      </c>
      <c r="D185" s="53">
        <f>SUM('Egresos Reales'!D36)</f>
        <v>0</v>
      </c>
      <c r="E185" s="53">
        <f>SUM('Egresos Reales'!E36)</f>
        <v>0</v>
      </c>
      <c r="F185" s="53">
        <f>SUM('Egresos Reales'!F36)</f>
        <v>0</v>
      </c>
      <c r="G185" s="53">
        <f>SUM('Egresos Reales'!G36)</f>
        <v>0</v>
      </c>
      <c r="H185" s="53">
        <f>SUM('Egresos Reales'!H36)</f>
        <v>0</v>
      </c>
      <c r="I185" s="53">
        <f>SUM('Egresos Reales'!I36)</f>
        <v>0</v>
      </c>
      <c r="J185" s="53">
        <f>SUM('Egresos Reales'!J36)</f>
        <v>0</v>
      </c>
      <c r="K185" s="53">
        <f>SUM('Egresos Reales'!K36)</f>
        <v>0</v>
      </c>
      <c r="L185" s="53">
        <f>SUM('Egresos Reales'!L36)</f>
        <v>0</v>
      </c>
      <c r="M185" s="53">
        <f>SUM('Egresos Reales'!M36)</f>
        <v>0</v>
      </c>
      <c r="N185" s="53">
        <f t="shared" si="30"/>
        <v>0</v>
      </c>
    </row>
    <row r="186" spans="1:14" ht="12.75">
      <c r="A186" s="50" t="s">
        <v>26</v>
      </c>
      <c r="B186" s="53">
        <f>SUM('Egresos Reales'!B37)</f>
        <v>604691.11</v>
      </c>
      <c r="C186" s="53">
        <f>SUM('Egresos Reales'!C37)</f>
        <v>1200297.86</v>
      </c>
      <c r="D186" s="53">
        <f>SUM('Egresos Reales'!D37)</f>
        <v>48660.36</v>
      </c>
      <c r="E186" s="53">
        <f>SUM('Egresos Reales'!E37)</f>
        <v>289176.65</v>
      </c>
      <c r="F186" s="53">
        <f>SUM('Egresos Reales'!F37)</f>
        <v>21605</v>
      </c>
      <c r="G186" s="53">
        <f>SUM('Egresos Reales'!G37)</f>
        <v>130967.35</v>
      </c>
      <c r="H186" s="53">
        <f>SUM('Egresos Reales'!H37)</f>
        <v>1384846.39</v>
      </c>
      <c r="I186" s="53">
        <f>SUM('Egresos Reales'!I37)</f>
        <v>80409.51</v>
      </c>
      <c r="J186" s="53">
        <f>SUM('Egresos Reales'!J37)</f>
        <v>57678.66</v>
      </c>
      <c r="K186" s="53">
        <f>SUM('Egresos Reales'!K37)</f>
        <v>73489.82</v>
      </c>
      <c r="L186" s="53">
        <f>SUM('Egresos Reales'!L37)</f>
        <v>49796.89</v>
      </c>
      <c r="M186" s="53">
        <f>SUM('Egresos Reales'!M37)</f>
        <v>71828.81</v>
      </c>
      <c r="N186" s="53">
        <f t="shared" si="30"/>
        <v>4013448.4100000006</v>
      </c>
    </row>
    <row r="187" spans="1:14" ht="12.75">
      <c r="A187" s="55" t="s">
        <v>115</v>
      </c>
      <c r="B187" s="54">
        <f>SUM(B180:B186)</f>
        <v>4271516.49</v>
      </c>
      <c r="C187" s="54">
        <f aca="true" t="shared" si="31" ref="C187:N187">SUM(C180:C186)</f>
        <v>3866675.37</v>
      </c>
      <c r="D187" s="54">
        <f t="shared" si="31"/>
        <v>3754068.1699999995</v>
      </c>
      <c r="E187" s="54">
        <f t="shared" si="31"/>
        <v>5360520.94</v>
      </c>
      <c r="F187" s="54">
        <f t="shared" si="31"/>
        <v>5135555.369999999</v>
      </c>
      <c r="G187" s="54">
        <f t="shared" si="31"/>
        <v>4503405.34</v>
      </c>
      <c r="H187" s="54">
        <f>SUM(H180:H186)</f>
        <v>5495636.54</v>
      </c>
      <c r="I187" s="54">
        <f t="shared" si="31"/>
        <v>4956008.92</v>
      </c>
      <c r="J187" s="54">
        <f>SUM(J180:J186)</f>
        <v>5251003.24</v>
      </c>
      <c r="K187" s="54">
        <f t="shared" si="31"/>
        <v>6164552.08</v>
      </c>
      <c r="L187" s="54">
        <f t="shared" si="31"/>
        <v>5048501.54</v>
      </c>
      <c r="M187" s="54">
        <f t="shared" si="31"/>
        <v>4940066.829999999</v>
      </c>
      <c r="N187" s="54">
        <f t="shared" si="31"/>
        <v>58747510.83000001</v>
      </c>
    </row>
    <row r="188" spans="1:14" ht="12.75">
      <c r="A188" s="45" t="s">
        <v>51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2.75">
      <c r="A189" s="50" t="s">
        <v>116</v>
      </c>
      <c r="B189" s="53">
        <f>SUM('Egresos Reales'!B40)</f>
        <v>249486.94</v>
      </c>
      <c r="C189" s="53">
        <f>SUM('Egresos Reales'!C40)</f>
        <v>356277.86</v>
      </c>
      <c r="D189" s="53">
        <f>SUM('Egresos Reales'!D40)</f>
        <v>726592.39</v>
      </c>
      <c r="E189" s="53">
        <f>SUM('Egresos Reales'!E40)</f>
        <v>566468.73</v>
      </c>
      <c r="F189" s="53">
        <f>SUM('Egresos Reales'!F40)</f>
        <v>682325.98</v>
      </c>
      <c r="G189" s="53">
        <f>SUM('Egresos Reales'!G40)</f>
        <v>1710114.28</v>
      </c>
      <c r="H189" s="53">
        <f>SUM('Egresos Reales'!H40)</f>
        <v>1420755.02</v>
      </c>
      <c r="I189" s="53">
        <f>SUM('Egresos Reales'!I40)</f>
        <v>1282881.39</v>
      </c>
      <c r="J189" s="53">
        <f>SUM('Egresos Reales'!J40)</f>
        <v>246401.37</v>
      </c>
      <c r="K189" s="53">
        <f>SUM('Egresos Reales'!K40)</f>
        <v>1861173.06</v>
      </c>
      <c r="L189" s="53">
        <f>SUM('Egresos Reales'!L40)</f>
        <v>346939.45</v>
      </c>
      <c r="M189" s="53">
        <f>SUM('Egresos Reales'!M40)</f>
        <v>320667.87</v>
      </c>
      <c r="N189" s="53">
        <f>SUM(B189:M189)</f>
        <v>9770084.339999998</v>
      </c>
    </row>
    <row r="190" spans="1:14" ht="12.75">
      <c r="A190" s="50" t="s">
        <v>117</v>
      </c>
      <c r="B190" s="53">
        <f>SUM('Egresos Reales'!B41)</f>
        <v>0</v>
      </c>
      <c r="C190" s="53">
        <f>SUM('Egresos Reales'!C41)</f>
        <v>0</v>
      </c>
      <c r="D190" s="53">
        <f>SUM('Egresos Reales'!D41)</f>
        <v>0</v>
      </c>
      <c r="E190" s="53">
        <f>SUM('Egresos Reales'!E41)</f>
        <v>0</v>
      </c>
      <c r="F190" s="53">
        <f>SUM('Egresos Reales'!F41)</f>
        <v>0</v>
      </c>
      <c r="G190" s="53">
        <f>SUM('Egresos Reales'!G41)</f>
        <v>0</v>
      </c>
      <c r="H190" s="53">
        <f>SUM('Egresos Reales'!H41)</f>
        <v>0</v>
      </c>
      <c r="I190" s="53">
        <f>SUM('Egresos Reales'!I41)</f>
        <v>0</v>
      </c>
      <c r="J190" s="53">
        <f>SUM('Egresos Reales'!J41)</f>
        <v>0</v>
      </c>
      <c r="K190" s="53">
        <f>SUM('Egresos Reales'!K41)</f>
        <v>0</v>
      </c>
      <c r="L190" s="53">
        <f>SUM('Egresos Reales'!L41)</f>
        <v>0</v>
      </c>
      <c r="M190" s="53">
        <f>SUM('Egresos Reales'!M41)</f>
        <v>0</v>
      </c>
      <c r="N190" s="53">
        <f>SUM(B190:M190)</f>
        <v>0</v>
      </c>
    </row>
    <row r="191" spans="1:14" ht="12.75">
      <c r="A191" s="55" t="s">
        <v>118</v>
      </c>
      <c r="B191" s="54">
        <f aca="true" t="shared" si="32" ref="B191:M191">SUM(B189:B190)</f>
        <v>249486.94</v>
      </c>
      <c r="C191" s="54">
        <f t="shared" si="32"/>
        <v>356277.86</v>
      </c>
      <c r="D191" s="54">
        <f t="shared" si="32"/>
        <v>726592.39</v>
      </c>
      <c r="E191" s="54">
        <f t="shared" si="32"/>
        <v>566468.73</v>
      </c>
      <c r="F191" s="54">
        <f t="shared" si="32"/>
        <v>682325.98</v>
      </c>
      <c r="G191" s="54">
        <f t="shared" si="32"/>
        <v>1710114.28</v>
      </c>
      <c r="H191" s="54">
        <f>SUM(H189:H190)</f>
        <v>1420755.02</v>
      </c>
      <c r="I191" s="54">
        <f t="shared" si="32"/>
        <v>1282881.39</v>
      </c>
      <c r="J191" s="54">
        <f>SUM(J189:J190)</f>
        <v>246401.37</v>
      </c>
      <c r="K191" s="54">
        <f t="shared" si="32"/>
        <v>1861173.06</v>
      </c>
      <c r="L191" s="54">
        <f t="shared" si="32"/>
        <v>346939.45</v>
      </c>
      <c r="M191" s="54">
        <f t="shared" si="32"/>
        <v>320667.87</v>
      </c>
      <c r="N191" s="54">
        <f>SUM(N189:N190)</f>
        <v>9770084.339999998</v>
      </c>
    </row>
    <row r="192" spans="1:14" ht="12.75">
      <c r="A192" s="45" t="s">
        <v>119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ht="12.75">
      <c r="A193" s="50" t="s">
        <v>120</v>
      </c>
      <c r="B193" s="53">
        <f>SUM('Egresos Reales'!B44)</f>
        <v>2951739.72</v>
      </c>
      <c r="C193" s="53">
        <f>SUM('Egresos Reales'!C44)</f>
        <v>4687698.15</v>
      </c>
      <c r="D193" s="53">
        <f>SUM('Egresos Reales'!D44)</f>
        <v>5225936.31</v>
      </c>
      <c r="E193" s="53">
        <f>SUM('Egresos Reales'!E44)</f>
        <v>5592000.86</v>
      </c>
      <c r="F193" s="53">
        <f>SUM('Egresos Reales'!F44)</f>
        <v>13115757.96</v>
      </c>
      <c r="G193" s="53">
        <f>SUM('Egresos Reales'!G44)</f>
        <v>7243371.75</v>
      </c>
      <c r="H193" s="53">
        <f>SUM('Egresos Reales'!H44)</f>
        <v>6400354.57</v>
      </c>
      <c r="I193" s="53">
        <f>SUM('Egresos Reales'!I44)</f>
        <v>6657781</v>
      </c>
      <c r="J193" s="53">
        <f>SUM('Egresos Reales'!J44)</f>
        <v>8215039.85</v>
      </c>
      <c r="K193" s="53">
        <f>SUM('Egresos Reales'!K44)</f>
        <v>8780925.55</v>
      </c>
      <c r="L193" s="53">
        <f>SUM('Egresos Reales'!L44)</f>
        <v>7968117.4</v>
      </c>
      <c r="M193" s="53">
        <f>SUM('Egresos Reales'!M44)</f>
        <v>10214186.64</v>
      </c>
      <c r="N193" s="53">
        <f>SUM(B193:M193)</f>
        <v>87052909.76</v>
      </c>
    </row>
    <row r="194" spans="1:14" ht="12.75">
      <c r="A194" s="27" t="s">
        <v>364</v>
      </c>
      <c r="B194" s="53">
        <f>SUM('Egresos Reales'!B45)</f>
        <v>0</v>
      </c>
      <c r="C194" s="53">
        <f>SUM('Egresos Reales'!C45)</f>
        <v>1592032.88</v>
      </c>
      <c r="D194" s="53">
        <f>SUM('Egresos Reales'!D45)</f>
        <v>0</v>
      </c>
      <c r="E194" s="53">
        <f>SUM('Egresos Reales'!E45)</f>
        <v>919414.5</v>
      </c>
      <c r="F194" s="53">
        <f>SUM('Egresos Reales'!F45)</f>
        <v>1409544.57</v>
      </c>
      <c r="G194" s="53">
        <f>SUM('Egresos Reales'!G45)</f>
        <v>2833518.85</v>
      </c>
      <c r="H194" s="53">
        <f>SUM('Egresos Reales'!H45)</f>
        <v>10569387.01</v>
      </c>
      <c r="I194" s="53">
        <f>SUM('Egresos Reales'!I45)</f>
        <v>8068729.57</v>
      </c>
      <c r="J194" s="53">
        <f>SUM('Egresos Reales'!J45)</f>
        <v>4104828.05</v>
      </c>
      <c r="K194" s="53">
        <f>SUM('Egresos Reales'!K45)</f>
        <v>5746060.17</v>
      </c>
      <c r="L194" s="53">
        <f>SUM('Egresos Reales'!L45)</f>
        <v>14198543.22</v>
      </c>
      <c r="M194" s="53">
        <f>SUM('Egresos Reales'!M45)</f>
        <v>3292624.05</v>
      </c>
      <c r="N194" s="53">
        <f>SUM(B194:M194)</f>
        <v>52734682.87</v>
      </c>
    </row>
    <row r="195" spans="1:14" ht="12.75">
      <c r="A195" s="50" t="s">
        <v>121</v>
      </c>
      <c r="B195" s="53">
        <f>SUM('Egresos Reales'!B46)</f>
        <v>0</v>
      </c>
      <c r="C195" s="53">
        <f>SUM('Egresos Reales'!C46)</f>
        <v>0</v>
      </c>
      <c r="D195" s="53">
        <f>SUM('Egresos Reales'!D46)</f>
        <v>0</v>
      </c>
      <c r="E195" s="53">
        <f>SUM('Egresos Reales'!E46)</f>
        <v>0</v>
      </c>
      <c r="F195" s="53">
        <f>SUM('Egresos Reales'!F46)</f>
        <v>0</v>
      </c>
      <c r="G195" s="53">
        <f>SUM('Egresos Reales'!G46)</f>
        <v>0</v>
      </c>
      <c r="H195" s="53">
        <f>SUM('Egresos Reales'!H46)</f>
        <v>0</v>
      </c>
      <c r="I195" s="53">
        <f>SUM('Egresos Reales'!I46)</f>
        <v>0</v>
      </c>
      <c r="J195" s="53">
        <f>SUM('Egresos Reales'!J46)</f>
        <v>0</v>
      </c>
      <c r="K195" s="53">
        <f>SUM('Egresos Reales'!K46)</f>
        <v>0</v>
      </c>
      <c r="L195" s="53">
        <f>SUM('Egresos Reales'!L46)</f>
        <v>0</v>
      </c>
      <c r="M195" s="53">
        <f>SUM('Egresos Reales'!M46)</f>
        <v>0</v>
      </c>
      <c r="N195" s="53">
        <f>SUM(B195:M195)</f>
        <v>0</v>
      </c>
    </row>
    <row r="196" spans="1:14" ht="12.75">
      <c r="A196" s="50" t="s">
        <v>122</v>
      </c>
      <c r="B196" s="53">
        <f>SUM('Egresos Reales'!B47)</f>
        <v>0</v>
      </c>
      <c r="C196" s="53">
        <f>SUM('Egresos Reales'!C47)</f>
        <v>0</v>
      </c>
      <c r="D196" s="53">
        <f>SUM('Egresos Reales'!D47)</f>
        <v>0</v>
      </c>
      <c r="E196" s="53">
        <f>SUM('Egresos Reales'!E47)</f>
        <v>0</v>
      </c>
      <c r="F196" s="53">
        <f>SUM('Egresos Reales'!F47)</f>
        <v>0</v>
      </c>
      <c r="G196" s="53">
        <f>SUM('Egresos Reales'!G47)</f>
        <v>0</v>
      </c>
      <c r="H196" s="53">
        <f>SUM('Egresos Reales'!H47)</f>
        <v>0</v>
      </c>
      <c r="I196" s="53">
        <f>SUM('Egresos Reales'!I47)</f>
        <v>0</v>
      </c>
      <c r="J196" s="53">
        <f>SUM('Egresos Reales'!J47)</f>
        <v>0</v>
      </c>
      <c r="K196" s="53">
        <f>SUM('Egresos Reales'!K47)</f>
        <v>0</v>
      </c>
      <c r="L196" s="53">
        <f>SUM('Egresos Reales'!L47)</f>
        <v>0</v>
      </c>
      <c r="M196" s="53">
        <f>SUM('Egresos Reales'!M47)</f>
        <v>0</v>
      </c>
      <c r="N196" s="53">
        <f>SUM(B196:M196)</f>
        <v>0</v>
      </c>
    </row>
    <row r="197" spans="1:14" ht="12.75">
      <c r="A197" s="55" t="s">
        <v>123</v>
      </c>
      <c r="B197" s="54">
        <f>SUM(B193:B196)</f>
        <v>2951739.72</v>
      </c>
      <c r="C197" s="54">
        <f aca="true" t="shared" si="33" ref="C197:N197">SUM(C193:C196)</f>
        <v>6279731.03</v>
      </c>
      <c r="D197" s="54">
        <f t="shared" si="33"/>
        <v>5225936.31</v>
      </c>
      <c r="E197" s="54">
        <f t="shared" si="33"/>
        <v>6511415.36</v>
      </c>
      <c r="F197" s="54">
        <f t="shared" si="33"/>
        <v>14525302.530000001</v>
      </c>
      <c r="G197" s="54">
        <f t="shared" si="33"/>
        <v>10076890.6</v>
      </c>
      <c r="H197" s="54">
        <f>SUM(H193:H196)</f>
        <v>16969741.58</v>
      </c>
      <c r="I197" s="54">
        <f t="shared" si="33"/>
        <v>14726510.57</v>
      </c>
      <c r="J197" s="54">
        <f>SUM(J193:J196)</f>
        <v>12319867.899999999</v>
      </c>
      <c r="K197" s="54">
        <f t="shared" si="33"/>
        <v>14526985.72</v>
      </c>
      <c r="L197" s="54">
        <f t="shared" si="33"/>
        <v>22166660.62</v>
      </c>
      <c r="M197" s="54">
        <f t="shared" si="33"/>
        <v>13506810.690000001</v>
      </c>
      <c r="N197" s="54">
        <f t="shared" si="33"/>
        <v>139787592.63</v>
      </c>
    </row>
    <row r="198" spans="1:14" ht="12.75">
      <c r="A198" s="45" t="s">
        <v>272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1:14" ht="12.75">
      <c r="A199" s="56" t="s">
        <v>273</v>
      </c>
      <c r="B199" s="53">
        <f>SUM('Egresos Reales'!B51)</f>
        <v>0</v>
      </c>
      <c r="C199" s="53">
        <f>SUM('Egresos Reales'!C51)</f>
        <v>0</v>
      </c>
      <c r="D199" s="53">
        <f>SUM('Egresos Reales'!D51)</f>
        <v>0</v>
      </c>
      <c r="E199" s="53">
        <f>SUM('Egresos Reales'!E51)</f>
        <v>0</v>
      </c>
      <c r="F199" s="53">
        <f>SUM('Egresos Reales'!F51)</f>
        <v>0</v>
      </c>
      <c r="G199" s="53">
        <f>SUM('Egresos Reales'!G51)</f>
        <v>0</v>
      </c>
      <c r="H199" s="53">
        <f>SUM('Egresos Reales'!H51)</f>
        <v>0</v>
      </c>
      <c r="I199" s="53">
        <f>SUM('Egresos Reales'!I51)</f>
        <v>0</v>
      </c>
      <c r="J199" s="53">
        <f>SUM('Egresos Reales'!J51)</f>
        <v>0</v>
      </c>
      <c r="K199" s="53">
        <f>SUM('Egresos Reales'!K51)</f>
        <v>0</v>
      </c>
      <c r="L199" s="53">
        <f>SUM('Egresos Reales'!L51)</f>
        <v>0</v>
      </c>
      <c r="M199" s="53">
        <f>SUM('Egresos Reales'!M51)</f>
        <v>0</v>
      </c>
      <c r="N199" s="53">
        <f>SUM('Egresos Reales'!N51)</f>
        <v>0</v>
      </c>
    </row>
    <row r="200" spans="1:14" ht="12.75">
      <c r="A200" s="56" t="s">
        <v>108</v>
      </c>
      <c r="B200" s="53">
        <f>SUM('Egresos Reales'!B52)</f>
        <v>0</v>
      </c>
      <c r="C200" s="53">
        <f>SUM('Egresos Reales'!C52)</f>
        <v>0</v>
      </c>
      <c r="D200" s="53">
        <f>SUM('Egresos Reales'!D52)</f>
        <v>0</v>
      </c>
      <c r="E200" s="53">
        <f>SUM('Egresos Reales'!E52)</f>
        <v>0</v>
      </c>
      <c r="F200" s="53">
        <f>SUM('Egresos Reales'!F52)</f>
        <v>0</v>
      </c>
      <c r="G200" s="53">
        <f>SUM('Egresos Reales'!G52)</f>
        <v>0</v>
      </c>
      <c r="H200" s="53">
        <f>SUM('Egresos Reales'!H52)</f>
        <v>0</v>
      </c>
      <c r="I200" s="53">
        <f>SUM('Egresos Reales'!I52)</f>
        <v>0</v>
      </c>
      <c r="J200" s="53">
        <f>SUM('Egresos Reales'!J52)</f>
        <v>0</v>
      </c>
      <c r="K200" s="53">
        <f>SUM('Egresos Reales'!K52)</f>
        <v>0</v>
      </c>
      <c r="L200" s="53">
        <f>SUM('Egresos Reales'!L52)</f>
        <v>0</v>
      </c>
      <c r="M200" s="53">
        <f>SUM('Egresos Reales'!M52)</f>
        <v>0</v>
      </c>
      <c r="N200" s="53">
        <f>SUM('Egresos Reales'!N52)</f>
        <v>0</v>
      </c>
    </row>
    <row r="201" spans="1:14" ht="12.75">
      <c r="A201" s="56" t="s">
        <v>424</v>
      </c>
      <c r="B201" s="53">
        <f>SUM('Egresos Reales'!B53)</f>
        <v>0</v>
      </c>
      <c r="C201" s="53">
        <f>SUM('Egresos Reales'!C53)</f>
        <v>0</v>
      </c>
      <c r="D201" s="53">
        <f>SUM('Egresos Reales'!D53)</f>
        <v>0</v>
      </c>
      <c r="E201" s="53">
        <f>SUM('Egresos Reales'!E53)</f>
        <v>0</v>
      </c>
      <c r="F201" s="53">
        <f>SUM('Egresos Reales'!F53)</f>
        <v>0</v>
      </c>
      <c r="G201" s="53">
        <f>SUM('Egresos Reales'!G53)</f>
        <v>0</v>
      </c>
      <c r="H201" s="53">
        <f>SUM('Egresos Reales'!H53)</f>
        <v>0</v>
      </c>
      <c r="I201" s="53">
        <f>SUM('Egresos Reales'!I53)</f>
        <v>0</v>
      </c>
      <c r="J201" s="53">
        <f>SUM('Egresos Reales'!J53)</f>
        <v>0</v>
      </c>
      <c r="K201" s="53">
        <f>SUM('Egresos Reales'!K53)</f>
        <v>0</v>
      </c>
      <c r="L201" s="53">
        <f>SUM('Egresos Reales'!L53)</f>
        <v>0</v>
      </c>
      <c r="M201" s="53">
        <f>SUM('Egresos Reales'!M53)</f>
        <v>0</v>
      </c>
      <c r="N201" s="53">
        <f>SUM('Egresos Reales'!N53)</f>
        <v>0</v>
      </c>
    </row>
    <row r="202" spans="1:14" ht="12.75">
      <c r="A202" s="56" t="s">
        <v>369</v>
      </c>
      <c r="B202" s="53">
        <f>SUM('Egresos Reales'!B54)</f>
        <v>0</v>
      </c>
      <c r="C202" s="53">
        <f>SUM('Egresos Reales'!C54)</f>
        <v>0</v>
      </c>
      <c r="D202" s="53">
        <f>SUM('Egresos Reales'!D54)</f>
        <v>0</v>
      </c>
      <c r="E202" s="53">
        <f>SUM('Egresos Reales'!E54)</f>
        <v>0</v>
      </c>
      <c r="F202" s="53">
        <f>SUM('Egresos Reales'!F54)</f>
        <v>0</v>
      </c>
      <c r="G202" s="53">
        <f>SUM('Egresos Reales'!G54)</f>
        <v>0</v>
      </c>
      <c r="H202" s="53">
        <f>SUM('Egresos Reales'!H54)</f>
        <v>0</v>
      </c>
      <c r="I202" s="53">
        <f>SUM('Egresos Reales'!I54)</f>
        <v>0</v>
      </c>
      <c r="J202" s="53">
        <f>SUM('Egresos Reales'!J54)</f>
        <v>0</v>
      </c>
      <c r="K202" s="53">
        <f>SUM('Egresos Reales'!K54)</f>
        <v>0</v>
      </c>
      <c r="L202" s="53">
        <f>SUM('Egresos Reales'!L54)</f>
        <v>0</v>
      </c>
      <c r="M202" s="53">
        <f>SUM('Egresos Reales'!M54)</f>
        <v>0</v>
      </c>
      <c r="N202" s="53">
        <f>SUM('Egresos Reales'!N54)</f>
        <v>0</v>
      </c>
    </row>
    <row r="203" spans="1:14" ht="12.75">
      <c r="A203" s="56" t="s">
        <v>370</v>
      </c>
      <c r="B203" s="53">
        <f>SUM('Egresos Reales'!B55)</f>
        <v>0</v>
      </c>
      <c r="C203" s="53">
        <f>SUM('Egresos Reales'!C55)</f>
        <v>0</v>
      </c>
      <c r="D203" s="53">
        <f>SUM('Egresos Reales'!D55)</f>
        <v>0</v>
      </c>
      <c r="E203" s="53">
        <f>SUM('Egresos Reales'!E55)</f>
        <v>0</v>
      </c>
      <c r="F203" s="53">
        <f>SUM('Egresos Reales'!F55)</f>
        <v>0</v>
      </c>
      <c r="G203" s="53">
        <f>SUM('Egresos Reales'!G55)</f>
        <v>0</v>
      </c>
      <c r="H203" s="53">
        <f>SUM('Egresos Reales'!H55)</f>
        <v>0</v>
      </c>
      <c r="I203" s="53">
        <f>SUM('Egresos Reales'!I55)</f>
        <v>0</v>
      </c>
      <c r="J203" s="53">
        <f>SUM('Egresos Reales'!J55)</f>
        <v>0</v>
      </c>
      <c r="K203" s="53">
        <f>SUM('Egresos Reales'!K55)</f>
        <v>0</v>
      </c>
      <c r="L203" s="53">
        <f>SUM('Egresos Reales'!L55)</f>
        <v>0</v>
      </c>
      <c r="M203" s="53">
        <f>SUM('Egresos Reales'!M55)</f>
        <v>0</v>
      </c>
      <c r="N203" s="53">
        <f>SUM('Egresos Reales'!N55)</f>
        <v>0</v>
      </c>
    </row>
    <row r="204" spans="1:14" ht="12.75">
      <c r="A204" s="56" t="s">
        <v>449</v>
      </c>
      <c r="B204" s="53">
        <f>SUM('Egresos Reales'!B56)</f>
        <v>0</v>
      </c>
      <c r="C204" s="53">
        <f>SUM('Egresos Reales'!C56)</f>
        <v>0</v>
      </c>
      <c r="D204" s="53">
        <f>SUM('Egresos Reales'!D56)</f>
        <v>0</v>
      </c>
      <c r="E204" s="53">
        <f>SUM('Egresos Reales'!E56)</f>
        <v>0</v>
      </c>
      <c r="F204" s="53">
        <f>SUM('Egresos Reales'!F56)</f>
        <v>0</v>
      </c>
      <c r="G204" s="53">
        <f>SUM('Egresos Reales'!G56)</f>
        <v>0</v>
      </c>
      <c r="H204" s="53">
        <f>SUM('Egresos Reales'!H56)</f>
        <v>0</v>
      </c>
      <c r="I204" s="53">
        <f>SUM('Egresos Reales'!I56)</f>
        <v>0</v>
      </c>
      <c r="J204" s="53">
        <f>SUM('Egresos Reales'!J56)</f>
        <v>0</v>
      </c>
      <c r="K204" s="53">
        <f>SUM('Egresos Reales'!K56)</f>
        <v>0</v>
      </c>
      <c r="L204" s="53">
        <f>SUM('Egresos Reales'!L56)</f>
        <v>0</v>
      </c>
      <c r="M204" s="53">
        <f>SUM('Egresos Reales'!M56)</f>
        <v>0</v>
      </c>
      <c r="N204" s="53">
        <f>SUM('Egresos Reales'!N56)</f>
        <v>0</v>
      </c>
    </row>
    <row r="205" spans="1:14" ht="12.75">
      <c r="A205" s="56" t="s">
        <v>482</v>
      </c>
      <c r="B205" s="53">
        <f>SUM('Egresos Reales'!B57)</f>
        <v>0</v>
      </c>
      <c r="C205" s="53">
        <f>SUM('Egresos Reales'!C57)</f>
        <v>0</v>
      </c>
      <c r="D205" s="53">
        <f>SUM('Egresos Reales'!D57)</f>
        <v>0</v>
      </c>
      <c r="E205" s="53">
        <f>SUM('Egresos Reales'!E57)</f>
        <v>0</v>
      </c>
      <c r="F205" s="53">
        <f>SUM('Egresos Reales'!F57)</f>
        <v>0</v>
      </c>
      <c r="G205" s="53">
        <f>SUM('Egresos Reales'!G57)</f>
        <v>0</v>
      </c>
      <c r="H205" s="53">
        <f>SUM('Egresos Reales'!H57)</f>
        <v>0</v>
      </c>
      <c r="I205" s="53">
        <f>SUM('Egresos Reales'!I57)</f>
        <v>0</v>
      </c>
      <c r="J205" s="53">
        <f>SUM('Egresos Reales'!J57)</f>
        <v>0</v>
      </c>
      <c r="K205" s="53">
        <f>SUM('Egresos Reales'!K57)</f>
        <v>0</v>
      </c>
      <c r="L205" s="53">
        <f>SUM('Egresos Reales'!L57)</f>
        <v>0</v>
      </c>
      <c r="M205" s="53">
        <f>SUM('Egresos Reales'!M57)</f>
        <v>0</v>
      </c>
      <c r="N205" s="53">
        <f>SUM('Egresos Reales'!N57)</f>
        <v>0</v>
      </c>
    </row>
    <row r="206" spans="1:14" ht="12.75">
      <c r="A206" s="56" t="s">
        <v>537</v>
      </c>
      <c r="B206" s="53">
        <f>SUM('Egresos Reales'!B58)</f>
        <v>0</v>
      </c>
      <c r="C206" s="53">
        <f>SUM('Egresos Reales'!C58)</f>
        <v>0</v>
      </c>
      <c r="D206" s="53">
        <f>SUM('Egresos Reales'!D58)</f>
        <v>0</v>
      </c>
      <c r="E206" s="53">
        <f>SUM('Egresos Reales'!E58)</f>
        <v>6.96</v>
      </c>
      <c r="F206" s="53">
        <f>SUM('Egresos Reales'!F58)</f>
        <v>0</v>
      </c>
      <c r="G206" s="53">
        <f>SUM('Egresos Reales'!G58)</f>
        <v>0</v>
      </c>
      <c r="H206" s="53">
        <f>SUM('Egresos Reales'!H58)</f>
        <v>0</v>
      </c>
      <c r="I206" s="53">
        <f>SUM('Egresos Reales'!I58)</f>
        <v>0</v>
      </c>
      <c r="J206" s="53">
        <f>SUM('Egresos Reales'!J58)</f>
        <v>0</v>
      </c>
      <c r="K206" s="53">
        <f>SUM('Egresos Reales'!K58)</f>
        <v>0</v>
      </c>
      <c r="L206" s="53">
        <f>SUM('Egresos Reales'!L58)</f>
        <v>0</v>
      </c>
      <c r="M206" s="53">
        <f>SUM('Egresos Reales'!M58)</f>
        <v>0</v>
      </c>
      <c r="N206" s="53">
        <f>SUM('Egresos Reales'!N58)</f>
        <v>6.96</v>
      </c>
    </row>
    <row r="207" spans="1:14" ht="12.75">
      <c r="A207" s="56" t="s">
        <v>567</v>
      </c>
      <c r="B207" s="53">
        <f>SUM('Egresos Reales'!B59)</f>
        <v>0</v>
      </c>
      <c r="C207" s="53">
        <f>SUM('Egresos Reales'!C59)</f>
        <v>1</v>
      </c>
      <c r="D207" s="53">
        <f>SUM('Egresos Reales'!D59)</f>
        <v>0</v>
      </c>
      <c r="E207" s="53">
        <f>SUM('Egresos Reales'!E59)</f>
        <v>0</v>
      </c>
      <c r="F207" s="53">
        <f>SUM('Egresos Reales'!F59)</f>
        <v>0</v>
      </c>
      <c r="G207" s="53">
        <f>SUM('Egresos Reales'!G59)</f>
        <v>0</v>
      </c>
      <c r="H207" s="53">
        <f>SUM('Egresos Reales'!H59)</f>
        <v>0</v>
      </c>
      <c r="I207" s="53">
        <f>SUM('Egresos Reales'!I59)</f>
        <v>0</v>
      </c>
      <c r="J207" s="53">
        <f>SUM('Egresos Reales'!J59)</f>
        <v>0</v>
      </c>
      <c r="K207" s="53">
        <f>SUM('Egresos Reales'!K59)</f>
        <v>0</v>
      </c>
      <c r="L207" s="53">
        <f>SUM('Egresos Reales'!L59)</f>
        <v>0</v>
      </c>
      <c r="M207" s="53">
        <f>SUM('Egresos Reales'!M59)</f>
        <v>0</v>
      </c>
      <c r="N207" s="53">
        <f>SUM('Egresos Reales'!N59)</f>
        <v>1</v>
      </c>
    </row>
    <row r="208" spans="1:14" ht="12.75">
      <c r="A208" s="56" t="s">
        <v>428</v>
      </c>
      <c r="B208" s="53">
        <f>SUM('Egresos Reales'!B60)</f>
        <v>0</v>
      </c>
      <c r="C208" s="53">
        <f>SUM('Egresos Reales'!C60)</f>
        <v>0</v>
      </c>
      <c r="D208" s="53">
        <f>SUM('Egresos Reales'!D60)</f>
        <v>0</v>
      </c>
      <c r="E208" s="53">
        <f>SUM('Egresos Reales'!E60)</f>
        <v>0</v>
      </c>
      <c r="F208" s="53">
        <f>SUM('Egresos Reales'!F60)</f>
        <v>0</v>
      </c>
      <c r="G208" s="53">
        <f>SUM('Egresos Reales'!G60)</f>
        <v>0</v>
      </c>
      <c r="H208" s="53">
        <f>SUM('Egresos Reales'!H60)</f>
        <v>0</v>
      </c>
      <c r="I208" s="53">
        <f>SUM('Egresos Reales'!I60)</f>
        <v>0</v>
      </c>
      <c r="J208" s="53">
        <f>SUM('Egresos Reales'!J60)</f>
        <v>0</v>
      </c>
      <c r="K208" s="53">
        <f>SUM('Egresos Reales'!K60)</f>
        <v>0</v>
      </c>
      <c r="L208" s="53">
        <f>SUM('Egresos Reales'!L60)</f>
        <v>0</v>
      </c>
      <c r="M208" s="53">
        <f>SUM('Egresos Reales'!M60)</f>
        <v>0</v>
      </c>
      <c r="N208" s="53">
        <f>SUM('Egresos Reales'!N60)</f>
        <v>0</v>
      </c>
    </row>
    <row r="209" spans="1:14" ht="12.75">
      <c r="A209" s="56" t="s">
        <v>425</v>
      </c>
      <c r="B209" s="53">
        <f>SUM('Egresos Reales'!B61)</f>
        <v>0</v>
      </c>
      <c r="C209" s="53">
        <f>SUM('Egresos Reales'!C61)</f>
        <v>0</v>
      </c>
      <c r="D209" s="53">
        <f>SUM('Egresos Reales'!D61)</f>
        <v>0</v>
      </c>
      <c r="E209" s="53">
        <f>SUM('Egresos Reales'!E61)</f>
        <v>0</v>
      </c>
      <c r="F209" s="53">
        <f>SUM('Egresos Reales'!F61)</f>
        <v>0</v>
      </c>
      <c r="G209" s="53">
        <f>SUM('Egresos Reales'!G61)</f>
        <v>0</v>
      </c>
      <c r="H209" s="53">
        <f>SUM('Egresos Reales'!H61)</f>
        <v>0</v>
      </c>
      <c r="I209" s="53">
        <f>SUM('Egresos Reales'!I61)</f>
        <v>0</v>
      </c>
      <c r="J209" s="53">
        <f>SUM('Egresos Reales'!J61)</f>
        <v>0</v>
      </c>
      <c r="K209" s="53">
        <f>SUM('Egresos Reales'!K61)</f>
        <v>0</v>
      </c>
      <c r="L209" s="53">
        <f>SUM('Egresos Reales'!L61)</f>
        <v>0</v>
      </c>
      <c r="M209" s="53">
        <f>SUM('Egresos Reales'!M61)</f>
        <v>0</v>
      </c>
      <c r="N209" s="53">
        <f>SUM('Egresos Reales'!N61)</f>
        <v>0</v>
      </c>
    </row>
    <row r="210" spans="1:14" ht="12.75">
      <c r="A210" s="56" t="s">
        <v>371</v>
      </c>
      <c r="B210" s="53">
        <f>SUM('Egresos Reales'!B62)</f>
        <v>0</v>
      </c>
      <c r="C210" s="53">
        <f>SUM('Egresos Reales'!C62)</f>
        <v>0</v>
      </c>
      <c r="D210" s="53">
        <f>SUM('Egresos Reales'!D62)</f>
        <v>0</v>
      </c>
      <c r="E210" s="53">
        <f>SUM('Egresos Reales'!E62)</f>
        <v>0</v>
      </c>
      <c r="F210" s="53">
        <f>SUM('Egresos Reales'!F62)</f>
        <v>0</v>
      </c>
      <c r="G210" s="53">
        <f>SUM('Egresos Reales'!G62)</f>
        <v>0</v>
      </c>
      <c r="H210" s="53">
        <f>SUM('Egresos Reales'!H62)</f>
        <v>0</v>
      </c>
      <c r="I210" s="53">
        <f>SUM('Egresos Reales'!I62)</f>
        <v>0</v>
      </c>
      <c r="J210" s="53">
        <f>SUM('Egresos Reales'!J62)</f>
        <v>0</v>
      </c>
      <c r="K210" s="53">
        <f>SUM('Egresos Reales'!K62)</f>
        <v>0</v>
      </c>
      <c r="L210" s="53">
        <f>SUM('Egresos Reales'!L62)</f>
        <v>0</v>
      </c>
      <c r="M210" s="53">
        <f>SUM('Egresos Reales'!M62)</f>
        <v>0</v>
      </c>
      <c r="N210" s="53">
        <f>SUM('Egresos Reales'!N62)</f>
        <v>0</v>
      </c>
    </row>
    <row r="211" spans="1:14" ht="12.75">
      <c r="A211" s="56" t="s">
        <v>372</v>
      </c>
      <c r="B211" s="53">
        <f>SUM('Egresos Reales'!B63)</f>
        <v>0</v>
      </c>
      <c r="C211" s="53">
        <f>SUM('Egresos Reales'!C63)</f>
        <v>0</v>
      </c>
      <c r="D211" s="53">
        <f>SUM('Egresos Reales'!D63)</f>
        <v>0</v>
      </c>
      <c r="E211" s="53">
        <f>SUM('Egresos Reales'!E63)</f>
        <v>0</v>
      </c>
      <c r="F211" s="53">
        <f>SUM('Egresos Reales'!F63)</f>
        <v>0</v>
      </c>
      <c r="G211" s="53">
        <f>SUM('Egresos Reales'!G63)</f>
        <v>0</v>
      </c>
      <c r="H211" s="53">
        <f>SUM('Egresos Reales'!H63)</f>
        <v>0</v>
      </c>
      <c r="I211" s="53">
        <f>SUM('Egresos Reales'!I63)</f>
        <v>0</v>
      </c>
      <c r="J211" s="53">
        <f>SUM('Egresos Reales'!J63)</f>
        <v>0</v>
      </c>
      <c r="K211" s="53">
        <f>SUM('Egresos Reales'!K63)</f>
        <v>0</v>
      </c>
      <c r="L211" s="53">
        <f>SUM('Egresos Reales'!L63)</f>
        <v>0</v>
      </c>
      <c r="M211" s="53">
        <f>SUM('Egresos Reales'!M63)</f>
        <v>0</v>
      </c>
      <c r="N211" s="53">
        <f>SUM('Egresos Reales'!N63)</f>
        <v>0</v>
      </c>
    </row>
    <row r="212" spans="1:14" ht="12.75">
      <c r="A212" s="56" t="s">
        <v>450</v>
      </c>
      <c r="B212" s="53">
        <f>SUM('Egresos Reales'!B64)</f>
        <v>0</v>
      </c>
      <c r="C212" s="53">
        <f>SUM('Egresos Reales'!C64)</f>
        <v>0</v>
      </c>
      <c r="D212" s="53">
        <f>SUM('Egresos Reales'!D64)</f>
        <v>0</v>
      </c>
      <c r="E212" s="53">
        <f>SUM('Egresos Reales'!E64)</f>
        <v>0</v>
      </c>
      <c r="F212" s="53">
        <f>SUM('Egresos Reales'!F64)</f>
        <v>0</v>
      </c>
      <c r="G212" s="53">
        <f>SUM('Egresos Reales'!G64)</f>
        <v>0</v>
      </c>
      <c r="H212" s="53">
        <f>SUM('Egresos Reales'!H64)</f>
        <v>0</v>
      </c>
      <c r="I212" s="53">
        <f>SUM('Egresos Reales'!I64)</f>
        <v>0</v>
      </c>
      <c r="J212" s="53">
        <f>SUM('Egresos Reales'!J64)</f>
        <v>0</v>
      </c>
      <c r="K212" s="53">
        <f>SUM('Egresos Reales'!K64)</f>
        <v>0</v>
      </c>
      <c r="L212" s="53">
        <f>SUM('Egresos Reales'!L64)</f>
        <v>0</v>
      </c>
      <c r="M212" s="53">
        <f>SUM('Egresos Reales'!M64)</f>
        <v>0</v>
      </c>
      <c r="N212" s="53">
        <f>SUM('Egresos Reales'!N64)</f>
        <v>0</v>
      </c>
    </row>
    <row r="213" spans="1:14" ht="12.75">
      <c r="A213" s="56" t="s">
        <v>483</v>
      </c>
      <c r="B213" s="53">
        <f>SUM('Egresos Reales'!B65)</f>
        <v>0</v>
      </c>
      <c r="C213" s="53">
        <f>SUM('Egresos Reales'!C65)</f>
        <v>0</v>
      </c>
      <c r="D213" s="53">
        <f>SUM('Egresos Reales'!D65)</f>
        <v>0</v>
      </c>
      <c r="E213" s="53">
        <f>SUM('Egresos Reales'!E65)</f>
        <v>0</v>
      </c>
      <c r="F213" s="53">
        <f>SUM('Egresos Reales'!F65)</f>
        <v>0</v>
      </c>
      <c r="G213" s="53">
        <f>SUM('Egresos Reales'!G65)</f>
        <v>0</v>
      </c>
      <c r="H213" s="53">
        <f>SUM('Egresos Reales'!H65)</f>
        <v>0</v>
      </c>
      <c r="I213" s="53">
        <f>SUM('Egresos Reales'!I65)</f>
        <v>0</v>
      </c>
      <c r="J213" s="53">
        <f>SUM('Egresos Reales'!J65)</f>
        <v>0</v>
      </c>
      <c r="K213" s="53">
        <f>SUM('Egresos Reales'!K65)</f>
        <v>0</v>
      </c>
      <c r="L213" s="53">
        <f>SUM('Egresos Reales'!L65)</f>
        <v>0</v>
      </c>
      <c r="M213" s="53">
        <f>SUM('Egresos Reales'!M65)</f>
        <v>0</v>
      </c>
      <c r="N213" s="53">
        <f>SUM('Egresos Reales'!N65)</f>
        <v>0</v>
      </c>
    </row>
    <row r="214" spans="1:14" ht="12.75">
      <c r="A214" s="56" t="s">
        <v>538</v>
      </c>
      <c r="B214" s="53">
        <f>SUM('Egresos Reales'!B66)</f>
        <v>0</v>
      </c>
      <c r="C214" s="53">
        <f>SUM('Egresos Reales'!C66)</f>
        <v>0</v>
      </c>
      <c r="D214" s="53">
        <f>SUM('Egresos Reales'!D66)</f>
        <v>0</v>
      </c>
      <c r="E214" s="53">
        <f>SUM('Egresos Reales'!E66)</f>
        <v>0</v>
      </c>
      <c r="F214" s="53">
        <f>SUM('Egresos Reales'!F66)</f>
        <v>0</v>
      </c>
      <c r="G214" s="53">
        <f>SUM('Egresos Reales'!G66)</f>
        <v>0</v>
      </c>
      <c r="H214" s="53">
        <f>SUM('Egresos Reales'!H66)</f>
        <v>0</v>
      </c>
      <c r="I214" s="53">
        <f>SUM('Egresos Reales'!I66)</f>
        <v>0</v>
      </c>
      <c r="J214" s="53">
        <f>SUM('Egresos Reales'!J66)</f>
        <v>0</v>
      </c>
      <c r="K214" s="53">
        <f>SUM('Egresos Reales'!K66)</f>
        <v>0</v>
      </c>
      <c r="L214" s="53">
        <f>SUM('Egresos Reales'!L66)</f>
        <v>0</v>
      </c>
      <c r="M214" s="53">
        <f>SUM('Egresos Reales'!M66)</f>
        <v>0</v>
      </c>
      <c r="N214" s="53">
        <f>SUM('Egresos Reales'!N66)</f>
        <v>0</v>
      </c>
    </row>
    <row r="215" spans="1:14" ht="12.75">
      <c r="A215" s="56" t="s">
        <v>554</v>
      </c>
      <c r="B215" s="53">
        <f>SUM('Egresos Reales'!B67)</f>
        <v>0</v>
      </c>
      <c r="C215" s="53">
        <f>SUM('Egresos Reales'!C67)</f>
        <v>0</v>
      </c>
      <c r="D215" s="53">
        <f>SUM('Egresos Reales'!D67)</f>
        <v>0</v>
      </c>
      <c r="E215" s="53">
        <f>SUM('Egresos Reales'!E67)</f>
        <v>0</v>
      </c>
      <c r="F215" s="53">
        <f>SUM('Egresos Reales'!F67)</f>
        <v>0</v>
      </c>
      <c r="G215" s="53">
        <f>SUM('Egresos Reales'!G67)</f>
        <v>0</v>
      </c>
      <c r="H215" s="53">
        <f>SUM('Egresos Reales'!H67)</f>
        <v>0</v>
      </c>
      <c r="I215" s="53">
        <f>SUM('Egresos Reales'!I67)</f>
        <v>4736662.19</v>
      </c>
      <c r="J215" s="53">
        <f>SUM('Egresos Reales'!J67)</f>
        <v>1320814.7</v>
      </c>
      <c r="K215" s="53">
        <f>SUM('Egresos Reales'!K67)</f>
        <v>1590016.46</v>
      </c>
      <c r="L215" s="53">
        <f>SUM('Egresos Reales'!L67)</f>
        <v>7079623.83</v>
      </c>
      <c r="M215" s="53">
        <f>SUM('Egresos Reales'!M67)</f>
        <v>962542.53</v>
      </c>
      <c r="N215" s="53">
        <f>SUM('Egresos Reales'!N67)</f>
        <v>15689659.709999999</v>
      </c>
    </row>
    <row r="216" spans="1:14" ht="12.75">
      <c r="A216" s="56" t="s">
        <v>580</v>
      </c>
      <c r="B216" s="53">
        <f>SUM('Egresos Reales'!B68)</f>
        <v>0</v>
      </c>
      <c r="C216" s="53">
        <f>SUM('Egresos Reales'!C68)</f>
        <v>0</v>
      </c>
      <c r="D216" s="53">
        <f>SUM('Egresos Reales'!D68)</f>
        <v>0</v>
      </c>
      <c r="E216" s="53">
        <f>SUM('Egresos Reales'!E68)</f>
        <v>0</v>
      </c>
      <c r="F216" s="53">
        <f>SUM('Egresos Reales'!F68)</f>
        <v>0</v>
      </c>
      <c r="G216" s="53">
        <f>SUM('Egresos Reales'!G68)</f>
        <v>0</v>
      </c>
      <c r="H216" s="53">
        <f>SUM('Egresos Reales'!H68)</f>
        <v>0</v>
      </c>
      <c r="I216" s="53">
        <f>SUM('Egresos Reales'!I68)</f>
        <v>0</v>
      </c>
      <c r="J216" s="53">
        <f>SUM('Egresos Reales'!J68)</f>
        <v>407682</v>
      </c>
      <c r="K216" s="53">
        <f>SUM('Egresos Reales'!K68)</f>
        <v>0</v>
      </c>
      <c r="L216" s="53">
        <f>SUM('Egresos Reales'!L68)</f>
        <v>43384</v>
      </c>
      <c r="M216" s="53">
        <f>SUM('Egresos Reales'!M68)</f>
        <v>0</v>
      </c>
      <c r="N216" s="53">
        <f>SUM('Egresos Reales'!N68)</f>
        <v>451066</v>
      </c>
    </row>
    <row r="217" spans="1:14" ht="12.75">
      <c r="A217" s="56" t="s">
        <v>573</v>
      </c>
      <c r="B217" s="53">
        <f>SUM('Egresos Reales'!B69)</f>
        <v>0</v>
      </c>
      <c r="C217" s="53">
        <f>SUM('Egresos Reales'!C69)</f>
        <v>0</v>
      </c>
      <c r="D217" s="53">
        <f>SUM('Egresos Reales'!D69)</f>
        <v>0</v>
      </c>
      <c r="E217" s="53">
        <f>SUM('Egresos Reales'!E69)</f>
        <v>0</v>
      </c>
      <c r="F217" s="53">
        <f>SUM('Egresos Reales'!F69)</f>
        <v>0</v>
      </c>
      <c r="G217" s="53">
        <f>SUM('Egresos Reales'!G69)</f>
        <v>0</v>
      </c>
      <c r="H217" s="53">
        <f>SUM('Egresos Reales'!H69)</f>
        <v>755900</v>
      </c>
      <c r="I217" s="53">
        <f>SUM('Egresos Reales'!I69)</f>
        <v>0</v>
      </c>
      <c r="J217" s="53">
        <f>SUM('Egresos Reales'!J69)</f>
        <v>0</v>
      </c>
      <c r="K217" s="53">
        <f>SUM('Egresos Reales'!K69)</f>
        <v>0</v>
      </c>
      <c r="L217" s="53">
        <f>SUM('Egresos Reales'!L69)</f>
        <v>0</v>
      </c>
      <c r="M217" s="53">
        <f>SUM('Egresos Reales'!M69)</f>
        <v>0</v>
      </c>
      <c r="N217" s="53">
        <f>SUM('Egresos Reales'!N69)</f>
        <v>755900</v>
      </c>
    </row>
    <row r="218" spans="1:14" ht="12.75">
      <c r="A218" s="61" t="s">
        <v>274</v>
      </c>
      <c r="B218" s="60">
        <f>SUM(B199:B217)</f>
        <v>0</v>
      </c>
      <c r="C218" s="60">
        <f aca="true" t="shared" si="34" ref="C218:N218">SUM(C199:C217)</f>
        <v>1</v>
      </c>
      <c r="D218" s="60">
        <f t="shared" si="34"/>
        <v>0</v>
      </c>
      <c r="E218" s="60">
        <f t="shared" si="34"/>
        <v>6.96</v>
      </c>
      <c r="F218" s="60">
        <f t="shared" si="34"/>
        <v>0</v>
      </c>
      <c r="G218" s="60">
        <f t="shared" si="34"/>
        <v>0</v>
      </c>
      <c r="H218" s="60">
        <f t="shared" si="34"/>
        <v>755900</v>
      </c>
      <c r="I218" s="60">
        <f t="shared" si="34"/>
        <v>4736662.19</v>
      </c>
      <c r="J218" s="60">
        <f t="shared" si="34"/>
        <v>1728496.7</v>
      </c>
      <c r="K218" s="60">
        <f t="shared" si="34"/>
        <v>1590016.46</v>
      </c>
      <c r="L218" s="60">
        <f t="shared" si="34"/>
        <v>7123007.83</v>
      </c>
      <c r="M218" s="60">
        <f t="shared" si="34"/>
        <v>962542.53</v>
      </c>
      <c r="N218" s="60">
        <f t="shared" si="34"/>
        <v>16896633.67</v>
      </c>
    </row>
    <row r="219" spans="1:14" ht="12.75">
      <c r="A219" s="78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1:14" ht="12.75">
      <c r="A220" s="89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</row>
    <row r="221" spans="1:14" ht="12.75">
      <c r="A221" s="72" t="s">
        <v>124</v>
      </c>
      <c r="B221" s="195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</row>
    <row r="222" spans="1:14" ht="12.75">
      <c r="A222" s="56" t="s">
        <v>302</v>
      </c>
      <c r="B222" s="194">
        <f>SUM('Egresos Reales'!B71)</f>
        <v>6104688.7</v>
      </c>
      <c r="C222" s="194">
        <f>SUM('Egresos Reales'!C71)</f>
        <v>6147868</v>
      </c>
      <c r="D222" s="194">
        <f>SUM('Egresos Reales'!D71)</f>
        <v>7358065.26</v>
      </c>
      <c r="E222" s="194">
        <f>SUM('Egresos Reales'!E71)</f>
        <v>6964411</v>
      </c>
      <c r="F222" s="194">
        <f>SUM('Egresos Reales'!F71)</f>
        <v>7395333.73</v>
      </c>
      <c r="G222" s="194">
        <f>SUM('Egresos Reales'!G71)</f>
        <v>6078801</v>
      </c>
      <c r="H222" s="194">
        <f>SUM('Egresos Reales'!H71)</f>
        <v>6638715.25</v>
      </c>
      <c r="I222" s="194">
        <f>SUM('Egresos Reales'!I71)</f>
        <v>6551852.04</v>
      </c>
      <c r="J222" s="194">
        <f>SUM('Egresos Reales'!J71)</f>
        <v>7239152.94</v>
      </c>
      <c r="K222" s="194">
        <f>SUM('Egresos Reales'!K71)</f>
        <v>6872267</v>
      </c>
      <c r="L222" s="194">
        <f>SUM('Egresos Reales'!L71)</f>
        <v>7507004.81</v>
      </c>
      <c r="M222" s="194">
        <f>SUM('Egresos Reales'!M71)</f>
        <v>14943937</v>
      </c>
      <c r="N222" s="194">
        <f>SUM('Egresos Reales'!N71)</f>
        <v>89802096.72999999</v>
      </c>
    </row>
    <row r="223" spans="1:14" ht="12.75">
      <c r="A223" s="56" t="s">
        <v>392</v>
      </c>
      <c r="B223" s="194">
        <f>SUM('Egresos Reales'!B72)</f>
        <v>8000</v>
      </c>
      <c r="C223" s="194">
        <f>SUM('Egresos Reales'!C72)</f>
        <v>2492</v>
      </c>
      <c r="D223" s="194">
        <f>SUM('Egresos Reales'!D72)</f>
        <v>10010</v>
      </c>
      <c r="E223" s="194">
        <f>SUM('Egresos Reales'!E72)</f>
        <v>26229</v>
      </c>
      <c r="F223" s="194">
        <f>SUM('Egresos Reales'!F72)</f>
        <v>7673</v>
      </c>
      <c r="G223" s="194">
        <f>SUM('Egresos Reales'!G72)</f>
        <v>7091</v>
      </c>
      <c r="H223" s="194">
        <f>SUM('Egresos Reales'!H72)</f>
        <v>0</v>
      </c>
      <c r="I223" s="194">
        <f>SUM('Egresos Reales'!I72)</f>
        <v>146883</v>
      </c>
      <c r="J223" s="194">
        <f>SUM('Egresos Reales'!J72)</f>
        <v>0</v>
      </c>
      <c r="K223" s="194">
        <f>SUM('Egresos Reales'!K72)</f>
        <v>0</v>
      </c>
      <c r="L223" s="194">
        <f>SUM('Egresos Reales'!L72)</f>
        <v>0</v>
      </c>
      <c r="M223" s="194">
        <f>SUM('Egresos Reales'!M72)</f>
        <v>13050</v>
      </c>
      <c r="N223" s="194">
        <f>SUM('Egresos Reales'!N72)</f>
        <v>221428</v>
      </c>
    </row>
    <row r="224" spans="1:14" ht="12.75">
      <c r="A224" s="56" t="s">
        <v>383</v>
      </c>
      <c r="B224" s="194">
        <f>SUM('Egresos Reales'!B73)</f>
        <v>0</v>
      </c>
      <c r="C224" s="194">
        <f>SUM('Egresos Reales'!C73)</f>
        <v>0</v>
      </c>
      <c r="D224" s="194">
        <f>SUM('Egresos Reales'!D73)</f>
        <v>0</v>
      </c>
      <c r="E224" s="194">
        <f>SUM('Egresos Reales'!E73)</f>
        <v>0</v>
      </c>
      <c r="F224" s="194">
        <f>SUM('Egresos Reales'!F73)</f>
        <v>0</v>
      </c>
      <c r="G224" s="194">
        <f>SUM('Egresos Reales'!G73)</f>
        <v>0</v>
      </c>
      <c r="H224" s="194">
        <f>SUM('Egresos Reales'!H73)</f>
        <v>0</v>
      </c>
      <c r="I224" s="194">
        <f>SUM('Egresos Reales'!I73)</f>
        <v>0</v>
      </c>
      <c r="J224" s="194">
        <f>SUM('Egresos Reales'!J73)</f>
        <v>0</v>
      </c>
      <c r="K224" s="194">
        <f>SUM('Egresos Reales'!K73)</f>
        <v>0</v>
      </c>
      <c r="L224" s="194">
        <f>SUM('Egresos Reales'!L73)</f>
        <v>0</v>
      </c>
      <c r="M224" s="194">
        <f>SUM('Egresos Reales'!M73)</f>
        <v>0</v>
      </c>
      <c r="N224" s="194">
        <f>SUM('Egresos Reales'!N73)</f>
        <v>0</v>
      </c>
    </row>
    <row r="225" spans="1:14" ht="12.75">
      <c r="A225" s="56" t="s">
        <v>384</v>
      </c>
      <c r="B225" s="194">
        <f>SUM('Egresos Reales'!B74)</f>
        <v>0</v>
      </c>
      <c r="C225" s="194">
        <f>SUM('Egresos Reales'!C74)</f>
        <v>0</v>
      </c>
      <c r="D225" s="194">
        <f>SUM('Egresos Reales'!D74)</f>
        <v>0</v>
      </c>
      <c r="E225" s="194">
        <f>SUM('Egresos Reales'!E74)</f>
        <v>0</v>
      </c>
      <c r="F225" s="194">
        <f>SUM('Egresos Reales'!F74)</f>
        <v>0</v>
      </c>
      <c r="G225" s="194">
        <f>SUM('Egresos Reales'!G74)</f>
        <v>0</v>
      </c>
      <c r="H225" s="194">
        <f>SUM('Egresos Reales'!H74)</f>
        <v>0</v>
      </c>
      <c r="I225" s="194">
        <f>SUM('Egresos Reales'!I74)</f>
        <v>0</v>
      </c>
      <c r="J225" s="194">
        <f>SUM('Egresos Reales'!J74)</f>
        <v>0</v>
      </c>
      <c r="K225" s="194">
        <f>SUM('Egresos Reales'!K74)</f>
        <v>0</v>
      </c>
      <c r="L225" s="194">
        <f>SUM('Egresos Reales'!L74)</f>
        <v>0</v>
      </c>
      <c r="M225" s="194">
        <f>SUM('Egresos Reales'!M74)</f>
        <v>0</v>
      </c>
      <c r="N225" s="194">
        <f>SUM('Egresos Reales'!N74)</f>
        <v>0</v>
      </c>
    </row>
    <row r="226" spans="1:14" ht="12.75">
      <c r="A226" s="56" t="s">
        <v>451</v>
      </c>
      <c r="B226" s="194">
        <f>SUM('Egresos Reales'!B75)</f>
        <v>0</v>
      </c>
      <c r="C226" s="194">
        <f>SUM('Egresos Reales'!C75)</f>
        <v>0</v>
      </c>
      <c r="D226" s="194">
        <f>SUM('Egresos Reales'!D75)</f>
        <v>0</v>
      </c>
      <c r="E226" s="194">
        <f>SUM('Egresos Reales'!E75)</f>
        <v>0</v>
      </c>
      <c r="F226" s="194">
        <f>SUM('Egresos Reales'!F75)</f>
        <v>0</v>
      </c>
      <c r="G226" s="194">
        <f>SUM('Egresos Reales'!G75)</f>
        <v>0</v>
      </c>
      <c r="H226" s="194">
        <f>SUM('Egresos Reales'!H75)</f>
        <v>0</v>
      </c>
      <c r="I226" s="194">
        <f>SUM('Egresos Reales'!I75)</f>
        <v>0</v>
      </c>
      <c r="J226" s="194">
        <f>SUM('Egresos Reales'!J75)</f>
        <v>0</v>
      </c>
      <c r="K226" s="194">
        <f>SUM('Egresos Reales'!K75)</f>
        <v>0</v>
      </c>
      <c r="L226" s="194">
        <f>SUM('Egresos Reales'!L75)</f>
        <v>0</v>
      </c>
      <c r="M226" s="194">
        <f>SUM('Egresos Reales'!M75)</f>
        <v>0</v>
      </c>
      <c r="N226" s="194">
        <f>SUM('Egresos Reales'!N75)</f>
        <v>0</v>
      </c>
    </row>
    <row r="227" spans="1:14" ht="12.75">
      <c r="A227" s="56" t="s">
        <v>486</v>
      </c>
      <c r="B227" s="194">
        <f>SUM('Egresos Reales'!B76)</f>
        <v>0</v>
      </c>
      <c r="C227" s="194">
        <f>SUM('Egresos Reales'!C76)</f>
        <v>0</v>
      </c>
      <c r="D227" s="194">
        <f>SUM('Egresos Reales'!D76)</f>
        <v>0</v>
      </c>
      <c r="E227" s="194">
        <f>SUM('Egresos Reales'!E76)</f>
        <v>0</v>
      </c>
      <c r="F227" s="194">
        <f>SUM('Egresos Reales'!F76)</f>
        <v>0</v>
      </c>
      <c r="G227" s="194">
        <f>SUM('Egresos Reales'!G76)</f>
        <v>0</v>
      </c>
      <c r="H227" s="194">
        <f>SUM('Egresos Reales'!H76)</f>
        <v>0</v>
      </c>
      <c r="I227" s="194">
        <f>SUM('Egresos Reales'!I76)</f>
        <v>0</v>
      </c>
      <c r="J227" s="194">
        <f>SUM('Egresos Reales'!J76)</f>
        <v>0</v>
      </c>
      <c r="K227" s="194">
        <f>SUM('Egresos Reales'!K76)</f>
        <v>0</v>
      </c>
      <c r="L227" s="194">
        <f>SUM('Egresos Reales'!L76)</f>
        <v>0</v>
      </c>
      <c r="M227" s="194">
        <f>SUM('Egresos Reales'!M76)</f>
        <v>0</v>
      </c>
      <c r="N227" s="194">
        <f>SUM('Egresos Reales'!N76)</f>
        <v>0</v>
      </c>
    </row>
    <row r="228" spans="1:14" ht="12.75">
      <c r="A228" s="56" t="s">
        <v>539</v>
      </c>
      <c r="B228" s="194">
        <f>SUM('Egresos Reales'!B77)</f>
        <v>281880</v>
      </c>
      <c r="C228" s="194">
        <f>SUM('Egresos Reales'!C77)</f>
        <v>0</v>
      </c>
      <c r="D228" s="194">
        <f>SUM('Egresos Reales'!D77)</f>
        <v>0</v>
      </c>
      <c r="E228" s="194">
        <f>SUM('Egresos Reales'!E77)</f>
        <v>0</v>
      </c>
      <c r="F228" s="194">
        <f>SUM('Egresos Reales'!F77)</f>
        <v>0</v>
      </c>
      <c r="G228" s="194">
        <f>SUM('Egresos Reales'!G77)</f>
        <v>0</v>
      </c>
      <c r="H228" s="194">
        <f>SUM('Egresos Reales'!H77)</f>
        <v>0</v>
      </c>
      <c r="I228" s="194">
        <f>SUM('Egresos Reales'!I77)</f>
        <v>0</v>
      </c>
      <c r="J228" s="194">
        <f>SUM('Egresos Reales'!J77)</f>
        <v>0</v>
      </c>
      <c r="K228" s="194">
        <f>SUM('Egresos Reales'!K77)</f>
        <v>0</v>
      </c>
      <c r="L228" s="194">
        <f>SUM('Egresos Reales'!L77)</f>
        <v>0</v>
      </c>
      <c r="M228" s="194">
        <f>SUM('Egresos Reales'!M77)</f>
        <v>0</v>
      </c>
      <c r="N228" s="194">
        <f>SUM('Egresos Reales'!N77)</f>
        <v>281880</v>
      </c>
    </row>
    <row r="229" spans="1:14" ht="12.75">
      <c r="A229" s="56" t="s">
        <v>563</v>
      </c>
      <c r="B229" s="194">
        <f>SUM('Egresos Reales'!B78)</f>
        <v>0</v>
      </c>
      <c r="C229" s="194">
        <f>SUM('Egresos Reales'!C78)</f>
        <v>0</v>
      </c>
      <c r="D229" s="194">
        <f>SUM('Egresos Reales'!D78)</f>
        <v>0</v>
      </c>
      <c r="E229" s="194">
        <f>SUM('Egresos Reales'!E78)</f>
        <v>5251579.81</v>
      </c>
      <c r="F229" s="194">
        <f>SUM('Egresos Reales'!F78)</f>
        <v>93960</v>
      </c>
      <c r="G229" s="194">
        <f>SUM('Egresos Reales'!G78)</f>
        <v>93960</v>
      </c>
      <c r="H229" s="194">
        <f>SUM('Egresos Reales'!H78)</f>
        <v>173304</v>
      </c>
      <c r="I229" s="194">
        <f>SUM('Egresos Reales'!I78)</f>
        <v>4805302.73</v>
      </c>
      <c r="J229" s="194">
        <f>SUM('Egresos Reales'!J78)</f>
        <v>831120</v>
      </c>
      <c r="K229" s="194">
        <f>SUM('Egresos Reales'!K78)</f>
        <v>282808</v>
      </c>
      <c r="L229" s="194">
        <f>SUM('Egresos Reales'!L78)</f>
        <v>897512</v>
      </c>
      <c r="M229" s="194">
        <f>SUM('Egresos Reales'!M78)</f>
        <v>1127143</v>
      </c>
      <c r="N229" s="194">
        <f>SUM('Egresos Reales'!N78)</f>
        <v>13556689.54</v>
      </c>
    </row>
    <row r="230" spans="1:14" ht="12.75">
      <c r="A230" s="56" t="s">
        <v>385</v>
      </c>
      <c r="B230" s="194">
        <f>SUM('Egresos Reales'!B79)</f>
        <v>0</v>
      </c>
      <c r="C230" s="194">
        <f>SUM('Egresos Reales'!C79)</f>
        <v>0</v>
      </c>
      <c r="D230" s="194">
        <f>SUM('Egresos Reales'!D79)</f>
        <v>0</v>
      </c>
      <c r="E230" s="194">
        <f>SUM('Egresos Reales'!E79)</f>
        <v>0</v>
      </c>
      <c r="F230" s="194">
        <f>SUM('Egresos Reales'!F79)</f>
        <v>0</v>
      </c>
      <c r="G230" s="194">
        <f>SUM('Egresos Reales'!G79)</f>
        <v>0</v>
      </c>
      <c r="H230" s="194">
        <f>SUM('Egresos Reales'!H79)</f>
        <v>0</v>
      </c>
      <c r="I230" s="194">
        <f>SUM('Egresos Reales'!I79)</f>
        <v>0</v>
      </c>
      <c r="J230" s="194">
        <f>SUM('Egresos Reales'!J79)</f>
        <v>0</v>
      </c>
      <c r="K230" s="194">
        <f>SUM('Egresos Reales'!K79)</f>
        <v>0</v>
      </c>
      <c r="L230" s="194">
        <f>SUM('Egresos Reales'!L79)</f>
        <v>0</v>
      </c>
      <c r="M230" s="194">
        <f>SUM('Egresos Reales'!M79)</f>
        <v>0</v>
      </c>
      <c r="N230" s="194">
        <f>SUM('Egresos Reales'!N79)</f>
        <v>0</v>
      </c>
    </row>
    <row r="231" spans="1:14" ht="12.75">
      <c r="A231" s="56" t="s">
        <v>386</v>
      </c>
      <c r="B231" s="194">
        <f>SUM('Egresos Reales'!B80)</f>
        <v>0</v>
      </c>
      <c r="C231" s="194">
        <f>SUM('Egresos Reales'!C80)</f>
        <v>0</v>
      </c>
      <c r="D231" s="194">
        <f>SUM('Egresos Reales'!D80)</f>
        <v>0</v>
      </c>
      <c r="E231" s="194">
        <f>SUM('Egresos Reales'!E80)</f>
        <v>0</v>
      </c>
      <c r="F231" s="194">
        <f>SUM('Egresos Reales'!F80)</f>
        <v>0</v>
      </c>
      <c r="G231" s="194">
        <f>SUM('Egresos Reales'!G80)</f>
        <v>0</v>
      </c>
      <c r="H231" s="194">
        <f>SUM('Egresos Reales'!H80)</f>
        <v>0</v>
      </c>
      <c r="I231" s="194">
        <f>SUM('Egresos Reales'!I80)</f>
        <v>0</v>
      </c>
      <c r="J231" s="194">
        <f>SUM('Egresos Reales'!J80)</f>
        <v>0</v>
      </c>
      <c r="K231" s="194">
        <f>SUM('Egresos Reales'!K80)</f>
        <v>0</v>
      </c>
      <c r="L231" s="194">
        <f>SUM('Egresos Reales'!L80)</f>
        <v>0</v>
      </c>
      <c r="M231" s="194">
        <f>SUM('Egresos Reales'!M80)</f>
        <v>0</v>
      </c>
      <c r="N231" s="194">
        <f>SUM('Egresos Reales'!N80)</f>
        <v>0</v>
      </c>
    </row>
    <row r="232" spans="1:14" ht="12.75">
      <c r="A232" s="56" t="s">
        <v>452</v>
      </c>
      <c r="B232" s="194">
        <f>SUM('Egresos Reales'!B81)</f>
        <v>0</v>
      </c>
      <c r="C232" s="194">
        <f>SUM('Egresos Reales'!C81)</f>
        <v>0</v>
      </c>
      <c r="D232" s="194">
        <f>SUM('Egresos Reales'!D81)</f>
        <v>0</v>
      </c>
      <c r="E232" s="194">
        <f>SUM('Egresos Reales'!E81)</f>
        <v>0</v>
      </c>
      <c r="F232" s="194">
        <f>SUM('Egresos Reales'!F81)</f>
        <v>0</v>
      </c>
      <c r="G232" s="194">
        <f>SUM('Egresos Reales'!G81)</f>
        <v>0</v>
      </c>
      <c r="H232" s="194">
        <f>SUM('Egresos Reales'!H81)</f>
        <v>0</v>
      </c>
      <c r="I232" s="194">
        <f>SUM('Egresos Reales'!I81)</f>
        <v>0</v>
      </c>
      <c r="J232" s="194">
        <f>SUM('Egresos Reales'!J81)</f>
        <v>0</v>
      </c>
      <c r="K232" s="194">
        <f>SUM('Egresos Reales'!K81)</f>
        <v>0</v>
      </c>
      <c r="L232" s="194">
        <f>SUM('Egresos Reales'!L81)</f>
        <v>0</v>
      </c>
      <c r="M232" s="194">
        <f>SUM('Egresos Reales'!M81)</f>
        <v>0</v>
      </c>
      <c r="N232" s="194">
        <f>SUM('Egresos Reales'!N81)</f>
        <v>0</v>
      </c>
    </row>
    <row r="233" spans="1:14" ht="12.75">
      <c r="A233" s="56" t="s">
        <v>487</v>
      </c>
      <c r="B233" s="194">
        <f>SUM('Egresos Reales'!B82)</f>
        <v>0</v>
      </c>
      <c r="C233" s="194">
        <f>SUM('Egresos Reales'!C82)</f>
        <v>0</v>
      </c>
      <c r="D233" s="194">
        <f>SUM('Egresos Reales'!D82)</f>
        <v>0</v>
      </c>
      <c r="E233" s="194">
        <f>SUM('Egresos Reales'!E82)</f>
        <v>0</v>
      </c>
      <c r="F233" s="194">
        <f>SUM('Egresos Reales'!F82)</f>
        <v>0</v>
      </c>
      <c r="G233" s="194">
        <f>SUM('Egresos Reales'!G82)</f>
        <v>0</v>
      </c>
      <c r="H233" s="194">
        <f>SUM('Egresos Reales'!H82)</f>
        <v>0</v>
      </c>
      <c r="I233" s="194">
        <f>SUM('Egresos Reales'!I82)</f>
        <v>0</v>
      </c>
      <c r="J233" s="194">
        <f>SUM('Egresos Reales'!J82)</f>
        <v>0</v>
      </c>
      <c r="K233" s="194">
        <f>SUM('Egresos Reales'!K82)</f>
        <v>0</v>
      </c>
      <c r="L233" s="194">
        <f>SUM('Egresos Reales'!L82)</f>
        <v>0</v>
      </c>
      <c r="M233" s="194">
        <f>SUM('Egresos Reales'!M82)</f>
        <v>0</v>
      </c>
      <c r="N233" s="194">
        <f>SUM('Egresos Reales'!N82)</f>
        <v>0</v>
      </c>
    </row>
    <row r="234" spans="1:14" ht="12.75">
      <c r="A234" s="56" t="s">
        <v>540</v>
      </c>
      <c r="B234" s="194">
        <f>SUM('Egresos Reales'!B83)</f>
        <v>0</v>
      </c>
      <c r="C234" s="194">
        <f>SUM('Egresos Reales'!C83)</f>
        <v>0</v>
      </c>
      <c r="D234" s="194">
        <f>SUM('Egresos Reales'!D83)</f>
        <v>0</v>
      </c>
      <c r="E234" s="194">
        <f>SUM('Egresos Reales'!E83)</f>
        <v>0</v>
      </c>
      <c r="F234" s="194">
        <f>SUM('Egresos Reales'!F83)</f>
        <v>0</v>
      </c>
      <c r="G234" s="194">
        <f>SUM('Egresos Reales'!G83)</f>
        <v>0</v>
      </c>
      <c r="H234" s="194">
        <f>SUM('Egresos Reales'!H83)</f>
        <v>0</v>
      </c>
      <c r="I234" s="194">
        <f>SUM('Egresos Reales'!I83)</f>
        <v>0</v>
      </c>
      <c r="J234" s="194">
        <f>SUM('Egresos Reales'!J83)</f>
        <v>0</v>
      </c>
      <c r="K234" s="194">
        <f>SUM('Egresos Reales'!K83)</f>
        <v>0</v>
      </c>
      <c r="L234" s="194">
        <f>SUM('Egresos Reales'!L83)</f>
        <v>0</v>
      </c>
      <c r="M234" s="194">
        <f>SUM('Egresos Reales'!M83)</f>
        <v>0</v>
      </c>
      <c r="N234" s="194">
        <f>SUM('Egresos Reales'!N83)</f>
        <v>0</v>
      </c>
    </row>
    <row r="235" spans="1:14" ht="12.75">
      <c r="A235" s="56" t="s">
        <v>564</v>
      </c>
      <c r="B235" s="194">
        <f>SUM('Egresos Reales'!B84)</f>
        <v>120000</v>
      </c>
      <c r="C235" s="194">
        <f>SUM('Egresos Reales'!C84)</f>
        <v>120000</v>
      </c>
      <c r="D235" s="194">
        <f>SUM('Egresos Reales'!D84)</f>
        <v>120000</v>
      </c>
      <c r="E235" s="194">
        <f>SUM('Egresos Reales'!E84)</f>
        <v>120000</v>
      </c>
      <c r="F235" s="194">
        <f>SUM('Egresos Reales'!F84)</f>
        <v>300000</v>
      </c>
      <c r="G235" s="194">
        <f>SUM('Egresos Reales'!G84)</f>
        <v>300000</v>
      </c>
      <c r="H235" s="194">
        <f>SUM('Egresos Reales'!H84)</f>
        <v>180000</v>
      </c>
      <c r="I235" s="194">
        <f>SUM('Egresos Reales'!I84)</f>
        <v>180000</v>
      </c>
      <c r="J235" s="194">
        <f>SUM('Egresos Reales'!J84)</f>
        <v>180000</v>
      </c>
      <c r="K235" s="194">
        <f>SUM('Egresos Reales'!K84)</f>
        <v>180000</v>
      </c>
      <c r="L235" s="194">
        <f>SUM('Egresos Reales'!L84)</f>
        <v>180000</v>
      </c>
      <c r="M235" s="194">
        <f>SUM('Egresos Reales'!M84)</f>
        <v>180000</v>
      </c>
      <c r="N235" s="194">
        <f>SUM('Egresos Reales'!N84)</f>
        <v>2160000</v>
      </c>
    </row>
    <row r="236" spans="1:14" ht="12.75">
      <c r="A236" s="56" t="s">
        <v>387</v>
      </c>
      <c r="B236" s="194">
        <f>SUM('Egresos Reales'!B85)</f>
        <v>0</v>
      </c>
      <c r="C236" s="194">
        <f>SUM('Egresos Reales'!C85)</f>
        <v>0</v>
      </c>
      <c r="D236" s="194">
        <f>SUM('Egresos Reales'!D85)</f>
        <v>0</v>
      </c>
      <c r="E236" s="194">
        <f>SUM('Egresos Reales'!E85)</f>
        <v>0</v>
      </c>
      <c r="F236" s="194">
        <f>SUM('Egresos Reales'!F85)</f>
        <v>0</v>
      </c>
      <c r="G236" s="194">
        <f>SUM('Egresos Reales'!G85)</f>
        <v>0</v>
      </c>
      <c r="H236" s="194">
        <f>SUM('Egresos Reales'!H85)</f>
        <v>0</v>
      </c>
      <c r="I236" s="194">
        <f>SUM('Egresos Reales'!I85)</f>
        <v>0</v>
      </c>
      <c r="J236" s="194">
        <f>SUM('Egresos Reales'!J85)</f>
        <v>0</v>
      </c>
      <c r="K236" s="194">
        <f>SUM('Egresos Reales'!K85)</f>
        <v>-6500</v>
      </c>
      <c r="L236" s="194">
        <f>SUM('Egresos Reales'!L85)</f>
        <v>6500</v>
      </c>
      <c r="M236" s="194">
        <f>SUM('Egresos Reales'!M85)</f>
        <v>0</v>
      </c>
      <c r="N236" s="194">
        <f>SUM('Egresos Reales'!N85)</f>
        <v>0</v>
      </c>
    </row>
    <row r="237" spans="1:14" ht="12.75">
      <c r="A237" s="56" t="s">
        <v>388</v>
      </c>
      <c r="B237" s="194">
        <f>SUM('Egresos Reales'!B86)</f>
        <v>0</v>
      </c>
      <c r="C237" s="194">
        <f>SUM('Egresos Reales'!C86)</f>
        <v>0</v>
      </c>
      <c r="D237" s="194">
        <f>SUM('Egresos Reales'!D86)</f>
        <v>0</v>
      </c>
      <c r="E237" s="194">
        <f>SUM('Egresos Reales'!E86)</f>
        <v>0</v>
      </c>
      <c r="F237" s="194">
        <f>SUM('Egresos Reales'!F86)</f>
        <v>0</v>
      </c>
      <c r="G237" s="194">
        <f>SUM('Egresos Reales'!G86)</f>
        <v>0</v>
      </c>
      <c r="H237" s="194">
        <f>SUM('Egresos Reales'!H86)</f>
        <v>0</v>
      </c>
      <c r="I237" s="194">
        <f>SUM('Egresos Reales'!I86)</f>
        <v>0</v>
      </c>
      <c r="J237" s="194">
        <f>SUM('Egresos Reales'!J86)</f>
        <v>0</v>
      </c>
      <c r="K237" s="194">
        <f>SUM('Egresos Reales'!K86)</f>
        <v>0</v>
      </c>
      <c r="L237" s="194">
        <f>SUM('Egresos Reales'!L86)</f>
        <v>0</v>
      </c>
      <c r="M237" s="194">
        <f>SUM('Egresos Reales'!M86)</f>
        <v>0</v>
      </c>
      <c r="N237" s="194">
        <f>SUM('Egresos Reales'!N86)</f>
        <v>0</v>
      </c>
    </row>
    <row r="238" spans="1:14" ht="12.75">
      <c r="A238" s="56" t="s">
        <v>453</v>
      </c>
      <c r="B238" s="194">
        <f>SUM('Egresos Reales'!B87)</f>
        <v>0</v>
      </c>
      <c r="C238" s="194">
        <f>SUM('Egresos Reales'!C87)</f>
        <v>0</v>
      </c>
      <c r="D238" s="194">
        <f>SUM('Egresos Reales'!D87)</f>
        <v>0</v>
      </c>
      <c r="E238" s="194">
        <f>SUM('Egresos Reales'!E87)</f>
        <v>0</v>
      </c>
      <c r="F238" s="194">
        <f>SUM('Egresos Reales'!F87)</f>
        <v>0</v>
      </c>
      <c r="G238" s="194">
        <f>SUM('Egresos Reales'!G87)</f>
        <v>0</v>
      </c>
      <c r="H238" s="194">
        <f>SUM('Egresos Reales'!H87)</f>
        <v>0</v>
      </c>
      <c r="I238" s="194">
        <f>SUM('Egresos Reales'!I87)</f>
        <v>0</v>
      </c>
      <c r="J238" s="194">
        <f>SUM('Egresos Reales'!J87)</f>
        <v>0</v>
      </c>
      <c r="K238" s="194">
        <f>SUM('Egresos Reales'!K87)</f>
        <v>0</v>
      </c>
      <c r="L238" s="194">
        <f>SUM('Egresos Reales'!L87)</f>
        <v>0</v>
      </c>
      <c r="M238" s="194">
        <f>SUM('Egresos Reales'!M87)</f>
        <v>0</v>
      </c>
      <c r="N238" s="194">
        <f>SUM('Egresos Reales'!N87)</f>
        <v>0</v>
      </c>
    </row>
    <row r="239" spans="1:14" ht="12.75">
      <c r="A239" s="56" t="s">
        <v>541</v>
      </c>
      <c r="B239" s="194">
        <f>SUM('Egresos Reales'!B88)</f>
        <v>0</v>
      </c>
      <c r="C239" s="194">
        <f>SUM('Egresos Reales'!C88)</f>
        <v>0</v>
      </c>
      <c r="D239" s="194">
        <f>SUM('Egresos Reales'!D88)</f>
        <v>0</v>
      </c>
      <c r="E239" s="194">
        <f>SUM('Egresos Reales'!E88)</f>
        <v>0</v>
      </c>
      <c r="F239" s="194">
        <f>SUM('Egresos Reales'!F88)</f>
        <v>0</v>
      </c>
      <c r="G239" s="194">
        <f>SUM('Egresos Reales'!G88)</f>
        <v>0</v>
      </c>
      <c r="H239" s="194">
        <f>SUM('Egresos Reales'!H88)</f>
        <v>0</v>
      </c>
      <c r="I239" s="194">
        <f>SUM('Egresos Reales'!I88)</f>
        <v>0</v>
      </c>
      <c r="J239" s="194">
        <f>SUM('Egresos Reales'!J88)</f>
        <v>0</v>
      </c>
      <c r="K239" s="194">
        <f>SUM('Egresos Reales'!K88)</f>
        <v>0</v>
      </c>
      <c r="L239" s="194">
        <f>SUM('Egresos Reales'!L88)</f>
        <v>0</v>
      </c>
      <c r="M239" s="194">
        <f>SUM('Egresos Reales'!M88)</f>
        <v>0</v>
      </c>
      <c r="N239" s="194">
        <f>SUM('Egresos Reales'!N88)</f>
        <v>0</v>
      </c>
    </row>
    <row r="240" spans="1:14" ht="12.75">
      <c r="A240" s="56" t="s">
        <v>542</v>
      </c>
      <c r="B240" s="194">
        <f>SUM('Egresos Reales'!B89)</f>
        <v>500372.02</v>
      </c>
      <c r="C240" s="194">
        <f>SUM('Egresos Reales'!C89)</f>
        <v>491519.44</v>
      </c>
      <c r="D240" s="194">
        <f>SUM('Egresos Reales'!D89)</f>
        <v>-12235.18</v>
      </c>
      <c r="E240" s="194">
        <f>SUM('Egresos Reales'!E89)</f>
        <v>48455.52</v>
      </c>
      <c r="F240" s="194">
        <f>SUM('Egresos Reales'!F89)</f>
        <v>0</v>
      </c>
      <c r="G240" s="194">
        <f>SUM('Egresos Reales'!G89)</f>
        <v>0</v>
      </c>
      <c r="H240" s="194">
        <f>SUM('Egresos Reales'!H89)</f>
        <v>0.8</v>
      </c>
      <c r="I240" s="194">
        <f>SUM('Egresos Reales'!I89)</f>
        <v>-0.8</v>
      </c>
      <c r="J240" s="194">
        <f>SUM('Egresos Reales'!J89)</f>
        <v>0</v>
      </c>
      <c r="K240" s="194">
        <f>SUM('Egresos Reales'!K89)</f>
        <v>0</v>
      </c>
      <c r="L240" s="194">
        <f>SUM('Egresos Reales'!L89)</f>
        <v>0</v>
      </c>
      <c r="M240" s="194">
        <f>SUM('Egresos Reales'!M89)</f>
        <v>0</v>
      </c>
      <c r="N240" s="194">
        <f>SUM('Egresos Reales'!N89)</f>
        <v>1028111.7999999999</v>
      </c>
    </row>
    <row r="241" spans="1:14" ht="12.75">
      <c r="A241" s="56" t="s">
        <v>565</v>
      </c>
      <c r="B241" s="194">
        <f>SUM('Egresos Reales'!B90)</f>
        <v>552598.16</v>
      </c>
      <c r="C241" s="194">
        <f>SUM('Egresos Reales'!C90)</f>
        <v>3131382.51</v>
      </c>
      <c r="D241" s="194">
        <f>SUM('Egresos Reales'!D90)</f>
        <v>1648630.55</v>
      </c>
      <c r="E241" s="194">
        <f>SUM('Egresos Reales'!E90)</f>
        <v>3699156.34</v>
      </c>
      <c r="F241" s="194">
        <f>SUM('Egresos Reales'!F90)</f>
        <v>2998910.92</v>
      </c>
      <c r="G241" s="194">
        <f>SUM('Egresos Reales'!G90)</f>
        <v>2088109.2</v>
      </c>
      <c r="H241" s="194">
        <f>SUM('Egresos Reales'!H90)</f>
        <v>3425523.44</v>
      </c>
      <c r="I241" s="194">
        <f>SUM('Egresos Reales'!I90)</f>
        <v>2064222.8</v>
      </c>
      <c r="J241" s="194">
        <f>SUM('Egresos Reales'!J90)</f>
        <v>2482498.09</v>
      </c>
      <c r="K241" s="194">
        <f>SUM('Egresos Reales'!K90)</f>
        <v>2386864.95</v>
      </c>
      <c r="L241" s="194">
        <f>SUM('Egresos Reales'!L90)</f>
        <v>2752940.83</v>
      </c>
      <c r="M241" s="194">
        <f>SUM('Egresos Reales'!M90)</f>
        <v>2600567.56</v>
      </c>
      <c r="N241" s="194">
        <f>SUM('Egresos Reales'!N90)</f>
        <v>29831405.349999998</v>
      </c>
    </row>
    <row r="242" spans="1:14" ht="12.75">
      <c r="A242" s="56" t="s">
        <v>371</v>
      </c>
      <c r="B242" s="194">
        <f>SUM('Egresos Reales'!B91)</f>
        <v>0</v>
      </c>
      <c r="C242" s="194">
        <f>SUM('Egresos Reales'!C91)</f>
        <v>0</v>
      </c>
      <c r="D242" s="194">
        <f>SUM('Egresos Reales'!D91)</f>
        <v>0</v>
      </c>
      <c r="E242" s="194">
        <f>SUM('Egresos Reales'!E91)</f>
        <v>0</v>
      </c>
      <c r="F242" s="194">
        <f>SUM('Egresos Reales'!F91)</f>
        <v>0</v>
      </c>
      <c r="G242" s="194">
        <f>SUM('Egresos Reales'!G91)</f>
        <v>0</v>
      </c>
      <c r="H242" s="194">
        <f>SUM('Egresos Reales'!H91)</f>
        <v>0</v>
      </c>
      <c r="I242" s="194">
        <f>SUM('Egresos Reales'!I91)</f>
        <v>1836022.98</v>
      </c>
      <c r="J242" s="194">
        <f>SUM('Egresos Reales'!J91)</f>
        <v>0</v>
      </c>
      <c r="K242" s="194">
        <f>SUM('Egresos Reales'!K91)</f>
        <v>0</v>
      </c>
      <c r="L242" s="194">
        <f>SUM('Egresos Reales'!L91)</f>
        <v>0</v>
      </c>
      <c r="M242" s="194">
        <f>SUM('Egresos Reales'!M91)</f>
        <v>520000</v>
      </c>
      <c r="N242" s="194">
        <f>SUM('Egresos Reales'!N91)</f>
        <v>2356022.98</v>
      </c>
    </row>
    <row r="243" spans="1:14" ht="12.75">
      <c r="A243" s="56" t="s">
        <v>372</v>
      </c>
      <c r="B243" s="194">
        <f>SUM('Egresos Reales'!B92)</f>
        <v>0</v>
      </c>
      <c r="C243" s="194">
        <f>SUM('Egresos Reales'!C92)</f>
        <v>0</v>
      </c>
      <c r="D243" s="194">
        <f>SUM('Egresos Reales'!D92)</f>
        <v>0</v>
      </c>
      <c r="E243" s="194">
        <f>SUM('Egresos Reales'!E92)</f>
        <v>0</v>
      </c>
      <c r="F243" s="194">
        <f>SUM('Egresos Reales'!F92)</f>
        <v>0</v>
      </c>
      <c r="G243" s="194">
        <f>SUM('Egresos Reales'!G92)</f>
        <v>0</v>
      </c>
      <c r="H243" s="194">
        <f>SUM('Egresos Reales'!H92)</f>
        <v>0</v>
      </c>
      <c r="I243" s="194">
        <f>SUM('Egresos Reales'!I92)</f>
        <v>60507.66</v>
      </c>
      <c r="J243" s="194">
        <f>SUM('Egresos Reales'!J92)</f>
        <v>0</v>
      </c>
      <c r="K243" s="194">
        <f>SUM('Egresos Reales'!K92)</f>
        <v>0</v>
      </c>
      <c r="L243" s="194">
        <f>SUM('Egresos Reales'!L92)</f>
        <v>0</v>
      </c>
      <c r="M243" s="194">
        <f>SUM('Egresos Reales'!M92)</f>
        <v>0</v>
      </c>
      <c r="N243" s="194">
        <f>SUM('Egresos Reales'!N92)</f>
        <v>60507.66</v>
      </c>
    </row>
    <row r="244" spans="1:14" ht="12.75">
      <c r="A244" s="56" t="s">
        <v>450</v>
      </c>
      <c r="B244" s="194">
        <f>SUM('Egresos Reales'!B93)</f>
        <v>0</v>
      </c>
      <c r="C244" s="194">
        <f>SUM('Egresos Reales'!C93)</f>
        <v>0</v>
      </c>
      <c r="D244" s="194">
        <f>SUM('Egresos Reales'!D93)</f>
        <v>0</v>
      </c>
      <c r="E244" s="194">
        <f>SUM('Egresos Reales'!E93)</f>
        <v>0</v>
      </c>
      <c r="F244" s="194">
        <f>SUM('Egresos Reales'!F93)</f>
        <v>0</v>
      </c>
      <c r="G244" s="194">
        <f>SUM('Egresos Reales'!G93)</f>
        <v>0</v>
      </c>
      <c r="H244" s="194">
        <f>SUM('Egresos Reales'!H93)</f>
        <v>0</v>
      </c>
      <c r="I244" s="194">
        <f>SUM('Egresos Reales'!I93)</f>
        <v>0</v>
      </c>
      <c r="J244" s="194">
        <f>SUM('Egresos Reales'!J93)</f>
        <v>0</v>
      </c>
      <c r="K244" s="194">
        <f>SUM('Egresos Reales'!K93)</f>
        <v>0</v>
      </c>
      <c r="L244" s="194">
        <f>SUM('Egresos Reales'!L93)</f>
        <v>0</v>
      </c>
      <c r="M244" s="194">
        <f>SUM('Egresos Reales'!M93)</f>
        <v>0</v>
      </c>
      <c r="N244" s="194">
        <f>SUM('Egresos Reales'!N93)</f>
        <v>0</v>
      </c>
    </row>
    <row r="245" spans="1:14" ht="12.75">
      <c r="A245" s="56" t="s">
        <v>538</v>
      </c>
      <c r="B245" s="194">
        <f>SUM('Egresos Reales'!B94)</f>
        <v>0</v>
      </c>
      <c r="C245" s="194">
        <f>SUM('Egresos Reales'!C94)</f>
        <v>0</v>
      </c>
      <c r="D245" s="194">
        <f>SUM('Egresos Reales'!D94)</f>
        <v>0</v>
      </c>
      <c r="E245" s="194">
        <f>SUM('Egresos Reales'!E94)</f>
        <v>0</v>
      </c>
      <c r="F245" s="194">
        <f>SUM('Egresos Reales'!F94)</f>
        <v>0</v>
      </c>
      <c r="G245" s="194">
        <f>SUM('Egresos Reales'!G94)</f>
        <v>0</v>
      </c>
      <c r="H245" s="194">
        <f>SUM('Egresos Reales'!H94)</f>
        <v>6955293.13</v>
      </c>
      <c r="I245" s="194">
        <f>SUM('Egresos Reales'!I94)</f>
        <v>1023474.18</v>
      </c>
      <c r="J245" s="194">
        <f>SUM('Egresos Reales'!J94)</f>
        <v>460370.81</v>
      </c>
      <c r="K245" s="194">
        <f>SUM('Egresos Reales'!K94)</f>
        <v>4508371.86</v>
      </c>
      <c r="L245" s="194">
        <f>SUM('Egresos Reales'!L94)</f>
        <v>33582.7</v>
      </c>
      <c r="M245" s="194">
        <f>SUM('Egresos Reales'!M94)</f>
        <v>421374.71</v>
      </c>
      <c r="N245" s="194">
        <f>SUM('Egresos Reales'!N94)</f>
        <v>13402467.39</v>
      </c>
    </row>
    <row r="246" spans="1:14" ht="12.75">
      <c r="A246" s="56" t="s">
        <v>554</v>
      </c>
      <c r="B246" s="194">
        <f>SUM('Egresos Reales'!B95)</f>
        <v>0</v>
      </c>
      <c r="C246" s="194">
        <f>SUM('Egresos Reales'!C95)</f>
        <v>0</v>
      </c>
      <c r="D246" s="194">
        <f>SUM('Egresos Reales'!D95)</f>
        <v>0</v>
      </c>
      <c r="E246" s="194">
        <f>SUM('Egresos Reales'!E95)</f>
        <v>0</v>
      </c>
      <c r="F246" s="194">
        <f>SUM('Egresos Reales'!F95)</f>
        <v>0</v>
      </c>
      <c r="G246" s="194">
        <f>SUM('Egresos Reales'!G95)</f>
        <v>0</v>
      </c>
      <c r="H246" s="194">
        <f>SUM('Egresos Reales'!H95)</f>
        <v>0</v>
      </c>
      <c r="I246" s="194">
        <f>SUM('Egresos Reales'!I95)</f>
        <v>0</v>
      </c>
      <c r="J246" s="194">
        <f>SUM('Egresos Reales'!J95)</f>
        <v>0</v>
      </c>
      <c r="K246" s="194">
        <f>SUM('Egresos Reales'!K95)</f>
        <v>0</v>
      </c>
      <c r="L246" s="194">
        <f>SUM('Egresos Reales'!L95)</f>
        <v>0</v>
      </c>
      <c r="M246" s="194">
        <f>SUM('Egresos Reales'!M95)</f>
        <v>0</v>
      </c>
      <c r="N246" s="194">
        <f>SUM('Egresos Reales'!N95)</f>
        <v>0</v>
      </c>
    </row>
    <row r="247" spans="1:14" ht="12.75">
      <c r="A247" s="56" t="s">
        <v>389</v>
      </c>
      <c r="B247" s="194">
        <f>SUM('Egresos Reales'!B96)</f>
        <v>0</v>
      </c>
      <c r="C247" s="194">
        <f>SUM('Egresos Reales'!C96)</f>
        <v>0</v>
      </c>
      <c r="D247" s="194">
        <f>SUM('Egresos Reales'!D96)</f>
        <v>0</v>
      </c>
      <c r="E247" s="194">
        <f>SUM('Egresos Reales'!E96)</f>
        <v>0</v>
      </c>
      <c r="F247" s="194">
        <f>SUM('Egresos Reales'!F96)</f>
        <v>0</v>
      </c>
      <c r="G247" s="194">
        <f>SUM('Egresos Reales'!G96)</f>
        <v>0</v>
      </c>
      <c r="H247" s="194">
        <f>SUM('Egresos Reales'!H96)</f>
        <v>0</v>
      </c>
      <c r="I247" s="194">
        <f>SUM('Egresos Reales'!I96)</f>
        <v>0</v>
      </c>
      <c r="J247" s="194">
        <f>SUM('Egresos Reales'!J96)</f>
        <v>0</v>
      </c>
      <c r="K247" s="194">
        <f>SUM('Egresos Reales'!K96)</f>
        <v>0</v>
      </c>
      <c r="L247" s="194">
        <f>SUM('Egresos Reales'!L96)</f>
        <v>0</v>
      </c>
      <c r="M247" s="194">
        <f>SUM('Egresos Reales'!M96)</f>
        <v>0</v>
      </c>
      <c r="N247" s="194">
        <f>SUM('Egresos Reales'!N96)</f>
        <v>0</v>
      </c>
    </row>
    <row r="248" spans="1:14" ht="12.75">
      <c r="A248" s="56" t="s">
        <v>390</v>
      </c>
      <c r="B248" s="194">
        <f>SUM('Egresos Reales'!B97)</f>
        <v>0</v>
      </c>
      <c r="C248" s="194">
        <f>SUM('Egresos Reales'!C97)</f>
        <v>0</v>
      </c>
      <c r="D248" s="194">
        <f>SUM('Egresos Reales'!D97)</f>
        <v>0</v>
      </c>
      <c r="E248" s="194">
        <f>SUM('Egresos Reales'!E97)</f>
        <v>0</v>
      </c>
      <c r="F248" s="194">
        <f>SUM('Egresos Reales'!F97)</f>
        <v>0</v>
      </c>
      <c r="G248" s="194">
        <f>SUM('Egresos Reales'!G97)</f>
        <v>0</v>
      </c>
      <c r="H248" s="194">
        <f>SUM('Egresos Reales'!H97)</f>
        <v>0</v>
      </c>
      <c r="I248" s="194">
        <f>SUM('Egresos Reales'!I97)</f>
        <v>0</v>
      </c>
      <c r="J248" s="194">
        <f>SUM('Egresos Reales'!J97)</f>
        <v>0</v>
      </c>
      <c r="K248" s="194">
        <f>SUM('Egresos Reales'!K97)</f>
        <v>0</v>
      </c>
      <c r="L248" s="194">
        <f>SUM('Egresos Reales'!L97)</f>
        <v>0</v>
      </c>
      <c r="M248" s="194">
        <f>SUM('Egresos Reales'!M97)</f>
        <v>0</v>
      </c>
      <c r="N248" s="194">
        <f>SUM('Egresos Reales'!N97)</f>
        <v>0</v>
      </c>
    </row>
    <row r="249" spans="1:14" ht="12.75">
      <c r="A249" s="56" t="s">
        <v>454</v>
      </c>
      <c r="B249" s="194">
        <f>SUM('Egresos Reales'!B98)</f>
        <v>0</v>
      </c>
      <c r="C249" s="194">
        <f>SUM('Egresos Reales'!C98)</f>
        <v>0</v>
      </c>
      <c r="D249" s="194">
        <f>SUM('Egresos Reales'!D98)</f>
        <v>0</v>
      </c>
      <c r="E249" s="194">
        <f>SUM('Egresos Reales'!E98)</f>
        <v>0</v>
      </c>
      <c r="F249" s="194">
        <f>SUM('Egresos Reales'!F98)</f>
        <v>0</v>
      </c>
      <c r="G249" s="194">
        <f>SUM('Egresos Reales'!G98)</f>
        <v>0</v>
      </c>
      <c r="H249" s="194">
        <f>SUM('Egresos Reales'!H98)</f>
        <v>0</v>
      </c>
      <c r="I249" s="194">
        <f>SUM('Egresos Reales'!I98)</f>
        <v>0</v>
      </c>
      <c r="J249" s="194">
        <f>SUM('Egresos Reales'!J98)</f>
        <v>0</v>
      </c>
      <c r="K249" s="194">
        <f>SUM('Egresos Reales'!K98)</f>
        <v>0</v>
      </c>
      <c r="L249" s="194">
        <f>SUM('Egresos Reales'!L98)</f>
        <v>0</v>
      </c>
      <c r="M249" s="194">
        <f>SUM('Egresos Reales'!M98)</f>
        <v>0</v>
      </c>
      <c r="N249" s="194">
        <f>SUM('Egresos Reales'!N98)</f>
        <v>0</v>
      </c>
    </row>
    <row r="250" spans="1:14" ht="12.75">
      <c r="A250" s="56" t="s">
        <v>488</v>
      </c>
      <c r="B250" s="194">
        <f>SUM('Egresos Reales'!B99)</f>
        <v>0</v>
      </c>
      <c r="C250" s="194">
        <f>SUM('Egresos Reales'!C99)</f>
        <v>0</v>
      </c>
      <c r="D250" s="194">
        <f>SUM('Egresos Reales'!D99)</f>
        <v>0</v>
      </c>
      <c r="E250" s="194">
        <f>SUM('Egresos Reales'!E99)</f>
        <v>0</v>
      </c>
      <c r="F250" s="194">
        <f>SUM('Egresos Reales'!F99)</f>
        <v>0</v>
      </c>
      <c r="G250" s="194">
        <f>SUM('Egresos Reales'!G99)</f>
        <v>0</v>
      </c>
      <c r="H250" s="194">
        <f>SUM('Egresos Reales'!H99)</f>
        <v>0</v>
      </c>
      <c r="I250" s="194">
        <f>SUM('Egresos Reales'!I99)</f>
        <v>0</v>
      </c>
      <c r="J250" s="194">
        <f>SUM('Egresos Reales'!J99)</f>
        <v>0</v>
      </c>
      <c r="K250" s="194">
        <f>SUM('Egresos Reales'!K99)</f>
        <v>490900</v>
      </c>
      <c r="L250" s="194">
        <f>SUM('Egresos Reales'!L99)</f>
        <v>0</v>
      </c>
      <c r="M250" s="194">
        <f>SUM('Egresos Reales'!M99)</f>
        <v>0</v>
      </c>
      <c r="N250" s="194">
        <f>SUM('Egresos Reales'!N99)</f>
        <v>490900</v>
      </c>
    </row>
    <row r="251" spans="1:14" ht="12.75">
      <c r="A251" s="56" t="s">
        <v>543</v>
      </c>
      <c r="B251" s="194">
        <f>SUM('Egresos Reales'!B100)</f>
        <v>0</v>
      </c>
      <c r="C251" s="194">
        <f>SUM('Egresos Reales'!C100)</f>
        <v>919371.27</v>
      </c>
      <c r="D251" s="194">
        <f>SUM('Egresos Reales'!D100)</f>
        <v>1880419.12</v>
      </c>
      <c r="E251" s="194">
        <f>SUM('Egresos Reales'!E100)</f>
        <v>2442102.64</v>
      </c>
      <c r="F251" s="194">
        <f>SUM('Egresos Reales'!F100)</f>
        <v>0</v>
      </c>
      <c r="G251" s="194">
        <f>SUM('Egresos Reales'!G100)</f>
        <v>0</v>
      </c>
      <c r="H251" s="194">
        <f>SUM('Egresos Reales'!H100)</f>
        <v>0</v>
      </c>
      <c r="I251" s="194">
        <f>SUM('Egresos Reales'!I100)</f>
        <v>0</v>
      </c>
      <c r="J251" s="194">
        <f>SUM('Egresos Reales'!J100)</f>
        <v>0</v>
      </c>
      <c r="K251" s="194">
        <f>SUM('Egresos Reales'!K100)</f>
        <v>0</v>
      </c>
      <c r="L251" s="194">
        <f>SUM('Egresos Reales'!L100)</f>
        <v>0</v>
      </c>
      <c r="M251" s="194">
        <f>SUM('Egresos Reales'!M100)</f>
        <v>1016700</v>
      </c>
      <c r="N251" s="194">
        <f>SUM('Egresos Reales'!N100)</f>
        <v>6258593.03</v>
      </c>
    </row>
    <row r="252" spans="1:14" ht="12.75">
      <c r="A252" s="56" t="s">
        <v>566</v>
      </c>
      <c r="B252" s="194">
        <f>SUM('Egresos Reales'!B101)</f>
        <v>0</v>
      </c>
      <c r="C252" s="194">
        <f>SUM('Egresos Reales'!C101)</f>
        <v>0</v>
      </c>
      <c r="D252" s="194">
        <f>SUM('Egresos Reales'!D101)</f>
        <v>0</v>
      </c>
      <c r="E252" s="194">
        <f>SUM('Egresos Reales'!E101)</f>
        <v>0</v>
      </c>
      <c r="F252" s="194">
        <f>SUM('Egresos Reales'!F101)</f>
        <v>0</v>
      </c>
      <c r="G252" s="194">
        <f>SUM('Egresos Reales'!G101)</f>
        <v>0</v>
      </c>
      <c r="H252" s="194">
        <f>SUM('Egresos Reales'!H101)</f>
        <v>102886.2</v>
      </c>
      <c r="I252" s="194">
        <f>SUM('Egresos Reales'!I101)</f>
        <v>0</v>
      </c>
      <c r="J252" s="194">
        <f>SUM('Egresos Reales'!J101)</f>
        <v>0</v>
      </c>
      <c r="K252" s="194">
        <f>SUM('Egresos Reales'!K101)</f>
        <v>0</v>
      </c>
      <c r="L252" s="194">
        <f>SUM('Egresos Reales'!L101)</f>
        <v>258923.6</v>
      </c>
      <c r="M252" s="194">
        <f>SUM('Egresos Reales'!M101)</f>
        <v>1798000</v>
      </c>
      <c r="N252" s="194">
        <f>SUM('Egresos Reales'!N101)</f>
        <v>2159809.8</v>
      </c>
    </row>
    <row r="253" spans="1:14" ht="12.75">
      <c r="A253" s="56" t="s">
        <v>369</v>
      </c>
      <c r="B253" s="194">
        <f>SUM('Egresos Reales'!B102)</f>
        <v>0</v>
      </c>
      <c r="C253" s="194">
        <f>SUM('Egresos Reales'!C102)</f>
        <v>0</v>
      </c>
      <c r="D253" s="194">
        <f>SUM('Egresos Reales'!D102)</f>
        <v>0</v>
      </c>
      <c r="E253" s="194">
        <f>SUM('Egresos Reales'!E102)</f>
        <v>0</v>
      </c>
      <c r="F253" s="194">
        <f>SUM('Egresos Reales'!F102)</f>
        <v>0</v>
      </c>
      <c r="G253" s="194">
        <f>SUM('Egresos Reales'!G102)</f>
        <v>0</v>
      </c>
      <c r="H253" s="194">
        <f>SUM('Egresos Reales'!H102)</f>
        <v>0</v>
      </c>
      <c r="I253" s="194">
        <f>SUM('Egresos Reales'!I102)</f>
        <v>0</v>
      </c>
      <c r="J253" s="194">
        <f>SUM('Egresos Reales'!J102)</f>
        <v>0</v>
      </c>
      <c r="K253" s="194">
        <f>SUM('Egresos Reales'!K102)</f>
        <v>0</v>
      </c>
      <c r="L253" s="194">
        <f>SUM('Egresos Reales'!L102)</f>
        <v>0</v>
      </c>
      <c r="M253" s="194">
        <f>SUM('Egresos Reales'!M102)</f>
        <v>0</v>
      </c>
      <c r="N253" s="194">
        <f>SUM('Egresos Reales'!N102)</f>
        <v>0</v>
      </c>
    </row>
    <row r="254" spans="1:14" ht="12.75">
      <c r="A254" s="56" t="s">
        <v>370</v>
      </c>
      <c r="B254" s="194">
        <f>SUM('Egresos Reales'!B103)</f>
        <v>0</v>
      </c>
      <c r="C254" s="194">
        <f>SUM('Egresos Reales'!C103)</f>
        <v>0</v>
      </c>
      <c r="D254" s="194">
        <f>SUM('Egresos Reales'!D103)</f>
        <v>0</v>
      </c>
      <c r="E254" s="194">
        <f>SUM('Egresos Reales'!E103)</f>
        <v>0</v>
      </c>
      <c r="F254" s="194">
        <f>SUM('Egresos Reales'!F103)</f>
        <v>0</v>
      </c>
      <c r="G254" s="194">
        <f>SUM('Egresos Reales'!G103)</f>
        <v>0</v>
      </c>
      <c r="H254" s="194">
        <f>SUM('Egresos Reales'!H103)</f>
        <v>0</v>
      </c>
      <c r="I254" s="194">
        <f>SUM('Egresos Reales'!I103)</f>
        <v>0</v>
      </c>
      <c r="J254" s="194">
        <f>SUM('Egresos Reales'!J103)</f>
        <v>0</v>
      </c>
      <c r="K254" s="194">
        <f>SUM('Egresos Reales'!K103)</f>
        <v>0</v>
      </c>
      <c r="L254" s="194">
        <f>SUM('Egresos Reales'!L103)</f>
        <v>0</v>
      </c>
      <c r="M254" s="194">
        <f>SUM('Egresos Reales'!M103)</f>
        <v>0</v>
      </c>
      <c r="N254" s="194">
        <f>SUM('Egresos Reales'!N103)</f>
        <v>0</v>
      </c>
    </row>
    <row r="255" spans="1:14" ht="12.75">
      <c r="A255" s="56" t="s">
        <v>449</v>
      </c>
      <c r="B255" s="194">
        <f>SUM('Egresos Reales'!B104)</f>
        <v>0</v>
      </c>
      <c r="C255" s="194">
        <f>SUM('Egresos Reales'!C104)</f>
        <v>0</v>
      </c>
      <c r="D255" s="194">
        <f>SUM('Egresos Reales'!D104)</f>
        <v>0</v>
      </c>
      <c r="E255" s="194">
        <f>SUM('Egresos Reales'!E104)</f>
        <v>0</v>
      </c>
      <c r="F255" s="194">
        <f>SUM('Egresos Reales'!F104)</f>
        <v>0</v>
      </c>
      <c r="G255" s="194">
        <f>SUM('Egresos Reales'!G104)</f>
        <v>0</v>
      </c>
      <c r="H255" s="194">
        <f>SUM('Egresos Reales'!H104)</f>
        <v>0</v>
      </c>
      <c r="I255" s="194">
        <f>SUM('Egresos Reales'!I104)</f>
        <v>0</v>
      </c>
      <c r="J255" s="194">
        <f>SUM('Egresos Reales'!J104)</f>
        <v>0</v>
      </c>
      <c r="K255" s="194">
        <f>SUM('Egresos Reales'!K104)</f>
        <v>0</v>
      </c>
      <c r="L255" s="194">
        <f>SUM('Egresos Reales'!L104)</f>
        <v>0</v>
      </c>
      <c r="M255" s="194">
        <f>SUM('Egresos Reales'!M104)</f>
        <v>0</v>
      </c>
      <c r="N255" s="194">
        <f>SUM('Egresos Reales'!N104)</f>
        <v>0</v>
      </c>
    </row>
    <row r="256" spans="1:14" ht="12.75">
      <c r="A256" s="56" t="s">
        <v>482</v>
      </c>
      <c r="B256" s="194">
        <f>SUM('Egresos Reales'!B105)</f>
        <v>0</v>
      </c>
      <c r="C256" s="194">
        <f>SUM('Egresos Reales'!C105)</f>
        <v>0</v>
      </c>
      <c r="D256" s="194">
        <f>SUM('Egresos Reales'!D105)</f>
        <v>0</v>
      </c>
      <c r="E256" s="194">
        <f>SUM('Egresos Reales'!E105)</f>
        <v>0</v>
      </c>
      <c r="F256" s="194">
        <f>SUM('Egresos Reales'!F105)</f>
        <v>0</v>
      </c>
      <c r="G256" s="194">
        <f>SUM('Egresos Reales'!G105)</f>
        <v>0</v>
      </c>
      <c r="H256" s="194">
        <f>SUM('Egresos Reales'!H105)</f>
        <v>0</v>
      </c>
      <c r="I256" s="194">
        <f>SUM('Egresos Reales'!I105)</f>
        <v>0</v>
      </c>
      <c r="J256" s="194">
        <f>SUM('Egresos Reales'!J105)</f>
        <v>0</v>
      </c>
      <c r="K256" s="194">
        <f>SUM('Egresos Reales'!K105)</f>
        <v>0</v>
      </c>
      <c r="L256" s="194">
        <f>SUM('Egresos Reales'!L105)</f>
        <v>0</v>
      </c>
      <c r="M256" s="194">
        <f>SUM('Egresos Reales'!M105)</f>
        <v>0</v>
      </c>
      <c r="N256" s="194">
        <f>SUM('Egresos Reales'!N105)</f>
        <v>0</v>
      </c>
    </row>
    <row r="257" spans="1:14" ht="12.75">
      <c r="A257" s="56" t="s">
        <v>537</v>
      </c>
      <c r="B257" s="194">
        <f>SUM('Egresos Reales'!B106)</f>
        <v>139.2</v>
      </c>
      <c r="C257" s="194">
        <f>SUM('Egresos Reales'!C106)</f>
        <v>0</v>
      </c>
      <c r="D257" s="194">
        <f>SUM('Egresos Reales'!D106)</f>
        <v>13.92</v>
      </c>
      <c r="E257" s="194">
        <f>SUM('Egresos Reales'!E106)</f>
        <v>104.4</v>
      </c>
      <c r="F257" s="194">
        <f>SUM('Egresos Reales'!F106)</f>
        <v>0</v>
      </c>
      <c r="G257" s="194">
        <f>SUM('Egresos Reales'!G106)</f>
        <v>0</v>
      </c>
      <c r="H257" s="194">
        <f>SUM('Egresos Reales'!H106)</f>
        <v>41.76</v>
      </c>
      <c r="I257" s="194">
        <f>SUM('Egresos Reales'!I106)</f>
        <v>34.8</v>
      </c>
      <c r="J257" s="194">
        <f>SUM('Egresos Reales'!J106)</f>
        <v>146.16</v>
      </c>
      <c r="K257" s="194">
        <f>SUM('Egresos Reales'!K106)</f>
        <v>27.84</v>
      </c>
      <c r="L257" s="194">
        <f>SUM('Egresos Reales'!L106)</f>
        <v>6.96</v>
      </c>
      <c r="M257" s="194">
        <f>SUM('Egresos Reales'!M106)</f>
        <v>6.96</v>
      </c>
      <c r="N257" s="194">
        <f>SUM('Egresos Reales'!N106)</f>
        <v>522</v>
      </c>
    </row>
    <row r="258" spans="1:14" ht="12.75">
      <c r="A258" s="56" t="s">
        <v>567</v>
      </c>
      <c r="B258" s="194">
        <f>SUM('Egresos Reales'!B107)</f>
        <v>0</v>
      </c>
      <c r="C258" s="194">
        <f>SUM('Egresos Reales'!C107)</f>
        <v>112.36</v>
      </c>
      <c r="D258" s="194">
        <f>SUM('Egresos Reales'!D107)</f>
        <v>1044</v>
      </c>
      <c r="E258" s="194">
        <f>SUM('Egresos Reales'!E107)</f>
        <v>0</v>
      </c>
      <c r="F258" s="194">
        <f>SUM('Egresos Reales'!F107)</f>
        <v>-1044</v>
      </c>
      <c r="G258" s="194">
        <f>SUM('Egresos Reales'!G107)</f>
        <v>0</v>
      </c>
      <c r="H258" s="194">
        <f>SUM('Egresos Reales'!H107)</f>
        <v>0</v>
      </c>
      <c r="I258" s="194">
        <f>SUM('Egresos Reales'!I107)</f>
        <v>0</v>
      </c>
      <c r="J258" s="194">
        <f>SUM('Egresos Reales'!J107)</f>
        <v>-111.36</v>
      </c>
      <c r="K258" s="194">
        <f>SUM('Egresos Reales'!K107)</f>
        <v>0</v>
      </c>
      <c r="L258" s="194">
        <f>SUM('Egresos Reales'!L107)</f>
        <v>0</v>
      </c>
      <c r="M258" s="194">
        <f>SUM('Egresos Reales'!M107)</f>
        <v>0</v>
      </c>
      <c r="N258" s="194">
        <f>SUM('Egresos Reales'!N107)</f>
        <v>0.9999999999999005</v>
      </c>
    </row>
    <row r="259" spans="1:14" ht="12.75">
      <c r="A259" s="56" t="s">
        <v>312</v>
      </c>
      <c r="B259" s="194">
        <f>SUM('Egresos Reales'!B108)</f>
        <v>0</v>
      </c>
      <c r="C259" s="194">
        <f>SUM('Egresos Reales'!C108)</f>
        <v>0</v>
      </c>
      <c r="D259" s="194">
        <f>SUM('Egresos Reales'!D108)</f>
        <v>0</v>
      </c>
      <c r="E259" s="194">
        <f>SUM('Egresos Reales'!E108)</f>
        <v>0</v>
      </c>
      <c r="F259" s="194">
        <f>SUM('Egresos Reales'!F108)</f>
        <v>0</v>
      </c>
      <c r="G259" s="194">
        <f>SUM('Egresos Reales'!G108)</f>
        <v>0</v>
      </c>
      <c r="H259" s="194">
        <f>SUM('Egresos Reales'!H108)</f>
        <v>0</v>
      </c>
      <c r="I259" s="194">
        <f>SUM('Egresos Reales'!I108)</f>
        <v>0</v>
      </c>
      <c r="J259" s="194">
        <f>SUM('Egresos Reales'!J108)</f>
        <v>0</v>
      </c>
      <c r="K259" s="194">
        <f>SUM('Egresos Reales'!K108)</f>
        <v>0</v>
      </c>
      <c r="L259" s="194">
        <f>SUM('Egresos Reales'!L108)</f>
        <v>0</v>
      </c>
      <c r="M259" s="194">
        <f>SUM('Egresos Reales'!M108)</f>
        <v>0</v>
      </c>
      <c r="N259" s="194">
        <f>SUM('Egresos Reales'!N108)</f>
        <v>0</v>
      </c>
    </row>
    <row r="260" spans="1:14" ht="12.75">
      <c r="A260" s="56" t="s">
        <v>273</v>
      </c>
      <c r="B260" s="194">
        <f>SUM('Egresos Reales'!B109)</f>
        <v>0</v>
      </c>
      <c r="C260" s="194">
        <f>SUM('Egresos Reales'!C109)</f>
        <v>0</v>
      </c>
      <c r="D260" s="194">
        <f>SUM('Egresos Reales'!D109)</f>
        <v>0</v>
      </c>
      <c r="E260" s="194">
        <f>SUM('Egresos Reales'!E109)</f>
        <v>0</v>
      </c>
      <c r="F260" s="194">
        <f>SUM('Egresos Reales'!F109)</f>
        <v>0</v>
      </c>
      <c r="G260" s="194">
        <f>SUM('Egresos Reales'!G109)</f>
        <v>0</v>
      </c>
      <c r="H260" s="194">
        <f>SUM('Egresos Reales'!H109)</f>
        <v>0</v>
      </c>
      <c r="I260" s="194">
        <f>SUM('Egresos Reales'!I109)</f>
        <v>0</v>
      </c>
      <c r="J260" s="194">
        <f>SUM('Egresos Reales'!J109)</f>
        <v>0</v>
      </c>
      <c r="K260" s="194">
        <f>SUM('Egresos Reales'!K109)</f>
        <v>0</v>
      </c>
      <c r="L260" s="194">
        <f>SUM('Egresos Reales'!L109)</f>
        <v>0</v>
      </c>
      <c r="M260" s="194">
        <f>SUM('Egresos Reales'!M109)</f>
        <v>0</v>
      </c>
      <c r="N260" s="194">
        <f>SUM('Egresos Reales'!N109)</f>
        <v>0</v>
      </c>
    </row>
    <row r="261" spans="1:14" ht="12.75">
      <c r="A261" s="56" t="s">
        <v>341</v>
      </c>
      <c r="B261" s="194">
        <f>SUM('Egresos Reales'!B110)</f>
        <v>0</v>
      </c>
      <c r="C261" s="194">
        <f>SUM('Egresos Reales'!C110)</f>
        <v>0</v>
      </c>
      <c r="D261" s="194">
        <f>SUM('Egresos Reales'!D110)</f>
        <v>0</v>
      </c>
      <c r="E261" s="194">
        <f>SUM('Egresos Reales'!E110)</f>
        <v>0</v>
      </c>
      <c r="F261" s="194">
        <f>SUM('Egresos Reales'!F110)</f>
        <v>0</v>
      </c>
      <c r="G261" s="194">
        <f>SUM('Egresos Reales'!G110)</f>
        <v>0</v>
      </c>
      <c r="H261" s="194">
        <f>SUM('Egresos Reales'!H110)</f>
        <v>0</v>
      </c>
      <c r="I261" s="194">
        <f>SUM('Egresos Reales'!I110)</f>
        <v>0</v>
      </c>
      <c r="J261" s="194">
        <f>SUM('Egresos Reales'!J110)</f>
        <v>0</v>
      </c>
      <c r="K261" s="194">
        <f>SUM('Egresos Reales'!K110)</f>
        <v>0</v>
      </c>
      <c r="L261" s="194">
        <f>SUM('Egresos Reales'!L110)</f>
        <v>0</v>
      </c>
      <c r="M261" s="194">
        <f>SUM('Egresos Reales'!M110)</f>
        <v>0</v>
      </c>
      <c r="N261" s="194">
        <f>SUM('Egresos Reales'!N110)</f>
        <v>0</v>
      </c>
    </row>
    <row r="262" spans="1:14" ht="12.75">
      <c r="A262" s="56" t="s">
        <v>544</v>
      </c>
      <c r="B262" s="194">
        <f>SUM('Egresos Reales'!B111)</f>
        <v>0</v>
      </c>
      <c r="C262" s="194">
        <f>SUM('Egresos Reales'!C111)</f>
        <v>0</v>
      </c>
      <c r="D262" s="194">
        <f>SUM('Egresos Reales'!D111)</f>
        <v>0</v>
      </c>
      <c r="E262" s="194">
        <f>SUM('Egresos Reales'!E111)</f>
        <v>0</v>
      </c>
      <c r="F262" s="194">
        <f>SUM('Egresos Reales'!F111)</f>
        <v>0</v>
      </c>
      <c r="G262" s="194">
        <f>SUM('Egresos Reales'!G111)</f>
        <v>0</v>
      </c>
      <c r="H262" s="194">
        <f>SUM('Egresos Reales'!H111)</f>
        <v>0</v>
      </c>
      <c r="I262" s="194">
        <f>SUM('Egresos Reales'!I111)</f>
        <v>0</v>
      </c>
      <c r="J262" s="194">
        <f>SUM('Egresos Reales'!J111)</f>
        <v>0</v>
      </c>
      <c r="K262" s="194">
        <f>SUM('Egresos Reales'!K111)</f>
        <v>0</v>
      </c>
      <c r="L262" s="194">
        <f>SUM('Egresos Reales'!L111)</f>
        <v>0</v>
      </c>
      <c r="M262" s="194">
        <f>SUM('Egresos Reales'!M111)</f>
        <v>0</v>
      </c>
      <c r="N262" s="194">
        <f>SUM('Egresos Reales'!N111)</f>
        <v>0</v>
      </c>
    </row>
    <row r="263" spans="1:14" ht="12.75">
      <c r="A263" s="56" t="s">
        <v>568</v>
      </c>
      <c r="B263" s="194">
        <f>SUM('Egresos Reales'!B112)</f>
        <v>4117780.38</v>
      </c>
      <c r="C263" s="194">
        <f>SUM('Egresos Reales'!C112)</f>
        <v>7137204.91</v>
      </c>
      <c r="D263" s="194">
        <f>SUM('Egresos Reales'!D112)</f>
        <v>5546628.67</v>
      </c>
      <c r="E263" s="194">
        <f>SUM('Egresos Reales'!E112)</f>
        <v>5584674.1</v>
      </c>
      <c r="F263" s="194">
        <f>SUM('Egresos Reales'!F112)</f>
        <v>1036453.06</v>
      </c>
      <c r="G263" s="194">
        <f>SUM('Egresos Reales'!G112)</f>
        <v>1053405.62</v>
      </c>
      <c r="H263" s="194">
        <f>SUM('Egresos Reales'!H112)</f>
        <v>1029260.47</v>
      </c>
      <c r="I263" s="194">
        <f>SUM('Egresos Reales'!I112)</f>
        <v>1086293.24</v>
      </c>
      <c r="J263" s="194">
        <f>SUM('Egresos Reales'!J112)</f>
        <v>1005982.54</v>
      </c>
      <c r="K263" s="194">
        <f>SUM('Egresos Reales'!K112)</f>
        <v>1021174.25</v>
      </c>
      <c r="L263" s="194">
        <f>SUM('Egresos Reales'!L112)</f>
        <v>1031421.79</v>
      </c>
      <c r="M263" s="194">
        <f>SUM('Egresos Reales'!M112)</f>
        <v>960422.83</v>
      </c>
      <c r="N263" s="194">
        <f>SUM('Egresos Reales'!N112)</f>
        <v>30610701.859999996</v>
      </c>
    </row>
    <row r="264" spans="1:14" ht="12.75">
      <c r="A264" s="154" t="s">
        <v>322</v>
      </c>
      <c r="B264" s="194">
        <f>SUM('Egresos Reales'!B113)</f>
        <v>0</v>
      </c>
      <c r="C264" s="194">
        <f>SUM('Egresos Reales'!C113)</f>
        <v>0</v>
      </c>
      <c r="D264" s="194">
        <f>SUM('Egresos Reales'!D113)</f>
        <v>0</v>
      </c>
      <c r="E264" s="194">
        <f>SUM('Egresos Reales'!E113)</f>
        <v>0</v>
      </c>
      <c r="F264" s="194">
        <f>SUM('Egresos Reales'!F113)</f>
        <v>0</v>
      </c>
      <c r="G264" s="194">
        <f>SUM('Egresos Reales'!G113)</f>
        <v>0</v>
      </c>
      <c r="H264" s="194">
        <f>SUM('Egresos Reales'!H113)</f>
        <v>0</v>
      </c>
      <c r="I264" s="194">
        <f>SUM('Egresos Reales'!I113)</f>
        <v>0</v>
      </c>
      <c r="J264" s="194">
        <f>SUM('Egresos Reales'!J113)</f>
        <v>0</v>
      </c>
      <c r="K264" s="194">
        <f>SUM('Egresos Reales'!K113)</f>
        <v>0</v>
      </c>
      <c r="L264" s="194">
        <f>SUM('Egresos Reales'!L113)</f>
        <v>0</v>
      </c>
      <c r="M264" s="194">
        <f>SUM('Egresos Reales'!M113)</f>
        <v>0</v>
      </c>
      <c r="N264" s="194">
        <f>SUM('Egresos Reales'!N113)</f>
        <v>0</v>
      </c>
    </row>
    <row r="265" spans="1:14" ht="12.75">
      <c r="A265" s="154" t="s">
        <v>415</v>
      </c>
      <c r="B265" s="194">
        <f>SUM('Egresos Reales'!B114)</f>
        <v>0</v>
      </c>
      <c r="C265" s="194">
        <f>SUM('Egresos Reales'!C114)</f>
        <v>0</v>
      </c>
      <c r="D265" s="194">
        <f>SUM('Egresos Reales'!D114)</f>
        <v>0</v>
      </c>
      <c r="E265" s="194">
        <f>SUM('Egresos Reales'!E114)</f>
        <v>0</v>
      </c>
      <c r="F265" s="194">
        <f>SUM('Egresos Reales'!F114)</f>
        <v>1000000</v>
      </c>
      <c r="G265" s="194">
        <f>SUM('Egresos Reales'!G114)</f>
        <v>0</v>
      </c>
      <c r="H265" s="194">
        <f>SUM('Egresos Reales'!H114)</f>
        <v>0</v>
      </c>
      <c r="I265" s="194">
        <f>SUM('Egresos Reales'!I114)</f>
        <v>1500000</v>
      </c>
      <c r="J265" s="194">
        <f>SUM('Egresos Reales'!J114)</f>
        <v>0</v>
      </c>
      <c r="K265" s="194">
        <f>SUM('Egresos Reales'!K114)</f>
        <v>0</v>
      </c>
      <c r="L265" s="194">
        <f>SUM('Egresos Reales'!L114)</f>
        <v>0</v>
      </c>
      <c r="M265" s="194">
        <f>SUM('Egresos Reales'!M114)</f>
        <v>0</v>
      </c>
      <c r="N265" s="194">
        <f>SUM('Egresos Reales'!N114)</f>
        <v>2500000</v>
      </c>
    </row>
    <row r="266" spans="1:14" ht="12.75">
      <c r="A266" s="154" t="s">
        <v>426</v>
      </c>
      <c r="B266" s="194">
        <f>SUM('Egresos Reales'!B115)</f>
        <v>0</v>
      </c>
      <c r="C266" s="194">
        <f>SUM('Egresos Reales'!C115)</f>
        <v>0</v>
      </c>
      <c r="D266" s="194">
        <f>SUM('Egresos Reales'!D115)</f>
        <v>0</v>
      </c>
      <c r="E266" s="194">
        <f>SUM('Egresos Reales'!E115)</f>
        <v>0</v>
      </c>
      <c r="F266" s="194">
        <f>SUM('Egresos Reales'!F115)</f>
        <v>0</v>
      </c>
      <c r="G266" s="194">
        <f>SUM('Egresos Reales'!G115)</f>
        <v>0</v>
      </c>
      <c r="H266" s="194">
        <f>SUM('Egresos Reales'!H115)</f>
        <v>0</v>
      </c>
      <c r="I266" s="194">
        <f>SUM('Egresos Reales'!I115)</f>
        <v>0</v>
      </c>
      <c r="J266" s="194">
        <f>SUM('Egresos Reales'!J115)</f>
        <v>0</v>
      </c>
      <c r="K266" s="194">
        <f>SUM('Egresos Reales'!K115)</f>
        <v>0</v>
      </c>
      <c r="L266" s="194">
        <f>SUM('Egresos Reales'!L115)</f>
        <v>0</v>
      </c>
      <c r="M266" s="194">
        <f>SUM('Egresos Reales'!M115)</f>
        <v>0</v>
      </c>
      <c r="N266" s="194">
        <f>SUM('Egresos Reales'!N115)</f>
        <v>0</v>
      </c>
    </row>
    <row r="267" spans="1:14" ht="12.75">
      <c r="A267" s="154" t="s">
        <v>410</v>
      </c>
      <c r="B267" s="194">
        <f>SUM('Egresos Reales'!B116)</f>
        <v>0</v>
      </c>
      <c r="C267" s="194">
        <f>SUM('Egresos Reales'!C116)</f>
        <v>0</v>
      </c>
      <c r="D267" s="194">
        <f>SUM('Egresos Reales'!D116)</f>
        <v>0</v>
      </c>
      <c r="E267" s="194">
        <f>SUM('Egresos Reales'!E116)</f>
        <v>0</v>
      </c>
      <c r="F267" s="194">
        <f>SUM('Egresos Reales'!F116)</f>
        <v>0</v>
      </c>
      <c r="G267" s="194">
        <f>SUM('Egresos Reales'!G116)</f>
        <v>0</v>
      </c>
      <c r="H267" s="194">
        <f>SUM('Egresos Reales'!H116)</f>
        <v>0</v>
      </c>
      <c r="I267" s="194">
        <f>SUM('Egresos Reales'!I116)</f>
        <v>0</v>
      </c>
      <c r="J267" s="194">
        <f>SUM('Egresos Reales'!J116)</f>
        <v>0</v>
      </c>
      <c r="K267" s="194">
        <f>SUM('Egresos Reales'!K116)</f>
        <v>0</v>
      </c>
      <c r="L267" s="194">
        <f>SUM('Egresos Reales'!L116)</f>
        <v>0</v>
      </c>
      <c r="M267" s="194">
        <f>SUM('Egresos Reales'!M116)</f>
        <v>0</v>
      </c>
      <c r="N267" s="194">
        <f>SUM('Egresos Reales'!N116)</f>
        <v>0</v>
      </c>
    </row>
    <row r="268" spans="1:14" ht="12.75">
      <c r="A268" s="154" t="s">
        <v>411</v>
      </c>
      <c r="B268" s="194">
        <f>SUM('Egresos Reales'!B117)</f>
        <v>0</v>
      </c>
      <c r="C268" s="194">
        <f>SUM('Egresos Reales'!C117)</f>
        <v>0</v>
      </c>
      <c r="D268" s="194">
        <f>SUM('Egresos Reales'!D117)</f>
        <v>0</v>
      </c>
      <c r="E268" s="194">
        <f>SUM('Egresos Reales'!E117)</f>
        <v>0</v>
      </c>
      <c r="F268" s="194">
        <f>SUM('Egresos Reales'!F117)</f>
        <v>0</v>
      </c>
      <c r="G268" s="194">
        <f>SUM('Egresos Reales'!G117)</f>
        <v>0</v>
      </c>
      <c r="H268" s="194">
        <f>SUM('Egresos Reales'!H117)</f>
        <v>0</v>
      </c>
      <c r="I268" s="194">
        <f>SUM('Egresos Reales'!I117)</f>
        <v>0</v>
      </c>
      <c r="J268" s="194">
        <f>SUM('Egresos Reales'!J117)</f>
        <v>0</v>
      </c>
      <c r="K268" s="194">
        <f>SUM('Egresos Reales'!K117)</f>
        <v>0</v>
      </c>
      <c r="L268" s="194">
        <f>SUM('Egresos Reales'!L117)</f>
        <v>0</v>
      </c>
      <c r="M268" s="194">
        <f>SUM('Egresos Reales'!M117)</f>
        <v>0</v>
      </c>
      <c r="N268" s="194">
        <f>SUM('Egresos Reales'!N117)</f>
        <v>0</v>
      </c>
    </row>
    <row r="269" spans="1:14" ht="12.75">
      <c r="A269" s="198" t="s">
        <v>545</v>
      </c>
      <c r="B269" s="194">
        <f>SUM('Egresos Reales'!B118)</f>
        <v>0</v>
      </c>
      <c r="C269" s="194">
        <f>SUM('Egresos Reales'!C118)</f>
        <v>0</v>
      </c>
      <c r="D269" s="194">
        <f>SUM('Egresos Reales'!D118)</f>
        <v>0</v>
      </c>
      <c r="E269" s="194">
        <f>SUM('Egresos Reales'!E118)</f>
        <v>0</v>
      </c>
      <c r="F269" s="194">
        <f>SUM('Egresos Reales'!F118)</f>
        <v>0</v>
      </c>
      <c r="G269" s="194">
        <f>SUM('Egresos Reales'!G118)</f>
        <v>0</v>
      </c>
      <c r="H269" s="194">
        <f>SUM('Egresos Reales'!H118)</f>
        <v>0</v>
      </c>
      <c r="I269" s="194">
        <f>SUM('Egresos Reales'!I118)</f>
        <v>0</v>
      </c>
      <c r="J269" s="194">
        <f>SUM('Egresos Reales'!J118)</f>
        <v>0</v>
      </c>
      <c r="K269" s="194">
        <f>SUM('Egresos Reales'!K118)</f>
        <v>0</v>
      </c>
      <c r="L269" s="194">
        <f>SUM('Egresos Reales'!L118)</f>
        <v>0</v>
      </c>
      <c r="M269" s="194">
        <f>SUM('Egresos Reales'!M118)</f>
        <v>0</v>
      </c>
      <c r="N269" s="194">
        <f>SUM('Egresos Reales'!N118)</f>
        <v>0</v>
      </c>
    </row>
    <row r="270" spans="1:14" ht="12.75">
      <c r="A270" s="198" t="s">
        <v>569</v>
      </c>
      <c r="B270" s="194">
        <f>SUM('Egresos Reales'!B119)</f>
        <v>4076911.01</v>
      </c>
      <c r="C270" s="194">
        <f>SUM('Egresos Reales'!C119)</f>
        <v>4077695.01</v>
      </c>
      <c r="D270" s="194">
        <f>SUM('Egresos Reales'!D119)</f>
        <v>4232691</v>
      </c>
      <c r="E270" s="194">
        <f>SUM('Egresos Reales'!E119)</f>
        <v>3920692</v>
      </c>
      <c r="F270" s="194">
        <f>SUM('Egresos Reales'!F119)</f>
        <v>4008234</v>
      </c>
      <c r="G270" s="194">
        <f>SUM('Egresos Reales'!G119)</f>
        <v>3855881</v>
      </c>
      <c r="H270" s="194">
        <f>SUM('Egresos Reales'!H119)</f>
        <v>4466643</v>
      </c>
      <c r="I270" s="194">
        <f>SUM('Egresos Reales'!I119)</f>
        <v>4005374</v>
      </c>
      <c r="J270" s="194">
        <f>SUM('Egresos Reales'!J119)</f>
        <v>4165145.01</v>
      </c>
      <c r="K270" s="194">
        <f>SUM('Egresos Reales'!K119)</f>
        <v>4099837</v>
      </c>
      <c r="L270" s="194">
        <f>SUM('Egresos Reales'!L119)</f>
        <v>4091444</v>
      </c>
      <c r="M270" s="194">
        <f>SUM('Egresos Reales'!M119)</f>
        <v>4082320.97</v>
      </c>
      <c r="N270" s="194">
        <f>SUM('Egresos Reales'!N119)</f>
        <v>49082868</v>
      </c>
    </row>
    <row r="271" spans="1:14" ht="12.75">
      <c r="A271" s="154" t="s">
        <v>457</v>
      </c>
      <c r="B271" s="194">
        <f>SUM('Egresos Reales'!B120)</f>
        <v>951717.14</v>
      </c>
      <c r="C271" s="194">
        <f>SUM('Egresos Reales'!C120)</f>
        <v>951717.14</v>
      </c>
      <c r="D271" s="194">
        <f>SUM('Egresos Reales'!D120)</f>
        <v>951717.14</v>
      </c>
      <c r="E271" s="194">
        <f>SUM('Egresos Reales'!E120)</f>
        <v>951717.14</v>
      </c>
      <c r="F271" s="194">
        <f>SUM('Egresos Reales'!F120)</f>
        <v>951717.14</v>
      </c>
      <c r="G271" s="194">
        <f>SUM('Egresos Reales'!G120)</f>
        <v>951717.14</v>
      </c>
      <c r="H271" s="194">
        <f>SUM('Egresos Reales'!H120)</f>
        <v>951717.14</v>
      </c>
      <c r="I271" s="194">
        <f>SUM('Egresos Reales'!I120)</f>
        <v>951717.14</v>
      </c>
      <c r="J271" s="194">
        <f>SUM('Egresos Reales'!J120)</f>
        <v>951717.14</v>
      </c>
      <c r="K271" s="194">
        <f>SUM('Egresos Reales'!K120)</f>
        <v>951717.14</v>
      </c>
      <c r="L271" s="194">
        <f>SUM('Egresos Reales'!L120)</f>
        <v>951717.14</v>
      </c>
      <c r="M271" s="194">
        <f>SUM('Egresos Reales'!M120)</f>
        <v>951717.14</v>
      </c>
      <c r="N271" s="194">
        <f>SUM('Egresos Reales'!N120)</f>
        <v>11420605.680000002</v>
      </c>
    </row>
    <row r="272" spans="1:14" ht="12.75">
      <c r="A272" s="125" t="s">
        <v>275</v>
      </c>
      <c r="B272" s="196">
        <f>SUM(B222:B271)</f>
        <v>16714086.610000001</v>
      </c>
      <c r="C272" s="54">
        <f aca="true" t="shared" si="35" ref="C272:N272">SUM(C222:C271)</f>
        <v>22979362.64</v>
      </c>
      <c r="D272" s="54">
        <f t="shared" si="35"/>
        <v>21736984.48</v>
      </c>
      <c r="E272" s="54">
        <f t="shared" si="35"/>
        <v>29009121.949999996</v>
      </c>
      <c r="F272" s="54">
        <f t="shared" si="35"/>
        <v>17791237.85</v>
      </c>
      <c r="G272" s="54">
        <f t="shared" si="35"/>
        <v>14428964.96</v>
      </c>
      <c r="H272" s="54">
        <f>SUM(H222:H271)</f>
        <v>23923385.19</v>
      </c>
      <c r="I272" s="54">
        <f t="shared" si="35"/>
        <v>24211683.77</v>
      </c>
      <c r="J272" s="54">
        <f>SUM(J222:J271)</f>
        <v>17316021.330000002</v>
      </c>
      <c r="K272" s="54">
        <f t="shared" si="35"/>
        <v>20787468.04</v>
      </c>
      <c r="L272" s="54">
        <f t="shared" si="35"/>
        <v>17711053.83</v>
      </c>
      <c r="M272" s="54">
        <f t="shared" si="35"/>
        <v>28615240.169999998</v>
      </c>
      <c r="N272" s="54">
        <f t="shared" si="35"/>
        <v>255224610.82</v>
      </c>
    </row>
    <row r="273" spans="1:14" ht="12.75">
      <c r="A273" s="45" t="s">
        <v>125</v>
      </c>
      <c r="B273" s="196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1:14" ht="12.75">
      <c r="A274" s="50" t="s">
        <v>126</v>
      </c>
      <c r="B274" s="194">
        <f>SUM('Egresos Reales'!B122)</f>
        <v>0</v>
      </c>
      <c r="C274" s="53">
        <f>SUM('Egresos Reales'!C122)</f>
        <v>0</v>
      </c>
      <c r="D274" s="53">
        <f>SUM('Egresos Reales'!D122)</f>
        <v>0</v>
      </c>
      <c r="E274" s="53">
        <f>SUM('Egresos Reales'!E122)</f>
        <v>0</v>
      </c>
      <c r="F274" s="53">
        <f>SUM('Egresos Reales'!F122)</f>
        <v>0</v>
      </c>
      <c r="G274" s="53">
        <f>SUM('Egresos Reales'!G122)</f>
        <v>0</v>
      </c>
      <c r="H274" s="53">
        <f>SUM('Egresos Reales'!H122)</f>
        <v>0</v>
      </c>
      <c r="I274" s="53">
        <f>SUM('Egresos Reales'!I122)</f>
        <v>0</v>
      </c>
      <c r="J274" s="53">
        <f>SUM('Egresos Reales'!J122)</f>
        <v>0</v>
      </c>
      <c r="K274" s="53">
        <f>SUM('Egresos Reales'!K122)</f>
        <v>0</v>
      </c>
      <c r="L274" s="53">
        <f>SUM('Egresos Reales'!L122)</f>
        <v>0</v>
      </c>
      <c r="M274" s="53">
        <f>SUM('Egresos Reales'!M122)</f>
        <v>0</v>
      </c>
      <c r="N274" s="53">
        <f>SUM(B274:M274)</f>
        <v>0</v>
      </c>
    </row>
    <row r="275" spans="1:14" ht="12.75">
      <c r="A275" s="27" t="s">
        <v>407</v>
      </c>
      <c r="B275" s="194">
        <f>SUM('Egresos Reales'!B123)</f>
        <v>342744.68</v>
      </c>
      <c r="C275" s="53">
        <f>SUM('Egresos Reales'!C123)</f>
        <v>195374.82</v>
      </c>
      <c r="D275" s="53">
        <f>SUM('Egresos Reales'!D123)</f>
        <v>156173.55</v>
      </c>
      <c r="E275" s="53">
        <f>SUM('Egresos Reales'!E123)</f>
        <v>111235.95999999999</v>
      </c>
      <c r="F275" s="53">
        <f>SUM('Egresos Reales'!F123)</f>
        <v>76101.8</v>
      </c>
      <c r="G275" s="53">
        <f>SUM('Egresos Reales'!G123)</f>
        <v>62848.869999999995</v>
      </c>
      <c r="H275" s="53">
        <f>SUM('Egresos Reales'!H123)</f>
        <v>69187.75</v>
      </c>
      <c r="I275" s="53">
        <f>SUM('Egresos Reales'!I123)</f>
        <v>52799.979999999996</v>
      </c>
      <c r="J275" s="53">
        <f>SUM('Egresos Reales'!J123)</f>
        <v>76998.16</v>
      </c>
      <c r="K275" s="53">
        <f>SUM('Egresos Reales'!K123)</f>
        <v>52052.9</v>
      </c>
      <c r="L275" s="53">
        <f>SUM('Egresos Reales'!L123)</f>
        <v>48120.5</v>
      </c>
      <c r="M275" s="53">
        <f>SUM('Egresos Reales'!M123)</f>
        <v>611061.56</v>
      </c>
      <c r="N275" s="53">
        <f>SUM(B275:M275)</f>
        <v>1854700.53</v>
      </c>
    </row>
    <row r="276" spans="1:14" ht="12.75">
      <c r="A276" s="50" t="s">
        <v>303</v>
      </c>
      <c r="B276" s="194">
        <f>SUM('Egresos Reales'!B124)</f>
        <v>1333333</v>
      </c>
      <c r="C276" s="53">
        <f>SUM('Egresos Reales'!C124)</f>
        <v>1333333</v>
      </c>
      <c r="D276" s="53">
        <f>SUM('Egresos Reales'!D124)</f>
        <v>1333333</v>
      </c>
      <c r="E276" s="53">
        <f>SUM('Egresos Reales'!E124)</f>
        <v>1333333</v>
      </c>
      <c r="F276" s="53">
        <f>SUM('Egresos Reales'!F124)</f>
        <v>1333333</v>
      </c>
      <c r="G276" s="53">
        <f>SUM('Egresos Reales'!G124)</f>
        <v>1333333</v>
      </c>
      <c r="H276" s="53">
        <f>SUM('Egresos Reales'!H124)</f>
        <v>1333333</v>
      </c>
      <c r="I276" s="53">
        <f>SUM('Egresos Reales'!I124)</f>
        <v>1333333</v>
      </c>
      <c r="J276" s="53">
        <f>SUM('Egresos Reales'!J124)</f>
        <v>1333333</v>
      </c>
      <c r="K276" s="53">
        <f>SUM('Egresos Reales'!K124)</f>
        <v>1333333</v>
      </c>
      <c r="L276" s="53">
        <f>SUM('Egresos Reales'!L124)</f>
        <v>1333333</v>
      </c>
      <c r="M276" s="53">
        <f>SUM('Egresos Reales'!M124)</f>
        <v>1333333</v>
      </c>
      <c r="N276" s="53">
        <f>SUM(B276:M276)</f>
        <v>15999996</v>
      </c>
    </row>
    <row r="277" spans="1:14" ht="12.75">
      <c r="A277" s="50" t="s">
        <v>306</v>
      </c>
      <c r="B277" s="194">
        <f>SUM('Egresos Reales'!B125)</f>
        <v>0</v>
      </c>
      <c r="C277" s="53">
        <f>SUM('Egresos Reales'!C125)</f>
        <v>0</v>
      </c>
      <c r="D277" s="53">
        <f>SUM('Egresos Reales'!D125)</f>
        <v>0</v>
      </c>
      <c r="E277" s="53">
        <f>SUM('Egresos Reales'!E125)</f>
        <v>0</v>
      </c>
      <c r="F277" s="53">
        <f>SUM('Egresos Reales'!F125)</f>
        <v>0</v>
      </c>
      <c r="G277" s="53">
        <f>SUM('Egresos Reales'!G125)</f>
        <v>0</v>
      </c>
      <c r="H277" s="53">
        <f>SUM('Egresos Reales'!H125)</f>
        <v>0</v>
      </c>
      <c r="I277" s="53">
        <f>SUM('Egresos Reales'!I125)</f>
        <v>0</v>
      </c>
      <c r="J277" s="53">
        <f>SUM('Egresos Reales'!J125)</f>
        <v>0</v>
      </c>
      <c r="K277" s="53">
        <f>SUM('Egresos Reales'!K125)</f>
        <v>0</v>
      </c>
      <c r="L277" s="53">
        <f>SUM('Egresos Reales'!L125)</f>
        <v>0</v>
      </c>
      <c r="M277" s="53">
        <f>SUM('Egresos Reales'!M125)</f>
        <v>0</v>
      </c>
      <c r="N277" s="53">
        <f>SUM(B277:M277)</f>
        <v>0</v>
      </c>
    </row>
    <row r="278" spans="1:14" ht="12.75">
      <c r="A278" s="20" t="s">
        <v>311</v>
      </c>
      <c r="B278" s="194">
        <f>SUM('Egresos Reales'!B126)</f>
        <v>0</v>
      </c>
      <c r="C278" s="53">
        <f>SUM('Egresos Reales'!C126)</f>
        <v>0</v>
      </c>
      <c r="D278" s="53">
        <f>SUM('Egresos Reales'!D126)</f>
        <v>0</v>
      </c>
      <c r="E278" s="53">
        <f>SUM('Egresos Reales'!E126)</f>
        <v>0</v>
      </c>
      <c r="F278" s="53">
        <f>SUM('Egresos Reales'!F126)</f>
        <v>0</v>
      </c>
      <c r="G278" s="53">
        <f>SUM('Egresos Reales'!G126)</f>
        <v>0</v>
      </c>
      <c r="H278" s="53">
        <f>SUM('Egresos Reales'!H126)</f>
        <v>0</v>
      </c>
      <c r="I278" s="53">
        <f>SUM('Egresos Reales'!I126)</f>
        <v>0</v>
      </c>
      <c r="J278" s="53">
        <f>SUM('Egresos Reales'!J126)</f>
        <v>0</v>
      </c>
      <c r="K278" s="53">
        <f>SUM('Egresos Reales'!K126)</f>
        <v>0</v>
      </c>
      <c r="L278" s="53">
        <f>SUM('Egresos Reales'!L126)</f>
        <v>0</v>
      </c>
      <c r="M278" s="53">
        <f>SUM('Egresos Reales'!M126)</f>
        <v>0</v>
      </c>
      <c r="N278" s="53">
        <f>SUM(B278:M278)</f>
        <v>0</v>
      </c>
    </row>
    <row r="279" spans="1:14" ht="12.75">
      <c r="A279" s="55" t="s">
        <v>127</v>
      </c>
      <c r="B279" s="196">
        <f>SUM(B274:B278)</f>
        <v>1676077.68</v>
      </c>
      <c r="C279" s="54">
        <f aca="true" t="shared" si="36" ref="C279:N279">SUM(C274:C278)</f>
        <v>1528707.82</v>
      </c>
      <c r="D279" s="54">
        <f t="shared" si="36"/>
        <v>1489506.55</v>
      </c>
      <c r="E279" s="54">
        <f t="shared" si="36"/>
        <v>1444568.96</v>
      </c>
      <c r="F279" s="54">
        <f t="shared" si="36"/>
        <v>1409434.8</v>
      </c>
      <c r="G279" s="54">
        <f t="shared" si="36"/>
        <v>1396181.87</v>
      </c>
      <c r="H279" s="54">
        <f>SUM(H274:H278)</f>
        <v>1402520.75</v>
      </c>
      <c r="I279" s="54">
        <f t="shared" si="36"/>
        <v>1386132.98</v>
      </c>
      <c r="J279" s="54">
        <f>SUM(J274:J278)</f>
        <v>1410331.16</v>
      </c>
      <c r="K279" s="54">
        <f t="shared" si="36"/>
        <v>1385385.9</v>
      </c>
      <c r="L279" s="54">
        <f t="shared" si="36"/>
        <v>1381453.5</v>
      </c>
      <c r="M279" s="54">
        <f t="shared" si="36"/>
        <v>1944394.56</v>
      </c>
      <c r="N279" s="54">
        <f t="shared" si="36"/>
        <v>17854696.53</v>
      </c>
    </row>
    <row r="280" spans="1:14" ht="12.75">
      <c r="A280" s="45" t="s">
        <v>296</v>
      </c>
      <c r="B280" s="194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</row>
    <row r="281" spans="1:15" ht="12.75">
      <c r="A281" s="154" t="s">
        <v>148</v>
      </c>
      <c r="B281" s="194">
        <f>SUM('Egresos Reales'!B128)</f>
        <v>0</v>
      </c>
      <c r="C281" s="194">
        <f>SUM('Egresos Reales'!C128)</f>
        <v>0</v>
      </c>
      <c r="D281" s="194">
        <f>SUM('Egresos Reales'!D128)</f>
        <v>0</v>
      </c>
      <c r="E281" s="194">
        <f>SUM('Egresos Reales'!E128)</f>
        <v>0</v>
      </c>
      <c r="F281" s="194">
        <f>SUM('Egresos Reales'!F128)</f>
        <v>0</v>
      </c>
      <c r="G281" s="194">
        <f>SUM('Egresos Reales'!G128)</f>
        <v>0</v>
      </c>
      <c r="H281" s="194">
        <f>SUM('Egresos Reales'!H128)</f>
        <v>0</v>
      </c>
      <c r="I281" s="194">
        <f>SUM('Egresos Reales'!I128)</f>
        <v>0</v>
      </c>
      <c r="J281" s="194">
        <f>SUM('Egresos Reales'!J128)</f>
        <v>0</v>
      </c>
      <c r="K281" s="194">
        <f>SUM('Egresos Reales'!K128)</f>
        <v>0</v>
      </c>
      <c r="L281" s="194">
        <f>SUM('Egresos Reales'!L128)</f>
        <v>0</v>
      </c>
      <c r="M281" s="194">
        <f>SUM('Egresos Reales'!M128)</f>
        <v>0</v>
      </c>
      <c r="N281" s="194">
        <f>SUM('Egresos Reales'!N128)</f>
        <v>0</v>
      </c>
      <c r="O281" s="32"/>
    </row>
    <row r="282" spans="1:15" ht="12.75">
      <c r="A282" s="154" t="s">
        <v>138</v>
      </c>
      <c r="B282" s="194">
        <f>SUM('Egresos Reales'!B129)</f>
        <v>0</v>
      </c>
      <c r="C282" s="194">
        <f>SUM('Egresos Reales'!C129)</f>
        <v>0</v>
      </c>
      <c r="D282" s="194">
        <f>SUM('Egresos Reales'!D129)</f>
        <v>0</v>
      </c>
      <c r="E282" s="194">
        <f>SUM('Egresos Reales'!E129)</f>
        <v>0</v>
      </c>
      <c r="F282" s="194">
        <f>SUM('Egresos Reales'!F129)</f>
        <v>0</v>
      </c>
      <c r="G282" s="194">
        <f>SUM('Egresos Reales'!G129)</f>
        <v>0</v>
      </c>
      <c r="H282" s="194">
        <f>SUM('Egresos Reales'!H129)</f>
        <v>0</v>
      </c>
      <c r="I282" s="194">
        <f>SUM('Egresos Reales'!I129)</f>
        <v>0</v>
      </c>
      <c r="J282" s="194">
        <f>SUM('Egresos Reales'!J129)</f>
        <v>0</v>
      </c>
      <c r="K282" s="194">
        <f>SUM('Egresos Reales'!K129)</f>
        <v>0</v>
      </c>
      <c r="L282" s="194">
        <f>SUM('Egresos Reales'!L129)</f>
        <v>0</v>
      </c>
      <c r="M282" s="194">
        <f>SUM('Egresos Reales'!M129)</f>
        <v>0</v>
      </c>
      <c r="N282" s="194">
        <f>SUM('Egresos Reales'!N129)</f>
        <v>0</v>
      </c>
      <c r="O282" s="32"/>
    </row>
    <row r="283" spans="1:15" ht="12.75">
      <c r="A283" s="154" t="s">
        <v>291</v>
      </c>
      <c r="B283" s="194">
        <f>SUM('Egresos Reales'!B130)</f>
        <v>0</v>
      </c>
      <c r="C283" s="194">
        <f>SUM('Egresos Reales'!C130)</f>
        <v>0</v>
      </c>
      <c r="D283" s="194">
        <f>SUM('Egresos Reales'!D130)</f>
        <v>0</v>
      </c>
      <c r="E283" s="194">
        <f>SUM('Egresos Reales'!E130)</f>
        <v>0</v>
      </c>
      <c r="F283" s="194">
        <f>SUM('Egresos Reales'!F130)</f>
        <v>0</v>
      </c>
      <c r="G283" s="194">
        <f>SUM('Egresos Reales'!G130)</f>
        <v>0</v>
      </c>
      <c r="H283" s="194">
        <f>SUM('Egresos Reales'!H130)</f>
        <v>0</v>
      </c>
      <c r="I283" s="194">
        <f>SUM('Egresos Reales'!I130)</f>
        <v>0</v>
      </c>
      <c r="J283" s="194">
        <f>SUM('Egresos Reales'!J130)</f>
        <v>0</v>
      </c>
      <c r="K283" s="194">
        <f>SUM('Egresos Reales'!K130)</f>
        <v>0</v>
      </c>
      <c r="L283" s="194">
        <f>SUM('Egresos Reales'!L130)</f>
        <v>0</v>
      </c>
      <c r="M283" s="194">
        <f>SUM('Egresos Reales'!M130)</f>
        <v>0</v>
      </c>
      <c r="N283" s="194">
        <f>SUM('Egresos Reales'!N130)</f>
        <v>0</v>
      </c>
      <c r="O283" s="32"/>
    </row>
    <row r="284" spans="1:15" ht="12.75">
      <c r="A284" s="154" t="s">
        <v>292</v>
      </c>
      <c r="B284" s="194">
        <f>SUM('Egresos Reales'!B131)</f>
        <v>0</v>
      </c>
      <c r="C284" s="194">
        <f>SUM('Egresos Reales'!C131)</f>
        <v>0</v>
      </c>
      <c r="D284" s="194">
        <f>SUM('Egresos Reales'!D131)</f>
        <v>0</v>
      </c>
      <c r="E284" s="194">
        <f>SUM('Egresos Reales'!E131)</f>
        <v>0</v>
      </c>
      <c r="F284" s="194">
        <f>SUM('Egresos Reales'!F131)</f>
        <v>0</v>
      </c>
      <c r="G284" s="194">
        <f>SUM('Egresos Reales'!G131)</f>
        <v>0</v>
      </c>
      <c r="H284" s="194">
        <f>SUM('Egresos Reales'!H131)</f>
        <v>0</v>
      </c>
      <c r="I284" s="194">
        <f>SUM('Egresos Reales'!I131)</f>
        <v>0</v>
      </c>
      <c r="J284" s="194">
        <f>SUM('Egresos Reales'!J131)</f>
        <v>0</v>
      </c>
      <c r="K284" s="194">
        <f>SUM('Egresos Reales'!K131)</f>
        <v>0</v>
      </c>
      <c r="L284" s="194">
        <f>SUM('Egresos Reales'!L131)</f>
        <v>0</v>
      </c>
      <c r="M284" s="194">
        <f>SUM('Egresos Reales'!M131)</f>
        <v>0</v>
      </c>
      <c r="N284" s="194">
        <f>SUM('Egresos Reales'!N131)</f>
        <v>0</v>
      </c>
      <c r="O284" s="32"/>
    </row>
    <row r="285" spans="1:15" ht="12.75">
      <c r="A285" s="154" t="s">
        <v>243</v>
      </c>
      <c r="B285" s="194">
        <f>SUM('Egresos Reales'!B132)</f>
        <v>0</v>
      </c>
      <c r="C285" s="194">
        <f>SUM('Egresos Reales'!C132)</f>
        <v>0</v>
      </c>
      <c r="D285" s="194">
        <f>SUM('Egresos Reales'!D132)</f>
        <v>0</v>
      </c>
      <c r="E285" s="194">
        <f>SUM('Egresos Reales'!E132)</f>
        <v>0</v>
      </c>
      <c r="F285" s="194">
        <f>SUM('Egresos Reales'!F132)</f>
        <v>0</v>
      </c>
      <c r="G285" s="194">
        <f>SUM('Egresos Reales'!G132)</f>
        <v>0</v>
      </c>
      <c r="H285" s="194">
        <f>SUM('Egresos Reales'!H132)</f>
        <v>0</v>
      </c>
      <c r="I285" s="194">
        <f>SUM('Egresos Reales'!I132)</f>
        <v>0</v>
      </c>
      <c r="J285" s="194">
        <f>SUM('Egresos Reales'!J132)</f>
        <v>0</v>
      </c>
      <c r="K285" s="194">
        <f>SUM('Egresos Reales'!K132)</f>
        <v>0</v>
      </c>
      <c r="L285" s="194">
        <f>SUM('Egresos Reales'!L132)</f>
        <v>0</v>
      </c>
      <c r="M285" s="194">
        <f>SUM('Egresos Reales'!M132)</f>
        <v>0</v>
      </c>
      <c r="N285" s="194">
        <f>SUM('Egresos Reales'!N132)</f>
        <v>0</v>
      </c>
      <c r="O285" s="32"/>
    </row>
    <row r="286" spans="1:15" ht="12.75">
      <c r="A286" s="154" t="s">
        <v>247</v>
      </c>
      <c r="B286" s="194">
        <f>SUM('Egresos Reales'!B133)</f>
        <v>0</v>
      </c>
      <c r="C286" s="194">
        <f>SUM('Egresos Reales'!C133)</f>
        <v>0</v>
      </c>
      <c r="D286" s="194">
        <f>SUM('Egresos Reales'!D133)</f>
        <v>0</v>
      </c>
      <c r="E286" s="194">
        <f>SUM('Egresos Reales'!E133)</f>
        <v>0</v>
      </c>
      <c r="F286" s="194">
        <f>SUM('Egresos Reales'!F133)</f>
        <v>0</v>
      </c>
      <c r="G286" s="194">
        <f>SUM('Egresos Reales'!G133)</f>
        <v>0</v>
      </c>
      <c r="H286" s="194">
        <f>SUM('Egresos Reales'!H133)</f>
        <v>0</v>
      </c>
      <c r="I286" s="194">
        <f>SUM('Egresos Reales'!I133)</f>
        <v>0</v>
      </c>
      <c r="J286" s="194">
        <f>SUM('Egresos Reales'!J133)</f>
        <v>0</v>
      </c>
      <c r="K286" s="194">
        <f>SUM('Egresos Reales'!K133)</f>
        <v>0</v>
      </c>
      <c r="L286" s="194">
        <f>SUM('Egresos Reales'!L133)</f>
        <v>0</v>
      </c>
      <c r="M286" s="194">
        <f>SUM('Egresos Reales'!M133)</f>
        <v>0</v>
      </c>
      <c r="N286" s="194">
        <f>SUM('Egresos Reales'!N133)</f>
        <v>0</v>
      </c>
      <c r="O286" s="32"/>
    </row>
    <row r="287" spans="1:15" ht="12.75">
      <c r="A287" s="154" t="s">
        <v>253</v>
      </c>
      <c r="B287" s="194">
        <f>SUM('Egresos Reales'!B134)</f>
        <v>0</v>
      </c>
      <c r="C287" s="194">
        <f>SUM('Egresos Reales'!C134)</f>
        <v>0</v>
      </c>
      <c r="D287" s="194">
        <f>SUM('Egresos Reales'!D134)</f>
        <v>0</v>
      </c>
      <c r="E287" s="194">
        <f>SUM('Egresos Reales'!E134)</f>
        <v>0</v>
      </c>
      <c r="F287" s="194">
        <f>SUM('Egresos Reales'!F134)</f>
        <v>0</v>
      </c>
      <c r="G287" s="194">
        <f>SUM('Egresos Reales'!G134)</f>
        <v>0</v>
      </c>
      <c r="H287" s="194">
        <f>SUM('Egresos Reales'!H134)</f>
        <v>0</v>
      </c>
      <c r="I287" s="194">
        <f>SUM('Egresos Reales'!I134)</f>
        <v>0</v>
      </c>
      <c r="J287" s="194">
        <f>SUM('Egresos Reales'!J134)</f>
        <v>0</v>
      </c>
      <c r="K287" s="194">
        <f>SUM('Egresos Reales'!K134)</f>
        <v>0</v>
      </c>
      <c r="L287" s="194">
        <f>SUM('Egresos Reales'!L134)</f>
        <v>0</v>
      </c>
      <c r="M287" s="194">
        <f>SUM('Egresos Reales'!M134)</f>
        <v>0</v>
      </c>
      <c r="N287" s="194">
        <f>SUM('Egresos Reales'!N134)</f>
        <v>0</v>
      </c>
      <c r="O287" s="32"/>
    </row>
    <row r="288" spans="1:15" ht="12.75">
      <c r="A288" s="154" t="s">
        <v>287</v>
      </c>
      <c r="B288" s="194">
        <f>SUM('Egresos Reales'!B135)</f>
        <v>0</v>
      </c>
      <c r="C288" s="194">
        <f>SUM('Egresos Reales'!C135)</f>
        <v>0</v>
      </c>
      <c r="D288" s="194">
        <f>SUM('Egresos Reales'!D135)</f>
        <v>0</v>
      </c>
      <c r="E288" s="194">
        <f>SUM('Egresos Reales'!E135)</f>
        <v>0</v>
      </c>
      <c r="F288" s="194">
        <f>SUM('Egresos Reales'!F135)</f>
        <v>0</v>
      </c>
      <c r="G288" s="194">
        <f>SUM('Egresos Reales'!G135)</f>
        <v>0</v>
      </c>
      <c r="H288" s="194">
        <f>SUM('Egresos Reales'!H135)</f>
        <v>0</v>
      </c>
      <c r="I288" s="194">
        <f>SUM('Egresos Reales'!I135)</f>
        <v>0</v>
      </c>
      <c r="J288" s="194">
        <f>SUM('Egresos Reales'!J135)</f>
        <v>0</v>
      </c>
      <c r="K288" s="194">
        <f>SUM('Egresos Reales'!K135)</f>
        <v>0</v>
      </c>
      <c r="L288" s="194">
        <f>SUM('Egresos Reales'!L135)</f>
        <v>0</v>
      </c>
      <c r="M288" s="194">
        <f>SUM('Egresos Reales'!M135)</f>
        <v>0</v>
      </c>
      <c r="N288" s="194">
        <f>SUM('Egresos Reales'!N135)</f>
        <v>0</v>
      </c>
      <c r="O288" s="32"/>
    </row>
    <row r="289" spans="1:15" ht="12.75">
      <c r="A289" s="154" t="s">
        <v>254</v>
      </c>
      <c r="B289" s="194">
        <f>SUM('Egresos Reales'!B136)</f>
        <v>0</v>
      </c>
      <c r="C289" s="194">
        <f>SUM('Egresos Reales'!C136)</f>
        <v>0</v>
      </c>
      <c r="D289" s="194">
        <f>SUM('Egresos Reales'!D136)</f>
        <v>0</v>
      </c>
      <c r="E289" s="194">
        <f>SUM('Egresos Reales'!E136)</f>
        <v>0</v>
      </c>
      <c r="F289" s="194">
        <f>SUM('Egresos Reales'!F136)</f>
        <v>0</v>
      </c>
      <c r="G289" s="194">
        <f>SUM('Egresos Reales'!G136)</f>
        <v>0</v>
      </c>
      <c r="H289" s="194">
        <f>SUM('Egresos Reales'!H136)</f>
        <v>0</v>
      </c>
      <c r="I289" s="194">
        <f>SUM('Egresos Reales'!I136)</f>
        <v>0</v>
      </c>
      <c r="J289" s="194">
        <f>SUM('Egresos Reales'!J136)</f>
        <v>0</v>
      </c>
      <c r="K289" s="194">
        <f>SUM('Egresos Reales'!K136)</f>
        <v>0</v>
      </c>
      <c r="L289" s="194">
        <f>SUM('Egresos Reales'!L136)</f>
        <v>0</v>
      </c>
      <c r="M289" s="194">
        <f>SUM('Egresos Reales'!M136)</f>
        <v>0</v>
      </c>
      <c r="N289" s="194">
        <f>SUM('Egresos Reales'!N136)</f>
        <v>0</v>
      </c>
      <c r="O289" s="32"/>
    </row>
    <row r="290" spans="1:15" ht="12.75">
      <c r="A290" s="154" t="s">
        <v>255</v>
      </c>
      <c r="B290" s="194">
        <f>SUM('Egresos Reales'!B137)</f>
        <v>0</v>
      </c>
      <c r="C290" s="194">
        <f>SUM('Egresos Reales'!C137)</f>
        <v>0</v>
      </c>
      <c r="D290" s="194">
        <f>SUM('Egresos Reales'!D137)</f>
        <v>0</v>
      </c>
      <c r="E290" s="194">
        <f>SUM('Egresos Reales'!E137)</f>
        <v>0</v>
      </c>
      <c r="F290" s="194">
        <f>SUM('Egresos Reales'!F137)</f>
        <v>0</v>
      </c>
      <c r="G290" s="194">
        <f>SUM('Egresos Reales'!G137)</f>
        <v>0</v>
      </c>
      <c r="H290" s="194">
        <f>SUM('Egresos Reales'!H137)</f>
        <v>0</v>
      </c>
      <c r="I290" s="194">
        <f>SUM('Egresos Reales'!I137)</f>
        <v>0</v>
      </c>
      <c r="J290" s="194">
        <f>SUM('Egresos Reales'!J137)</f>
        <v>0</v>
      </c>
      <c r="K290" s="194">
        <f>SUM('Egresos Reales'!K137)</f>
        <v>0</v>
      </c>
      <c r="L290" s="194">
        <f>SUM('Egresos Reales'!L137)</f>
        <v>0</v>
      </c>
      <c r="M290" s="194">
        <f>SUM('Egresos Reales'!M137)</f>
        <v>0</v>
      </c>
      <c r="N290" s="194">
        <f>SUM('Egresos Reales'!N137)</f>
        <v>0</v>
      </c>
      <c r="O290" s="32"/>
    </row>
    <row r="291" spans="1:15" ht="12.75">
      <c r="A291" s="154" t="s">
        <v>246</v>
      </c>
      <c r="B291" s="194">
        <f>SUM('Egresos Reales'!B138)</f>
        <v>0</v>
      </c>
      <c r="C291" s="194">
        <f>SUM('Egresos Reales'!C138)</f>
        <v>0</v>
      </c>
      <c r="D291" s="194">
        <f>SUM('Egresos Reales'!D138)</f>
        <v>0</v>
      </c>
      <c r="E291" s="194">
        <f>SUM('Egresos Reales'!E138)</f>
        <v>0</v>
      </c>
      <c r="F291" s="194">
        <f>SUM('Egresos Reales'!F138)</f>
        <v>0</v>
      </c>
      <c r="G291" s="194">
        <f>SUM('Egresos Reales'!G138)</f>
        <v>0</v>
      </c>
      <c r="H291" s="194">
        <f>SUM('Egresos Reales'!H138)</f>
        <v>0</v>
      </c>
      <c r="I291" s="194">
        <f>SUM('Egresos Reales'!I138)</f>
        <v>0</v>
      </c>
      <c r="J291" s="194">
        <f>SUM('Egresos Reales'!J138)</f>
        <v>0</v>
      </c>
      <c r="K291" s="194">
        <f>SUM('Egresos Reales'!K138)</f>
        <v>0</v>
      </c>
      <c r="L291" s="194">
        <f>SUM('Egresos Reales'!L138)</f>
        <v>0</v>
      </c>
      <c r="M291" s="194">
        <f>SUM('Egresos Reales'!M138)</f>
        <v>0</v>
      </c>
      <c r="N291" s="194">
        <f>SUM('Egresos Reales'!N138)</f>
        <v>0</v>
      </c>
      <c r="O291" s="32"/>
    </row>
    <row r="292" spans="1:15" ht="12.75">
      <c r="A292" s="154" t="s">
        <v>393</v>
      </c>
      <c r="B292" s="194">
        <f>SUM('Egresos Reales'!B139)</f>
        <v>0</v>
      </c>
      <c r="C292" s="194">
        <f>SUM('Egresos Reales'!C139)</f>
        <v>0</v>
      </c>
      <c r="D292" s="194">
        <f>SUM('Egresos Reales'!D139)</f>
        <v>0</v>
      </c>
      <c r="E292" s="194">
        <f>SUM('Egresos Reales'!E139)</f>
        <v>0</v>
      </c>
      <c r="F292" s="194">
        <f>SUM('Egresos Reales'!F139)</f>
        <v>0</v>
      </c>
      <c r="G292" s="194">
        <f>SUM('Egresos Reales'!G139)</f>
        <v>0</v>
      </c>
      <c r="H292" s="194">
        <f>SUM('Egresos Reales'!H139)</f>
        <v>0</v>
      </c>
      <c r="I292" s="194">
        <f>SUM('Egresos Reales'!I139)</f>
        <v>0</v>
      </c>
      <c r="J292" s="194">
        <f>SUM('Egresos Reales'!J139)</f>
        <v>0</v>
      </c>
      <c r="K292" s="194">
        <f>SUM('Egresos Reales'!K139)</f>
        <v>0</v>
      </c>
      <c r="L292" s="194">
        <f>SUM('Egresos Reales'!L139)</f>
        <v>0</v>
      </c>
      <c r="M292" s="194">
        <f>SUM('Egresos Reales'!M139)</f>
        <v>0</v>
      </c>
      <c r="N292" s="194">
        <f>SUM('Egresos Reales'!N139)</f>
        <v>0</v>
      </c>
      <c r="O292" s="32"/>
    </row>
    <row r="293" spans="1:15" ht="12.75">
      <c r="A293" s="154" t="s">
        <v>440</v>
      </c>
      <c r="B293" s="194">
        <f>SUM('Egresos Reales'!B140)</f>
        <v>0</v>
      </c>
      <c r="C293" s="194">
        <f>SUM('Egresos Reales'!C140)</f>
        <v>0</v>
      </c>
      <c r="D293" s="194">
        <f>SUM('Egresos Reales'!D140)</f>
        <v>0</v>
      </c>
      <c r="E293" s="194">
        <f>SUM('Egresos Reales'!E140)</f>
        <v>0</v>
      </c>
      <c r="F293" s="194">
        <f>SUM('Egresos Reales'!F140)</f>
        <v>0</v>
      </c>
      <c r="G293" s="194">
        <f>SUM('Egresos Reales'!G140)</f>
        <v>0</v>
      </c>
      <c r="H293" s="194">
        <f>SUM('Egresos Reales'!H140)</f>
        <v>0</v>
      </c>
      <c r="I293" s="194">
        <f>SUM('Egresos Reales'!I140)</f>
        <v>0</v>
      </c>
      <c r="J293" s="194">
        <f>SUM('Egresos Reales'!J140)</f>
        <v>0</v>
      </c>
      <c r="K293" s="194">
        <f>SUM('Egresos Reales'!K140)</f>
        <v>0</v>
      </c>
      <c r="L293" s="194">
        <f>SUM('Egresos Reales'!L140)</f>
        <v>0</v>
      </c>
      <c r="M293" s="194">
        <f>SUM('Egresos Reales'!M140)</f>
        <v>0</v>
      </c>
      <c r="N293" s="194">
        <f>SUM('Egresos Reales'!N140)</f>
        <v>0</v>
      </c>
      <c r="O293" s="32"/>
    </row>
    <row r="294" spans="1:15" ht="12.75">
      <c r="A294" s="154" t="s">
        <v>297</v>
      </c>
      <c r="B294" s="194">
        <f>SUM('Egresos Reales'!B141)</f>
        <v>857511.35</v>
      </c>
      <c r="C294" s="194">
        <f>SUM('Egresos Reales'!C141)</f>
        <v>187915.81</v>
      </c>
      <c r="D294" s="194">
        <f>SUM('Egresos Reales'!D141)</f>
        <v>16122.05</v>
      </c>
      <c r="E294" s="194">
        <f>SUM('Egresos Reales'!E141)</f>
        <v>172638.28</v>
      </c>
      <c r="F294" s="194">
        <f>SUM('Egresos Reales'!F141)</f>
        <v>17942.06</v>
      </c>
      <c r="G294" s="194">
        <f>SUM('Egresos Reales'!G141)</f>
        <v>2947.06</v>
      </c>
      <c r="H294" s="194">
        <f>SUM('Egresos Reales'!H141)</f>
        <v>957.99</v>
      </c>
      <c r="I294" s="194">
        <f>SUM('Egresos Reales'!I141)</f>
        <v>1180</v>
      </c>
      <c r="J294" s="194">
        <f>SUM('Egresos Reales'!J141)</f>
        <v>57176.68</v>
      </c>
      <c r="K294" s="194">
        <f>SUM('Egresos Reales'!K141)</f>
        <v>1602.13</v>
      </c>
      <c r="L294" s="194">
        <f>SUM('Egresos Reales'!L141)</f>
        <v>1882.53</v>
      </c>
      <c r="M294" s="194">
        <f>SUM('Egresos Reales'!M141)</f>
        <v>2423</v>
      </c>
      <c r="N294" s="194">
        <f>SUM('Egresos Reales'!N141)</f>
        <v>1320298.94</v>
      </c>
      <c r="O294" s="32"/>
    </row>
    <row r="295" spans="1:15" ht="12.75">
      <c r="A295" s="154" t="s">
        <v>298</v>
      </c>
      <c r="B295" s="194">
        <f>SUM('Egresos Reales'!B142)</f>
        <v>1572390.29</v>
      </c>
      <c r="C295" s="194">
        <f>SUM('Egresos Reales'!C142)</f>
        <v>2460311.25</v>
      </c>
      <c r="D295" s="194">
        <f>SUM('Egresos Reales'!D142)</f>
        <v>3334266.12</v>
      </c>
      <c r="E295" s="194">
        <f>SUM('Egresos Reales'!E142)</f>
        <v>2220834.32</v>
      </c>
      <c r="F295" s="194">
        <f>SUM('Egresos Reales'!F142)</f>
        <v>3754744.32</v>
      </c>
      <c r="G295" s="194">
        <f>SUM('Egresos Reales'!G142)</f>
        <v>1963572.59</v>
      </c>
      <c r="H295" s="194">
        <f>SUM('Egresos Reales'!H142)</f>
        <v>1224056.05</v>
      </c>
      <c r="I295" s="194">
        <f>SUM('Egresos Reales'!I142)</f>
        <v>1696087.96</v>
      </c>
      <c r="J295" s="194">
        <f>SUM('Egresos Reales'!J142)</f>
        <v>3179272.28</v>
      </c>
      <c r="K295" s="194">
        <f>SUM('Egresos Reales'!K142)</f>
        <v>3733775.33</v>
      </c>
      <c r="L295" s="194">
        <f>SUM('Egresos Reales'!L142)</f>
        <v>2234735.14</v>
      </c>
      <c r="M295" s="194">
        <f>SUM('Egresos Reales'!M142)</f>
        <v>7292075.82</v>
      </c>
      <c r="N295" s="194">
        <f>SUM('Egresos Reales'!N142)</f>
        <v>34666121.470000006</v>
      </c>
      <c r="O295" s="32"/>
    </row>
    <row r="296" spans="1:15" ht="12.75">
      <c r="A296" s="154" t="s">
        <v>319</v>
      </c>
      <c r="B296" s="194">
        <f>SUM('Egresos Reales'!B143)</f>
        <v>0</v>
      </c>
      <c r="C296" s="194">
        <f>SUM('Egresos Reales'!C143)</f>
        <v>0</v>
      </c>
      <c r="D296" s="194">
        <f>SUM('Egresos Reales'!D143)</f>
        <v>0</v>
      </c>
      <c r="E296" s="194">
        <f>SUM('Egresos Reales'!E143)</f>
        <v>0</v>
      </c>
      <c r="F296" s="194">
        <f>SUM('Egresos Reales'!F143)</f>
        <v>0</v>
      </c>
      <c r="G296" s="194">
        <f>SUM('Egresos Reales'!G143)</f>
        <v>0</v>
      </c>
      <c r="H296" s="194">
        <f>SUM('Egresos Reales'!H143)</f>
        <v>0</v>
      </c>
      <c r="I296" s="194">
        <f>SUM('Egresos Reales'!I143)</f>
        <v>0</v>
      </c>
      <c r="J296" s="194">
        <f>SUM('Egresos Reales'!J143)</f>
        <v>0</v>
      </c>
      <c r="K296" s="194">
        <f>SUM('Egresos Reales'!K143)</f>
        <v>0</v>
      </c>
      <c r="L296" s="194">
        <f>SUM('Egresos Reales'!L143)</f>
        <v>0</v>
      </c>
      <c r="M296" s="194">
        <f>SUM('Egresos Reales'!M143)</f>
        <v>0</v>
      </c>
      <c r="N296" s="194">
        <f>SUM('Egresos Reales'!N143)</f>
        <v>0</v>
      </c>
      <c r="O296" s="32"/>
    </row>
    <row r="297" spans="1:15" ht="12.75">
      <c r="A297" s="154" t="s">
        <v>394</v>
      </c>
      <c r="B297" s="194">
        <f>SUM('Egresos Reales'!B144)</f>
        <v>0</v>
      </c>
      <c r="C297" s="194">
        <f>SUM('Egresos Reales'!C144)</f>
        <v>0</v>
      </c>
      <c r="D297" s="194">
        <f>SUM('Egresos Reales'!D144)</f>
        <v>0</v>
      </c>
      <c r="E297" s="194">
        <f>SUM('Egresos Reales'!E144)</f>
        <v>0</v>
      </c>
      <c r="F297" s="194">
        <f>SUM('Egresos Reales'!F144)</f>
        <v>0</v>
      </c>
      <c r="G297" s="194">
        <f>SUM('Egresos Reales'!G144)</f>
        <v>0</v>
      </c>
      <c r="H297" s="194">
        <f>SUM('Egresos Reales'!H144)</f>
        <v>0</v>
      </c>
      <c r="I297" s="194">
        <f>SUM('Egresos Reales'!I144)</f>
        <v>0</v>
      </c>
      <c r="J297" s="194">
        <f>SUM('Egresos Reales'!J144)</f>
        <v>0</v>
      </c>
      <c r="K297" s="194">
        <f>SUM('Egresos Reales'!K144)</f>
        <v>0</v>
      </c>
      <c r="L297" s="194">
        <f>SUM('Egresos Reales'!L144)</f>
        <v>0</v>
      </c>
      <c r="M297" s="194">
        <f>SUM('Egresos Reales'!M144)</f>
        <v>0</v>
      </c>
      <c r="N297" s="194">
        <f>SUM('Egresos Reales'!N144)</f>
        <v>0</v>
      </c>
      <c r="O297" s="32"/>
    </row>
    <row r="298" spans="1:15" ht="12.75">
      <c r="A298" s="154" t="s">
        <v>441</v>
      </c>
      <c r="B298" s="194">
        <f>SUM('Egresos Reales'!B145)</f>
        <v>0</v>
      </c>
      <c r="C298" s="194">
        <f>SUM('Egresos Reales'!C145)</f>
        <v>0</v>
      </c>
      <c r="D298" s="194">
        <f>SUM('Egresos Reales'!D145)</f>
        <v>0</v>
      </c>
      <c r="E298" s="194">
        <f>SUM('Egresos Reales'!E145)</f>
        <v>0</v>
      </c>
      <c r="F298" s="194">
        <f>SUM('Egresos Reales'!F145)</f>
        <v>0</v>
      </c>
      <c r="G298" s="194">
        <f>SUM('Egresos Reales'!G145)</f>
        <v>0</v>
      </c>
      <c r="H298" s="194">
        <f>SUM('Egresos Reales'!H145)</f>
        <v>0</v>
      </c>
      <c r="I298" s="194">
        <f>SUM('Egresos Reales'!I145)</f>
        <v>0</v>
      </c>
      <c r="J298" s="194">
        <f>SUM('Egresos Reales'!J145)</f>
        <v>0</v>
      </c>
      <c r="K298" s="194">
        <f>SUM('Egresos Reales'!K145)</f>
        <v>0</v>
      </c>
      <c r="L298" s="194">
        <f>SUM('Egresos Reales'!L145)</f>
        <v>0</v>
      </c>
      <c r="M298" s="194">
        <f>SUM('Egresos Reales'!M145)</f>
        <v>0</v>
      </c>
      <c r="N298" s="194">
        <f>SUM('Egresos Reales'!N145)</f>
        <v>0</v>
      </c>
      <c r="O298" s="32"/>
    </row>
    <row r="299" spans="1:15" ht="12.75">
      <c r="A299" s="154" t="s">
        <v>325</v>
      </c>
      <c r="B299" s="194">
        <f>SUM('Egresos Reales'!B146)</f>
        <v>0</v>
      </c>
      <c r="C299" s="194">
        <f>SUM('Egresos Reales'!C146)</f>
        <v>0</v>
      </c>
      <c r="D299" s="194">
        <f>SUM('Egresos Reales'!D146)</f>
        <v>0</v>
      </c>
      <c r="E299" s="194">
        <f>SUM('Egresos Reales'!E146)</f>
        <v>0</v>
      </c>
      <c r="F299" s="194">
        <f>SUM('Egresos Reales'!F146)</f>
        <v>0</v>
      </c>
      <c r="G299" s="194">
        <f>SUM('Egresos Reales'!G146)</f>
        <v>0</v>
      </c>
      <c r="H299" s="194">
        <f>SUM('Egresos Reales'!H146)</f>
        <v>0</v>
      </c>
      <c r="I299" s="194">
        <f>SUM('Egresos Reales'!I146)</f>
        <v>0</v>
      </c>
      <c r="J299" s="194">
        <f>SUM('Egresos Reales'!J146)</f>
        <v>0</v>
      </c>
      <c r="K299" s="194">
        <f>SUM('Egresos Reales'!K146)</f>
        <v>0</v>
      </c>
      <c r="L299" s="194">
        <f>SUM('Egresos Reales'!L146)</f>
        <v>0</v>
      </c>
      <c r="M299" s="194">
        <f>SUM('Egresos Reales'!M146)</f>
        <v>0</v>
      </c>
      <c r="N299" s="194">
        <f>SUM('Egresos Reales'!N146)</f>
        <v>0</v>
      </c>
      <c r="O299" s="32"/>
    </row>
    <row r="300" spans="1:15" ht="12.75">
      <c r="A300" s="154" t="s">
        <v>395</v>
      </c>
      <c r="B300" s="194">
        <f>SUM('Egresos Reales'!B147)</f>
        <v>0</v>
      </c>
      <c r="C300" s="194">
        <f>SUM('Egresos Reales'!C147)</f>
        <v>0</v>
      </c>
      <c r="D300" s="194">
        <f>SUM('Egresos Reales'!D147)</f>
        <v>0</v>
      </c>
      <c r="E300" s="194">
        <f>SUM('Egresos Reales'!E147)</f>
        <v>0</v>
      </c>
      <c r="F300" s="194">
        <f>SUM('Egresos Reales'!F147)</f>
        <v>0</v>
      </c>
      <c r="G300" s="194">
        <f>SUM('Egresos Reales'!G147)</f>
        <v>0</v>
      </c>
      <c r="H300" s="194">
        <f>SUM('Egresos Reales'!H147)</f>
        <v>0</v>
      </c>
      <c r="I300" s="194">
        <f>SUM('Egresos Reales'!I147)</f>
        <v>0</v>
      </c>
      <c r="J300" s="194">
        <f>SUM('Egresos Reales'!J147)</f>
        <v>0</v>
      </c>
      <c r="K300" s="194">
        <f>SUM('Egresos Reales'!K147)</f>
        <v>0</v>
      </c>
      <c r="L300" s="194">
        <f>SUM('Egresos Reales'!L147)</f>
        <v>0</v>
      </c>
      <c r="M300" s="194">
        <f>SUM('Egresos Reales'!M147)</f>
        <v>0</v>
      </c>
      <c r="N300" s="194">
        <f>SUM('Egresos Reales'!N147)</f>
        <v>0</v>
      </c>
      <c r="O300" s="32"/>
    </row>
    <row r="301" spans="1:15" ht="12.75">
      <c r="A301" s="154" t="s">
        <v>442</v>
      </c>
      <c r="B301" s="194">
        <f>SUM('Egresos Reales'!B148)</f>
        <v>0</v>
      </c>
      <c r="C301" s="194">
        <f>SUM('Egresos Reales'!C148)</f>
        <v>0</v>
      </c>
      <c r="D301" s="194">
        <f>SUM('Egresos Reales'!D148)</f>
        <v>0</v>
      </c>
      <c r="E301" s="194">
        <f>SUM('Egresos Reales'!E148)</f>
        <v>0</v>
      </c>
      <c r="F301" s="194">
        <f>SUM('Egresos Reales'!F148)</f>
        <v>0</v>
      </c>
      <c r="G301" s="194">
        <f>SUM('Egresos Reales'!G148)</f>
        <v>0</v>
      </c>
      <c r="H301" s="194">
        <f>SUM('Egresos Reales'!H148)</f>
        <v>0</v>
      </c>
      <c r="I301" s="194">
        <f>SUM('Egresos Reales'!I148)</f>
        <v>0</v>
      </c>
      <c r="J301" s="194">
        <f>SUM('Egresos Reales'!J148)</f>
        <v>0</v>
      </c>
      <c r="K301" s="194">
        <f>SUM('Egresos Reales'!K148)</f>
        <v>0</v>
      </c>
      <c r="L301" s="194">
        <f>SUM('Egresos Reales'!L148)</f>
        <v>0</v>
      </c>
      <c r="M301" s="194">
        <f>SUM('Egresos Reales'!M148)</f>
        <v>0</v>
      </c>
      <c r="N301" s="194">
        <f>SUM('Egresos Reales'!N148)</f>
        <v>0</v>
      </c>
      <c r="O301" s="32"/>
    </row>
    <row r="302" spans="1:15" ht="12.75">
      <c r="A302" s="154" t="s">
        <v>326</v>
      </c>
      <c r="B302" s="194">
        <f>SUM('Egresos Reales'!B149)</f>
        <v>0</v>
      </c>
      <c r="C302" s="194">
        <f>SUM('Egresos Reales'!C149)</f>
        <v>0</v>
      </c>
      <c r="D302" s="194">
        <f>SUM('Egresos Reales'!D149)</f>
        <v>0</v>
      </c>
      <c r="E302" s="194">
        <f>SUM('Egresos Reales'!E149)</f>
        <v>0</v>
      </c>
      <c r="F302" s="194">
        <f>SUM('Egresos Reales'!F149)</f>
        <v>0</v>
      </c>
      <c r="G302" s="194">
        <f>SUM('Egresos Reales'!G149)</f>
        <v>0</v>
      </c>
      <c r="H302" s="194">
        <f>SUM('Egresos Reales'!H149)</f>
        <v>0</v>
      </c>
      <c r="I302" s="194">
        <f>SUM('Egresos Reales'!I149)</f>
        <v>0</v>
      </c>
      <c r="J302" s="194">
        <f>SUM('Egresos Reales'!J149)</f>
        <v>0</v>
      </c>
      <c r="K302" s="194">
        <f>SUM('Egresos Reales'!K149)</f>
        <v>0</v>
      </c>
      <c r="L302" s="194">
        <f>SUM('Egresos Reales'!L149)</f>
        <v>0</v>
      </c>
      <c r="M302" s="194">
        <f>SUM('Egresos Reales'!M149)</f>
        <v>0</v>
      </c>
      <c r="N302" s="194">
        <f>SUM('Egresos Reales'!N149)</f>
        <v>0</v>
      </c>
      <c r="O302" s="32"/>
    </row>
    <row r="303" spans="1:15" ht="12.75">
      <c r="A303" s="154" t="s">
        <v>396</v>
      </c>
      <c r="B303" s="194">
        <f>SUM('Egresos Reales'!B150)</f>
        <v>0</v>
      </c>
      <c r="C303" s="194">
        <f>SUM('Egresos Reales'!C150)</f>
        <v>0</v>
      </c>
      <c r="D303" s="194">
        <f>SUM('Egresos Reales'!D150)</f>
        <v>0</v>
      </c>
      <c r="E303" s="194">
        <f>SUM('Egresos Reales'!E150)</f>
        <v>0</v>
      </c>
      <c r="F303" s="194">
        <f>SUM('Egresos Reales'!F150)</f>
        <v>0</v>
      </c>
      <c r="G303" s="194">
        <f>SUM('Egresos Reales'!G150)</f>
        <v>0</v>
      </c>
      <c r="H303" s="194">
        <f>SUM('Egresos Reales'!H150)</f>
        <v>0</v>
      </c>
      <c r="I303" s="194">
        <f>SUM('Egresos Reales'!I150)</f>
        <v>0</v>
      </c>
      <c r="J303" s="194">
        <f>SUM('Egresos Reales'!J150)</f>
        <v>0</v>
      </c>
      <c r="K303" s="194">
        <f>SUM('Egresos Reales'!K150)</f>
        <v>0</v>
      </c>
      <c r="L303" s="194">
        <f>SUM('Egresos Reales'!L150)</f>
        <v>0</v>
      </c>
      <c r="M303" s="194">
        <f>SUM('Egresos Reales'!M150)</f>
        <v>0</v>
      </c>
      <c r="N303" s="194">
        <f>SUM('Egresos Reales'!N150)</f>
        <v>0</v>
      </c>
      <c r="O303" s="32"/>
    </row>
    <row r="304" spans="1:15" ht="12.75">
      <c r="A304" s="154" t="s">
        <v>443</v>
      </c>
      <c r="B304" s="194">
        <f>SUM('Egresos Reales'!B151)</f>
        <v>0</v>
      </c>
      <c r="C304" s="194">
        <f>SUM('Egresos Reales'!C151)</f>
        <v>0</v>
      </c>
      <c r="D304" s="194">
        <f>SUM('Egresos Reales'!D151)</f>
        <v>0</v>
      </c>
      <c r="E304" s="194">
        <f>SUM('Egresos Reales'!E151)</f>
        <v>0</v>
      </c>
      <c r="F304" s="194">
        <f>SUM('Egresos Reales'!F151)</f>
        <v>0</v>
      </c>
      <c r="G304" s="194">
        <f>SUM('Egresos Reales'!G151)</f>
        <v>0</v>
      </c>
      <c r="H304" s="194">
        <f>SUM('Egresos Reales'!H151)</f>
        <v>0</v>
      </c>
      <c r="I304" s="194">
        <f>SUM('Egresos Reales'!I151)</f>
        <v>0</v>
      </c>
      <c r="J304" s="194">
        <f>SUM('Egresos Reales'!J151)</f>
        <v>0</v>
      </c>
      <c r="K304" s="194">
        <f>SUM('Egresos Reales'!K151)</f>
        <v>0</v>
      </c>
      <c r="L304" s="194">
        <f>SUM('Egresos Reales'!L151)</f>
        <v>0</v>
      </c>
      <c r="M304" s="194">
        <f>SUM('Egresos Reales'!M151)</f>
        <v>0</v>
      </c>
      <c r="N304" s="194">
        <f>SUM('Egresos Reales'!N151)</f>
        <v>0</v>
      </c>
      <c r="O304" s="32"/>
    </row>
    <row r="305" spans="1:15" ht="12.75">
      <c r="A305" s="198" t="s">
        <v>491</v>
      </c>
      <c r="B305" s="194">
        <f>SUM('Egresos Reales'!B152)</f>
        <v>0</v>
      </c>
      <c r="C305" s="194">
        <f>SUM('Egresos Reales'!C152)</f>
        <v>0</v>
      </c>
      <c r="D305" s="194">
        <f>SUM('Egresos Reales'!D152)</f>
        <v>0</v>
      </c>
      <c r="E305" s="194">
        <f>SUM('Egresos Reales'!E152)</f>
        <v>0</v>
      </c>
      <c r="F305" s="194">
        <f>SUM('Egresos Reales'!F152)</f>
        <v>0</v>
      </c>
      <c r="G305" s="194">
        <f>SUM('Egresos Reales'!G152)</f>
        <v>0</v>
      </c>
      <c r="H305" s="194">
        <f>SUM('Egresos Reales'!H152)</f>
        <v>0</v>
      </c>
      <c r="I305" s="194">
        <f>SUM('Egresos Reales'!I152)</f>
        <v>0</v>
      </c>
      <c r="J305" s="194">
        <f>SUM('Egresos Reales'!J152)</f>
        <v>0</v>
      </c>
      <c r="K305" s="194">
        <f>SUM('Egresos Reales'!K152)</f>
        <v>0</v>
      </c>
      <c r="L305" s="194">
        <f>SUM('Egresos Reales'!L152)</f>
        <v>0</v>
      </c>
      <c r="M305" s="194">
        <f>SUM('Egresos Reales'!M152)</f>
        <v>0</v>
      </c>
      <c r="N305" s="194">
        <f>SUM('Egresos Reales'!N152)</f>
        <v>0</v>
      </c>
      <c r="O305" s="32"/>
    </row>
    <row r="306" spans="1:15" ht="12.75">
      <c r="A306" s="198" t="s">
        <v>533</v>
      </c>
      <c r="B306" s="194">
        <f>SUM('Egresos Reales'!B153)</f>
        <v>0</v>
      </c>
      <c r="C306" s="194">
        <f>SUM('Egresos Reales'!C153)</f>
        <v>0</v>
      </c>
      <c r="D306" s="194">
        <f>SUM('Egresos Reales'!D153)</f>
        <v>94000</v>
      </c>
      <c r="E306" s="194">
        <f>SUM('Egresos Reales'!E153)</f>
        <v>-19986.08</v>
      </c>
      <c r="F306" s="194">
        <f>SUM('Egresos Reales'!F153)</f>
        <v>-7937.36</v>
      </c>
      <c r="G306" s="194">
        <f>SUM('Egresos Reales'!G153)</f>
        <v>0</v>
      </c>
      <c r="H306" s="194">
        <f>SUM('Egresos Reales'!H153)</f>
        <v>0</v>
      </c>
      <c r="I306" s="194">
        <f>SUM('Egresos Reales'!I153)</f>
        <v>0</v>
      </c>
      <c r="J306" s="194">
        <f>SUM('Egresos Reales'!J153)</f>
        <v>6.96</v>
      </c>
      <c r="K306" s="194">
        <f>SUM('Egresos Reales'!K153)</f>
        <v>0</v>
      </c>
      <c r="L306" s="194">
        <f>SUM('Egresos Reales'!L153)</f>
        <v>0</v>
      </c>
      <c r="M306" s="194">
        <f>SUM('Egresos Reales'!M153)</f>
        <v>0</v>
      </c>
      <c r="N306" s="194">
        <f>SUM('Egresos Reales'!N153)</f>
        <v>66083.52</v>
      </c>
      <c r="O306" s="32"/>
    </row>
    <row r="307" spans="1:15" ht="12.75">
      <c r="A307" s="198" t="s">
        <v>570</v>
      </c>
      <c r="B307" s="194">
        <f>SUM('Egresos Reales'!B154)</f>
        <v>0</v>
      </c>
      <c r="C307" s="194">
        <f>SUM('Egresos Reales'!C154)</f>
        <v>0</v>
      </c>
      <c r="D307" s="194">
        <f>SUM('Egresos Reales'!D154)</f>
        <v>0</v>
      </c>
      <c r="E307" s="194">
        <f>SUM('Egresos Reales'!E154)</f>
        <v>580</v>
      </c>
      <c r="F307" s="194">
        <f>SUM('Egresos Reales'!F154)</f>
        <v>0</v>
      </c>
      <c r="G307" s="194">
        <f>SUM('Egresos Reales'!G154)</f>
        <v>2307046.06</v>
      </c>
      <c r="H307" s="194">
        <f>SUM('Egresos Reales'!H154)</f>
        <v>220336</v>
      </c>
      <c r="I307" s="194">
        <f>SUM('Egresos Reales'!I154)</f>
        <v>705410</v>
      </c>
      <c r="J307" s="194">
        <f>SUM('Egresos Reales'!J154)</f>
        <v>1285273</v>
      </c>
      <c r="K307" s="194">
        <f>SUM('Egresos Reales'!K154)</f>
        <v>824917.01</v>
      </c>
      <c r="L307" s="194">
        <f>SUM('Egresos Reales'!L154)</f>
        <v>3468715.9</v>
      </c>
      <c r="M307" s="194">
        <f>SUM('Egresos Reales'!M154)</f>
        <v>2103033.08</v>
      </c>
      <c r="N307" s="194">
        <f>SUM('Egresos Reales'!N154)</f>
        <v>10915311.05</v>
      </c>
      <c r="O307" s="32"/>
    </row>
    <row r="308" spans="1:15" ht="12.75">
      <c r="A308" s="154" t="s">
        <v>327</v>
      </c>
      <c r="B308" s="194">
        <f>SUM('Egresos Reales'!B155)</f>
        <v>0</v>
      </c>
      <c r="C308" s="194">
        <f>SUM('Egresos Reales'!C155)</f>
        <v>0</v>
      </c>
      <c r="D308" s="194">
        <f>SUM('Egresos Reales'!D155)</f>
        <v>0</v>
      </c>
      <c r="E308" s="194">
        <f>SUM('Egresos Reales'!E155)</f>
        <v>0</v>
      </c>
      <c r="F308" s="194">
        <f>SUM('Egresos Reales'!F155)</f>
        <v>0</v>
      </c>
      <c r="G308" s="194">
        <f>SUM('Egresos Reales'!G155)</f>
        <v>0</v>
      </c>
      <c r="H308" s="194">
        <f>SUM('Egresos Reales'!H155)</f>
        <v>0</v>
      </c>
      <c r="I308" s="194">
        <f>SUM('Egresos Reales'!I155)</f>
        <v>0</v>
      </c>
      <c r="J308" s="194">
        <f>SUM('Egresos Reales'!J155)</f>
        <v>0</v>
      </c>
      <c r="K308" s="194">
        <f>SUM('Egresos Reales'!K155)</f>
        <v>0</v>
      </c>
      <c r="L308" s="194">
        <f>SUM('Egresos Reales'!L155)</f>
        <v>0</v>
      </c>
      <c r="M308" s="194">
        <f>SUM('Egresos Reales'!M155)</f>
        <v>0</v>
      </c>
      <c r="N308" s="194">
        <f>SUM('Egresos Reales'!N155)</f>
        <v>0</v>
      </c>
      <c r="O308" s="32"/>
    </row>
    <row r="309" spans="1:15" ht="12.75">
      <c r="A309" s="154" t="s">
        <v>337</v>
      </c>
      <c r="B309" s="194">
        <f>SUM('Egresos Reales'!B156)</f>
        <v>0</v>
      </c>
      <c r="C309" s="194">
        <f>SUM('Egresos Reales'!C156)</f>
        <v>0</v>
      </c>
      <c r="D309" s="194">
        <f>SUM('Egresos Reales'!D156)</f>
        <v>0</v>
      </c>
      <c r="E309" s="194">
        <f>SUM('Egresos Reales'!E156)</f>
        <v>0</v>
      </c>
      <c r="F309" s="194">
        <f>SUM('Egresos Reales'!F156)</f>
        <v>0</v>
      </c>
      <c r="G309" s="194">
        <f>SUM('Egresos Reales'!G156)</f>
        <v>0</v>
      </c>
      <c r="H309" s="194">
        <f>SUM('Egresos Reales'!H156)</f>
        <v>0</v>
      </c>
      <c r="I309" s="194">
        <f>SUM('Egresos Reales'!I156)</f>
        <v>0</v>
      </c>
      <c r="J309" s="194">
        <f>SUM('Egresos Reales'!J156)</f>
        <v>0</v>
      </c>
      <c r="K309" s="194">
        <f>SUM('Egresos Reales'!K156)</f>
        <v>0</v>
      </c>
      <c r="L309" s="194">
        <f>SUM('Egresos Reales'!L156)</f>
        <v>0</v>
      </c>
      <c r="M309" s="194">
        <f>SUM('Egresos Reales'!M156)</f>
        <v>0</v>
      </c>
      <c r="N309" s="194">
        <f>SUM('Egresos Reales'!N156)</f>
        <v>0</v>
      </c>
      <c r="O309" s="32"/>
    </row>
    <row r="310" spans="1:15" ht="12.75">
      <c r="A310" s="154" t="s">
        <v>397</v>
      </c>
      <c r="B310" s="194">
        <f>SUM('Egresos Reales'!B157)</f>
        <v>0</v>
      </c>
      <c r="C310" s="194">
        <f>SUM('Egresos Reales'!C157)</f>
        <v>0</v>
      </c>
      <c r="D310" s="194">
        <f>SUM('Egresos Reales'!D157)</f>
        <v>0</v>
      </c>
      <c r="E310" s="194">
        <f>SUM('Egresos Reales'!E157)</f>
        <v>0</v>
      </c>
      <c r="F310" s="194">
        <f>SUM('Egresos Reales'!F157)</f>
        <v>0</v>
      </c>
      <c r="G310" s="194">
        <f>SUM('Egresos Reales'!G157)</f>
        <v>0</v>
      </c>
      <c r="H310" s="194">
        <f>SUM('Egresos Reales'!H157)</f>
        <v>0</v>
      </c>
      <c r="I310" s="194">
        <f>SUM('Egresos Reales'!I157)</f>
        <v>0</v>
      </c>
      <c r="J310" s="194">
        <f>SUM('Egresos Reales'!J157)</f>
        <v>0</v>
      </c>
      <c r="K310" s="194">
        <f>SUM('Egresos Reales'!K157)</f>
        <v>0</v>
      </c>
      <c r="L310" s="194">
        <f>SUM('Egresos Reales'!L157)</f>
        <v>0</v>
      </c>
      <c r="M310" s="194">
        <f>SUM('Egresos Reales'!M157)</f>
        <v>0</v>
      </c>
      <c r="N310" s="194">
        <f>SUM('Egresos Reales'!N157)</f>
        <v>0</v>
      </c>
      <c r="O310" s="32"/>
    </row>
    <row r="311" spans="1:15" ht="12.75">
      <c r="A311" s="154" t="s">
        <v>464</v>
      </c>
      <c r="B311" s="194">
        <f>SUM('Egresos Reales'!B158)</f>
        <v>0</v>
      </c>
      <c r="C311" s="194">
        <f>SUM('Egresos Reales'!C158)</f>
        <v>0</v>
      </c>
      <c r="D311" s="194">
        <f>SUM('Egresos Reales'!D158)</f>
        <v>0</v>
      </c>
      <c r="E311" s="194">
        <f>SUM('Egresos Reales'!E158)</f>
        <v>0</v>
      </c>
      <c r="F311" s="194">
        <f>SUM('Egresos Reales'!F158)</f>
        <v>0</v>
      </c>
      <c r="G311" s="194">
        <f>SUM('Egresos Reales'!G158)</f>
        <v>0</v>
      </c>
      <c r="H311" s="194">
        <f>SUM('Egresos Reales'!H158)</f>
        <v>0</v>
      </c>
      <c r="I311" s="194">
        <f>SUM('Egresos Reales'!I158)</f>
        <v>0</v>
      </c>
      <c r="J311" s="194">
        <f>SUM('Egresos Reales'!J158)</f>
        <v>0</v>
      </c>
      <c r="K311" s="194">
        <f>SUM('Egresos Reales'!K158)</f>
        <v>0</v>
      </c>
      <c r="L311" s="194">
        <f>SUM('Egresos Reales'!L158)</f>
        <v>0</v>
      </c>
      <c r="M311" s="194">
        <f>SUM('Egresos Reales'!M158)</f>
        <v>0</v>
      </c>
      <c r="N311" s="194">
        <f>SUM('Egresos Reales'!N158)</f>
        <v>0</v>
      </c>
      <c r="O311" s="32"/>
    </row>
    <row r="312" spans="1:15" ht="12.75">
      <c r="A312" s="198" t="s">
        <v>495</v>
      </c>
      <c r="B312" s="194">
        <f>SUM('Egresos Reales'!B159)</f>
        <v>0</v>
      </c>
      <c r="C312" s="194">
        <f>SUM('Egresos Reales'!C159)</f>
        <v>0</v>
      </c>
      <c r="D312" s="194">
        <f>SUM('Egresos Reales'!D159)</f>
        <v>0</v>
      </c>
      <c r="E312" s="194">
        <f>SUM('Egresos Reales'!E159)</f>
        <v>0</v>
      </c>
      <c r="F312" s="194">
        <f>SUM('Egresos Reales'!F159)</f>
        <v>0</v>
      </c>
      <c r="G312" s="194">
        <f>SUM('Egresos Reales'!G159)</f>
        <v>0</v>
      </c>
      <c r="H312" s="194">
        <f>SUM('Egresos Reales'!H159)</f>
        <v>0</v>
      </c>
      <c r="I312" s="194">
        <f>SUM('Egresos Reales'!I159)</f>
        <v>0</v>
      </c>
      <c r="J312" s="194">
        <f>SUM('Egresos Reales'!J159)</f>
        <v>0</v>
      </c>
      <c r="K312" s="194">
        <f>SUM('Egresos Reales'!K159)</f>
        <v>0</v>
      </c>
      <c r="L312" s="194">
        <f>SUM('Egresos Reales'!L159)</f>
        <v>0</v>
      </c>
      <c r="M312" s="194">
        <f>SUM('Egresos Reales'!M159)</f>
        <v>0</v>
      </c>
      <c r="N312" s="194">
        <f>SUM('Egresos Reales'!N159)</f>
        <v>0</v>
      </c>
      <c r="O312" s="32"/>
    </row>
    <row r="313" spans="1:15" ht="12.75">
      <c r="A313" s="198" t="s">
        <v>532</v>
      </c>
      <c r="B313" s="194">
        <f>SUM('Egresos Reales'!B160)</f>
        <v>0</v>
      </c>
      <c r="C313" s="194">
        <f>SUM('Egresos Reales'!C160)</f>
        <v>0</v>
      </c>
      <c r="D313" s="194">
        <f>SUM('Egresos Reales'!D160)</f>
        <v>0</v>
      </c>
      <c r="E313" s="194">
        <f>SUM('Egresos Reales'!E160)</f>
        <v>0</v>
      </c>
      <c r="F313" s="194">
        <f>SUM('Egresos Reales'!F160)</f>
        <v>0</v>
      </c>
      <c r="G313" s="194">
        <f>SUM('Egresos Reales'!G160)</f>
        <v>0</v>
      </c>
      <c r="H313" s="194">
        <f>SUM('Egresos Reales'!H160)</f>
        <v>0</v>
      </c>
      <c r="I313" s="194">
        <f>SUM('Egresos Reales'!I160)</f>
        <v>0</v>
      </c>
      <c r="J313" s="194">
        <f>SUM('Egresos Reales'!J160)</f>
        <v>0</v>
      </c>
      <c r="K313" s="194">
        <f>SUM('Egresos Reales'!K160)</f>
        <v>0</v>
      </c>
      <c r="L313" s="194">
        <f>SUM('Egresos Reales'!L160)</f>
        <v>0</v>
      </c>
      <c r="M313" s="194">
        <f>SUM('Egresos Reales'!M160)</f>
        <v>0</v>
      </c>
      <c r="N313" s="194">
        <f>SUM('Egresos Reales'!N160)</f>
        <v>0</v>
      </c>
      <c r="O313" s="32"/>
    </row>
    <row r="314" spans="1:15" ht="12.75">
      <c r="A314" s="198" t="s">
        <v>582</v>
      </c>
      <c r="B314" s="194">
        <f>SUM('Egresos Reales'!B161)</f>
        <v>0</v>
      </c>
      <c r="C314" s="194">
        <f>SUM('Egresos Reales'!C161)</f>
        <v>0</v>
      </c>
      <c r="D314" s="194">
        <f>SUM('Egresos Reales'!D161)</f>
        <v>0</v>
      </c>
      <c r="E314" s="194">
        <f>SUM('Egresos Reales'!E161)</f>
        <v>0</v>
      </c>
      <c r="F314" s="194">
        <f>SUM('Egresos Reales'!F161)</f>
        <v>0</v>
      </c>
      <c r="G314" s="194">
        <f>SUM('Egresos Reales'!G161)</f>
        <v>0</v>
      </c>
      <c r="H314" s="194">
        <f>SUM('Egresos Reales'!H161)</f>
        <v>0</v>
      </c>
      <c r="I314" s="194">
        <f>SUM('Egresos Reales'!I161)</f>
        <v>0</v>
      </c>
      <c r="J314" s="194">
        <f>SUM('Egresos Reales'!J161)</f>
        <v>0</v>
      </c>
      <c r="K314" s="194">
        <f>SUM('Egresos Reales'!K161)</f>
        <v>843806</v>
      </c>
      <c r="L314" s="194">
        <f>SUM('Egresos Reales'!L161)</f>
        <v>1082929.03</v>
      </c>
      <c r="M314" s="194">
        <f>SUM('Egresos Reales'!M161)</f>
        <v>54000</v>
      </c>
      <c r="N314" s="194">
        <f>SUM('Egresos Reales'!N161)</f>
        <v>1980735.03</v>
      </c>
      <c r="O314" s="32"/>
    </row>
    <row r="315" spans="1:15" ht="12.75">
      <c r="A315" s="154" t="s">
        <v>404</v>
      </c>
      <c r="B315" s="194">
        <f>SUM('Egresos Reales'!B162)</f>
        <v>0</v>
      </c>
      <c r="C315" s="194">
        <f>SUM('Egresos Reales'!C162)</f>
        <v>0</v>
      </c>
      <c r="D315" s="194">
        <f>SUM('Egresos Reales'!D162)</f>
        <v>0</v>
      </c>
      <c r="E315" s="194">
        <f>SUM('Egresos Reales'!E162)</f>
        <v>0</v>
      </c>
      <c r="F315" s="194">
        <f>SUM('Egresos Reales'!F162)</f>
        <v>0</v>
      </c>
      <c r="G315" s="194">
        <f>SUM('Egresos Reales'!G162)</f>
        <v>0</v>
      </c>
      <c r="H315" s="194">
        <f>SUM('Egresos Reales'!H162)</f>
        <v>0</v>
      </c>
      <c r="I315" s="194">
        <f>SUM('Egresos Reales'!I162)</f>
        <v>0</v>
      </c>
      <c r="J315" s="194">
        <f>SUM('Egresos Reales'!J162)</f>
        <v>0</v>
      </c>
      <c r="K315" s="194">
        <f>SUM('Egresos Reales'!K162)</f>
        <v>0</v>
      </c>
      <c r="L315" s="194">
        <f>SUM('Egresos Reales'!L162)</f>
        <v>0</v>
      </c>
      <c r="M315" s="194">
        <f>SUM('Egresos Reales'!M162)</f>
        <v>0</v>
      </c>
      <c r="N315" s="194">
        <f>SUM('Egresos Reales'!N162)</f>
        <v>0</v>
      </c>
      <c r="O315" s="32"/>
    </row>
    <row r="316" spans="1:15" ht="12.75">
      <c r="A316" s="154" t="s">
        <v>350</v>
      </c>
      <c r="B316" s="194">
        <f>SUM('Egresos Reales'!B163)</f>
        <v>0</v>
      </c>
      <c r="C316" s="194">
        <f>SUM('Egresos Reales'!C163)</f>
        <v>0</v>
      </c>
      <c r="D316" s="194">
        <f>SUM('Egresos Reales'!D163)</f>
        <v>0</v>
      </c>
      <c r="E316" s="194">
        <f>SUM('Egresos Reales'!E163)</f>
        <v>0</v>
      </c>
      <c r="F316" s="194">
        <f>SUM('Egresos Reales'!F163)</f>
        <v>0</v>
      </c>
      <c r="G316" s="194">
        <f>SUM('Egresos Reales'!G163)</f>
        <v>0</v>
      </c>
      <c r="H316" s="194">
        <f>SUM('Egresos Reales'!H163)</f>
        <v>0</v>
      </c>
      <c r="I316" s="194">
        <f>SUM('Egresos Reales'!I163)</f>
        <v>0</v>
      </c>
      <c r="J316" s="194">
        <f>SUM('Egresos Reales'!J163)</f>
        <v>0</v>
      </c>
      <c r="K316" s="194">
        <f>SUM('Egresos Reales'!K163)</f>
        <v>0</v>
      </c>
      <c r="L316" s="194">
        <f>SUM('Egresos Reales'!L163)</f>
        <v>0</v>
      </c>
      <c r="M316" s="194">
        <f>SUM('Egresos Reales'!M163)</f>
        <v>0</v>
      </c>
      <c r="N316" s="194">
        <f>SUM('Egresos Reales'!N163)</f>
        <v>0</v>
      </c>
      <c r="O316" s="32"/>
    </row>
    <row r="317" spans="1:15" ht="12.75">
      <c r="A317" s="154" t="s">
        <v>439</v>
      </c>
      <c r="B317" s="194">
        <f>SUM('Egresos Reales'!B164)</f>
        <v>0</v>
      </c>
      <c r="C317" s="194">
        <f>SUM('Egresos Reales'!C164)</f>
        <v>0</v>
      </c>
      <c r="D317" s="194">
        <f>SUM('Egresos Reales'!D164)</f>
        <v>0</v>
      </c>
      <c r="E317" s="194">
        <f>SUM('Egresos Reales'!E164)</f>
        <v>0</v>
      </c>
      <c r="F317" s="194">
        <f>SUM('Egresos Reales'!F164)</f>
        <v>0</v>
      </c>
      <c r="G317" s="194">
        <f>SUM('Egresos Reales'!G164)</f>
        <v>0</v>
      </c>
      <c r="H317" s="194">
        <f>SUM('Egresos Reales'!H164)</f>
        <v>0</v>
      </c>
      <c r="I317" s="194">
        <f>SUM('Egresos Reales'!I164)</f>
        <v>0</v>
      </c>
      <c r="J317" s="194">
        <f>SUM('Egresos Reales'!J164)</f>
        <v>0</v>
      </c>
      <c r="K317" s="194">
        <f>SUM('Egresos Reales'!K164)</f>
        <v>0</v>
      </c>
      <c r="L317" s="194">
        <f>SUM('Egresos Reales'!L164)</f>
        <v>0</v>
      </c>
      <c r="M317" s="194">
        <f>SUM('Egresos Reales'!M164)</f>
        <v>0</v>
      </c>
      <c r="N317" s="194">
        <f>SUM('Egresos Reales'!N164)</f>
        <v>0</v>
      </c>
      <c r="O317" s="32"/>
    </row>
    <row r="318" spans="1:15" ht="12.75">
      <c r="A318" s="198" t="s">
        <v>497</v>
      </c>
      <c r="B318" s="194">
        <f>SUM('Egresos Reales'!B165)</f>
        <v>0</v>
      </c>
      <c r="C318" s="194">
        <f>SUM('Egresos Reales'!C165)</f>
        <v>0</v>
      </c>
      <c r="D318" s="194">
        <f>SUM('Egresos Reales'!D165)</f>
        <v>0</v>
      </c>
      <c r="E318" s="194">
        <f>SUM('Egresos Reales'!E165)</f>
        <v>0</v>
      </c>
      <c r="F318" s="194">
        <f>SUM('Egresos Reales'!F165)</f>
        <v>0</v>
      </c>
      <c r="G318" s="194">
        <f>SUM('Egresos Reales'!G165)</f>
        <v>0</v>
      </c>
      <c r="H318" s="194">
        <f>SUM('Egresos Reales'!H165)</f>
        <v>0</v>
      </c>
      <c r="I318" s="194">
        <f>SUM('Egresos Reales'!I165)</f>
        <v>0</v>
      </c>
      <c r="J318" s="194">
        <f>SUM('Egresos Reales'!J165)</f>
        <v>0</v>
      </c>
      <c r="K318" s="194">
        <f>SUM('Egresos Reales'!K165)</f>
        <v>0</v>
      </c>
      <c r="L318" s="194">
        <f>SUM('Egresos Reales'!L165)</f>
        <v>0</v>
      </c>
      <c r="M318" s="194">
        <f>SUM('Egresos Reales'!M165)</f>
        <v>0</v>
      </c>
      <c r="N318" s="194">
        <f>SUM('Egresos Reales'!N165)</f>
        <v>0</v>
      </c>
      <c r="O318" s="32"/>
    </row>
    <row r="319" spans="1:15" ht="12.75">
      <c r="A319" s="198" t="s">
        <v>585</v>
      </c>
      <c r="B319" s="194">
        <f>SUM('Egresos Reales'!B166)</f>
        <v>0</v>
      </c>
      <c r="C319" s="194">
        <f>SUM('Egresos Reales'!C166)</f>
        <v>0</v>
      </c>
      <c r="D319" s="194">
        <f>SUM('Egresos Reales'!D166)</f>
        <v>0</v>
      </c>
      <c r="E319" s="194">
        <f>SUM('Egresos Reales'!E166)</f>
        <v>0</v>
      </c>
      <c r="F319" s="194">
        <f>SUM('Egresos Reales'!F166)</f>
        <v>0</v>
      </c>
      <c r="G319" s="194">
        <f>SUM('Egresos Reales'!G166)</f>
        <v>0</v>
      </c>
      <c r="H319" s="194">
        <f>SUM('Egresos Reales'!H166)</f>
        <v>0</v>
      </c>
      <c r="I319" s="194">
        <f>SUM('Egresos Reales'!I166)</f>
        <v>0</v>
      </c>
      <c r="J319" s="194">
        <f>SUM('Egresos Reales'!J166)</f>
        <v>0</v>
      </c>
      <c r="K319" s="194">
        <f>SUM('Egresos Reales'!K166)</f>
        <v>0</v>
      </c>
      <c r="L319" s="194">
        <f>SUM('Egresos Reales'!L166)</f>
        <v>1341822.17</v>
      </c>
      <c r="M319" s="194">
        <f>SUM('Egresos Reales'!M166)</f>
        <v>0</v>
      </c>
      <c r="N319" s="194">
        <f>SUM('Egresos Reales'!N166)</f>
        <v>1341822.17</v>
      </c>
      <c r="O319" s="32"/>
    </row>
    <row r="320" spans="1:15" ht="12.75">
      <c r="A320" s="154" t="s">
        <v>402</v>
      </c>
      <c r="B320" s="194">
        <f>SUM('Egresos Reales'!B167)</f>
        <v>0</v>
      </c>
      <c r="C320" s="194">
        <f>SUM('Egresos Reales'!C167)</f>
        <v>0</v>
      </c>
      <c r="D320" s="194">
        <f>SUM('Egresos Reales'!D167)</f>
        <v>0</v>
      </c>
      <c r="E320" s="194">
        <f>SUM('Egresos Reales'!E167)</f>
        <v>0</v>
      </c>
      <c r="F320" s="194">
        <f>SUM('Egresos Reales'!F167)</f>
        <v>0</v>
      </c>
      <c r="G320" s="194">
        <f>SUM('Egresos Reales'!G167)</f>
        <v>0</v>
      </c>
      <c r="H320" s="194">
        <f>SUM('Egresos Reales'!H167)</f>
        <v>0</v>
      </c>
      <c r="I320" s="194">
        <f>SUM('Egresos Reales'!I167)</f>
        <v>29002.76</v>
      </c>
      <c r="J320" s="194">
        <f>SUM('Egresos Reales'!J167)</f>
        <v>0</v>
      </c>
      <c r="K320" s="194">
        <f>SUM('Egresos Reales'!K167)</f>
        <v>0</v>
      </c>
      <c r="L320" s="194">
        <f>SUM('Egresos Reales'!L167)</f>
        <v>0</v>
      </c>
      <c r="M320" s="194">
        <f>SUM('Egresos Reales'!M167)</f>
        <v>0</v>
      </c>
      <c r="N320" s="194">
        <f>SUM('Egresos Reales'!N167)</f>
        <v>29002.76</v>
      </c>
      <c r="O320" s="32"/>
    </row>
    <row r="321" spans="1:15" ht="12.75">
      <c r="A321" s="198" t="s">
        <v>479</v>
      </c>
      <c r="B321" s="194">
        <f>SUM('Egresos Reales'!B168)</f>
        <v>0</v>
      </c>
      <c r="C321" s="194">
        <f>SUM('Egresos Reales'!C168)</f>
        <v>0</v>
      </c>
      <c r="D321" s="194">
        <f>SUM('Egresos Reales'!D168)</f>
        <v>0</v>
      </c>
      <c r="E321" s="194">
        <f>SUM('Egresos Reales'!E168)</f>
        <v>0</v>
      </c>
      <c r="F321" s="194">
        <f>SUM('Egresos Reales'!F168)</f>
        <v>0</v>
      </c>
      <c r="G321" s="194">
        <f>SUM('Egresos Reales'!G168)</f>
        <v>0</v>
      </c>
      <c r="H321" s="194">
        <f>SUM('Egresos Reales'!H168)</f>
        <v>0</v>
      </c>
      <c r="I321" s="194">
        <f>SUM('Egresos Reales'!I168)</f>
        <v>0</v>
      </c>
      <c r="J321" s="194">
        <f>SUM('Egresos Reales'!J168)</f>
        <v>0</v>
      </c>
      <c r="K321" s="194">
        <f>SUM('Egresos Reales'!K168)</f>
        <v>0</v>
      </c>
      <c r="L321" s="194">
        <f>SUM('Egresos Reales'!L168)</f>
        <v>0</v>
      </c>
      <c r="M321" s="194">
        <f>SUM('Egresos Reales'!M168)</f>
        <v>0</v>
      </c>
      <c r="N321" s="194">
        <f>SUM('Egresos Reales'!N168)</f>
        <v>0</v>
      </c>
      <c r="O321" s="32"/>
    </row>
    <row r="322" spans="1:15" ht="12.75">
      <c r="A322" s="198" t="s">
        <v>494</v>
      </c>
      <c r="B322" s="194">
        <f>SUM('Egresos Reales'!B169)</f>
        <v>0</v>
      </c>
      <c r="C322" s="194">
        <f>SUM('Egresos Reales'!C169)</f>
        <v>0</v>
      </c>
      <c r="D322" s="194">
        <f>SUM('Egresos Reales'!D169)</f>
        <v>0</v>
      </c>
      <c r="E322" s="194">
        <f>SUM('Egresos Reales'!E169)</f>
        <v>0</v>
      </c>
      <c r="F322" s="194">
        <f>SUM('Egresos Reales'!F169)</f>
        <v>0</v>
      </c>
      <c r="G322" s="194">
        <f>SUM('Egresos Reales'!G169)</f>
        <v>0</v>
      </c>
      <c r="H322" s="194">
        <f>SUM('Egresos Reales'!H169)</f>
        <v>0</v>
      </c>
      <c r="I322" s="194">
        <f>SUM('Egresos Reales'!I169)</f>
        <v>0</v>
      </c>
      <c r="J322" s="194">
        <f>SUM('Egresos Reales'!J169)</f>
        <v>0</v>
      </c>
      <c r="K322" s="194">
        <f>SUM('Egresos Reales'!K169)</f>
        <v>0</v>
      </c>
      <c r="L322" s="194">
        <f>SUM('Egresos Reales'!L169)</f>
        <v>0</v>
      </c>
      <c r="M322" s="194">
        <f>SUM('Egresos Reales'!M169)</f>
        <v>0</v>
      </c>
      <c r="N322" s="194">
        <f>SUM('Egresos Reales'!N169)</f>
        <v>0</v>
      </c>
      <c r="O322" s="32"/>
    </row>
    <row r="323" spans="1:15" ht="12.75">
      <c r="A323" s="198" t="s">
        <v>509</v>
      </c>
      <c r="B323" s="194">
        <f>SUM('Egresos Reales'!B170)</f>
        <v>0</v>
      </c>
      <c r="C323" s="194">
        <f>SUM('Egresos Reales'!C170)</f>
        <v>0</v>
      </c>
      <c r="D323" s="194">
        <f>SUM('Egresos Reales'!D170)</f>
        <v>13579016.37</v>
      </c>
      <c r="E323" s="194">
        <f>SUM('Egresos Reales'!E170)</f>
        <v>3399339.65</v>
      </c>
      <c r="F323" s="194">
        <f>SUM('Egresos Reales'!F170)</f>
        <v>3581839.36</v>
      </c>
      <c r="G323" s="194">
        <f>SUM('Egresos Reales'!G170)</f>
        <v>4852551.39</v>
      </c>
      <c r="H323" s="194">
        <f>SUM('Egresos Reales'!H170)</f>
        <v>6195722.25</v>
      </c>
      <c r="I323" s="194">
        <f>SUM('Egresos Reales'!I170)</f>
        <v>4334968.99</v>
      </c>
      <c r="J323" s="194">
        <f>SUM('Egresos Reales'!J170)</f>
        <v>1712770.67</v>
      </c>
      <c r="K323" s="194">
        <f>SUM('Egresos Reales'!K170)</f>
        <v>1522858.88</v>
      </c>
      <c r="L323" s="194">
        <f>SUM('Egresos Reales'!L170)</f>
        <v>1510417.45</v>
      </c>
      <c r="M323" s="194">
        <f>SUM('Egresos Reales'!M170)</f>
        <v>0</v>
      </c>
      <c r="N323" s="194">
        <f>SUM('Egresos Reales'!N170)</f>
        <v>40689485.010000005</v>
      </c>
      <c r="O323" s="32"/>
    </row>
    <row r="324" spans="1:15" ht="12.75">
      <c r="A324" s="154" t="s">
        <v>316</v>
      </c>
      <c r="B324" s="194">
        <f>SUM('Egresos Reales'!B171)</f>
        <v>0</v>
      </c>
      <c r="C324" s="194">
        <f>SUM('Egresos Reales'!C171)</f>
        <v>0</v>
      </c>
      <c r="D324" s="194">
        <f>SUM('Egresos Reales'!D171)</f>
        <v>0</v>
      </c>
      <c r="E324" s="194">
        <f>SUM('Egresos Reales'!E171)</f>
        <v>0</v>
      </c>
      <c r="F324" s="194">
        <f>SUM('Egresos Reales'!F171)</f>
        <v>0</v>
      </c>
      <c r="G324" s="194">
        <f>SUM('Egresos Reales'!G171)</f>
        <v>0</v>
      </c>
      <c r="H324" s="194">
        <f>SUM('Egresos Reales'!H171)</f>
        <v>0</v>
      </c>
      <c r="I324" s="194">
        <f>SUM('Egresos Reales'!I171)</f>
        <v>0</v>
      </c>
      <c r="J324" s="194">
        <f>SUM('Egresos Reales'!J171)</f>
        <v>0</v>
      </c>
      <c r="K324" s="194">
        <f>SUM('Egresos Reales'!K171)</f>
        <v>0</v>
      </c>
      <c r="L324" s="194">
        <f>SUM('Egresos Reales'!L171)</f>
        <v>0</v>
      </c>
      <c r="M324" s="194">
        <f>SUM('Egresos Reales'!M171)</f>
        <v>0</v>
      </c>
      <c r="N324" s="194">
        <f>SUM('Egresos Reales'!N171)</f>
        <v>0</v>
      </c>
      <c r="O324" s="32"/>
    </row>
    <row r="325" spans="1:15" ht="12.75">
      <c r="A325" s="154" t="s">
        <v>405</v>
      </c>
      <c r="B325" s="194">
        <f>SUM('Egresos Reales'!B172)</f>
        <v>0</v>
      </c>
      <c r="C325" s="194">
        <f>SUM('Egresos Reales'!C172)</f>
        <v>0</v>
      </c>
      <c r="D325" s="194">
        <f>SUM('Egresos Reales'!D172)</f>
        <v>0</v>
      </c>
      <c r="E325" s="194">
        <f>SUM('Egresos Reales'!E172)</f>
        <v>0</v>
      </c>
      <c r="F325" s="194">
        <f>SUM('Egresos Reales'!F172)</f>
        <v>0</v>
      </c>
      <c r="G325" s="194">
        <f>SUM('Egresos Reales'!G172)</f>
        <v>0</v>
      </c>
      <c r="H325" s="194">
        <f>SUM('Egresos Reales'!H172)</f>
        <v>0</v>
      </c>
      <c r="I325" s="194">
        <f>SUM('Egresos Reales'!I172)</f>
        <v>0</v>
      </c>
      <c r="J325" s="194">
        <f>SUM('Egresos Reales'!J172)</f>
        <v>0</v>
      </c>
      <c r="K325" s="194">
        <f>SUM('Egresos Reales'!K172)</f>
        <v>0</v>
      </c>
      <c r="L325" s="194">
        <f>SUM('Egresos Reales'!L172)</f>
        <v>0</v>
      </c>
      <c r="M325" s="194">
        <f>SUM('Egresos Reales'!M172)</f>
        <v>0</v>
      </c>
      <c r="N325" s="194">
        <f>SUM('Egresos Reales'!N172)</f>
        <v>0</v>
      </c>
      <c r="O325" s="32"/>
    </row>
    <row r="326" spans="1:15" ht="12.75">
      <c r="A326" s="154" t="s">
        <v>466</v>
      </c>
      <c r="B326" s="194">
        <f>SUM('Egresos Reales'!B173)</f>
        <v>0</v>
      </c>
      <c r="C326" s="194">
        <f>SUM('Egresos Reales'!C173)</f>
        <v>0</v>
      </c>
      <c r="D326" s="194">
        <f>SUM('Egresos Reales'!D173)</f>
        <v>0</v>
      </c>
      <c r="E326" s="194">
        <f>SUM('Egresos Reales'!E173)</f>
        <v>0</v>
      </c>
      <c r="F326" s="194">
        <f>SUM('Egresos Reales'!F173)</f>
        <v>0</v>
      </c>
      <c r="G326" s="194">
        <f>SUM('Egresos Reales'!G173)</f>
        <v>0</v>
      </c>
      <c r="H326" s="194">
        <f>SUM('Egresos Reales'!H173)</f>
        <v>0</v>
      </c>
      <c r="I326" s="194">
        <f>SUM('Egresos Reales'!I173)</f>
        <v>0</v>
      </c>
      <c r="J326" s="194">
        <f>SUM('Egresos Reales'!J173)</f>
        <v>0</v>
      </c>
      <c r="K326" s="194">
        <f>SUM('Egresos Reales'!K173)</f>
        <v>0</v>
      </c>
      <c r="L326" s="194">
        <f>SUM('Egresos Reales'!L173)</f>
        <v>0</v>
      </c>
      <c r="M326" s="194">
        <f>SUM('Egresos Reales'!M173)</f>
        <v>0</v>
      </c>
      <c r="N326" s="194">
        <f>SUM('Egresos Reales'!N173)</f>
        <v>0</v>
      </c>
      <c r="O326" s="32"/>
    </row>
    <row r="327" spans="1:15" ht="12.75">
      <c r="A327" s="198" t="s">
        <v>500</v>
      </c>
      <c r="B327" s="194">
        <f>SUM('Egresos Reales'!B174)</f>
        <v>0</v>
      </c>
      <c r="C327" s="194">
        <f>SUM('Egresos Reales'!C174)</f>
        <v>0</v>
      </c>
      <c r="D327" s="194">
        <f>SUM('Egresos Reales'!D174)</f>
        <v>0</v>
      </c>
      <c r="E327" s="194">
        <f>SUM('Egresos Reales'!E174)</f>
        <v>0</v>
      </c>
      <c r="F327" s="194">
        <f>SUM('Egresos Reales'!F174)</f>
        <v>0</v>
      </c>
      <c r="G327" s="194">
        <f>SUM('Egresos Reales'!G174)</f>
        <v>0</v>
      </c>
      <c r="H327" s="194">
        <f>SUM('Egresos Reales'!H174)</f>
        <v>0</v>
      </c>
      <c r="I327" s="194">
        <f>SUM('Egresos Reales'!I174)</f>
        <v>0</v>
      </c>
      <c r="J327" s="194">
        <f>SUM('Egresos Reales'!J174)</f>
        <v>0</v>
      </c>
      <c r="K327" s="194">
        <f>SUM('Egresos Reales'!K174)</f>
        <v>0</v>
      </c>
      <c r="L327" s="194">
        <f>SUM('Egresos Reales'!L174)</f>
        <v>0</v>
      </c>
      <c r="M327" s="194">
        <f>SUM('Egresos Reales'!M174)</f>
        <v>0</v>
      </c>
      <c r="N327" s="194">
        <f>SUM('Egresos Reales'!N174)</f>
        <v>0</v>
      </c>
      <c r="O327" s="32"/>
    </row>
    <row r="328" spans="1:15" ht="12.75">
      <c r="A328" s="198" t="s">
        <v>531</v>
      </c>
      <c r="B328" s="194">
        <f>SUM('Egresos Reales'!B175)</f>
        <v>0</v>
      </c>
      <c r="C328" s="194">
        <f>SUM('Egresos Reales'!C175)</f>
        <v>0</v>
      </c>
      <c r="D328" s="194">
        <f>SUM('Egresos Reales'!D175)</f>
        <v>0</v>
      </c>
      <c r="E328" s="194">
        <f>SUM('Egresos Reales'!E175)</f>
        <v>0</v>
      </c>
      <c r="F328" s="194">
        <f>SUM('Egresos Reales'!F175)</f>
        <v>0</v>
      </c>
      <c r="G328" s="194">
        <f>SUM('Egresos Reales'!G175)</f>
        <v>0</v>
      </c>
      <c r="H328" s="194">
        <f>SUM('Egresos Reales'!H175)</f>
        <v>0</v>
      </c>
      <c r="I328" s="194">
        <f>SUM('Egresos Reales'!I175)</f>
        <v>0</v>
      </c>
      <c r="J328" s="194">
        <f>SUM('Egresos Reales'!J175)</f>
        <v>0</v>
      </c>
      <c r="K328" s="194">
        <f>SUM('Egresos Reales'!K175)</f>
        <v>0</v>
      </c>
      <c r="L328" s="194">
        <f>SUM('Egresos Reales'!L175)</f>
        <v>0</v>
      </c>
      <c r="M328" s="194">
        <f>SUM('Egresos Reales'!M175)</f>
        <v>0</v>
      </c>
      <c r="N328" s="194">
        <f>SUM('Egresos Reales'!N175)</f>
        <v>0</v>
      </c>
      <c r="O328" s="32"/>
    </row>
    <row r="329" spans="1:15" ht="12.75">
      <c r="A329" s="198" t="s">
        <v>576</v>
      </c>
      <c r="B329" s="194">
        <f>SUM('Egresos Reales'!B176)</f>
        <v>0</v>
      </c>
      <c r="C329" s="194">
        <f>SUM('Egresos Reales'!C176)</f>
        <v>0</v>
      </c>
      <c r="D329" s="194">
        <f>SUM('Egresos Reales'!D176)</f>
        <v>0</v>
      </c>
      <c r="E329" s="194">
        <f>SUM('Egresos Reales'!E176)</f>
        <v>0</v>
      </c>
      <c r="F329" s="194">
        <f>SUM('Egresos Reales'!F176)</f>
        <v>0</v>
      </c>
      <c r="G329" s="194">
        <f>SUM('Egresos Reales'!G176)</f>
        <v>0</v>
      </c>
      <c r="H329" s="194">
        <f>SUM('Egresos Reales'!H176)</f>
        <v>0</v>
      </c>
      <c r="I329" s="194">
        <f>SUM('Egresos Reales'!I176)</f>
        <v>880012.5</v>
      </c>
      <c r="J329" s="194">
        <f>SUM('Egresos Reales'!J176)</f>
        <v>880012.5</v>
      </c>
      <c r="K329" s="194">
        <f>SUM('Egresos Reales'!K176)</f>
        <v>2552229.5</v>
      </c>
      <c r="L329" s="194">
        <f>SUM('Egresos Reales'!L176)</f>
        <v>1094188.44</v>
      </c>
      <c r="M329" s="194">
        <f>SUM('Egresos Reales'!M176)</f>
        <v>1932947.02</v>
      </c>
      <c r="N329" s="194">
        <f>SUM('Egresos Reales'!N176)</f>
        <v>7339389.959999999</v>
      </c>
      <c r="O329" s="32"/>
    </row>
    <row r="330" spans="1:15" ht="12.75">
      <c r="A330" s="154" t="s">
        <v>596</v>
      </c>
      <c r="B330" s="194">
        <f>SUM('Egresos Reales'!B177)</f>
        <v>0</v>
      </c>
      <c r="C330" s="194">
        <f>SUM('Egresos Reales'!C177)</f>
        <v>0</v>
      </c>
      <c r="D330" s="194">
        <f>SUM('Egresos Reales'!D177)</f>
        <v>0</v>
      </c>
      <c r="E330" s="194">
        <f>SUM('Egresos Reales'!E177)</f>
        <v>0</v>
      </c>
      <c r="F330" s="194">
        <f>SUM('Egresos Reales'!F177)</f>
        <v>0</v>
      </c>
      <c r="G330" s="194">
        <f>SUM('Egresos Reales'!G177)</f>
        <v>0</v>
      </c>
      <c r="H330" s="194">
        <f>SUM('Egresos Reales'!H177)</f>
        <v>0</v>
      </c>
      <c r="I330" s="194">
        <f>SUM('Egresos Reales'!I177)</f>
        <v>0</v>
      </c>
      <c r="J330" s="194">
        <f>SUM('Egresos Reales'!J177)</f>
        <v>0</v>
      </c>
      <c r="K330" s="194">
        <f>SUM('Egresos Reales'!K177)</f>
        <v>0</v>
      </c>
      <c r="L330" s="194">
        <f>SUM('Egresos Reales'!L177)</f>
        <v>0</v>
      </c>
      <c r="M330" s="194">
        <f>SUM('Egresos Reales'!M177)</f>
        <v>5751535.2</v>
      </c>
      <c r="N330" s="194">
        <f>SUM('Egresos Reales'!N177)</f>
        <v>5751535.2</v>
      </c>
      <c r="O330" s="32"/>
    </row>
    <row r="331" spans="1:15" ht="12.75">
      <c r="A331" s="154" t="s">
        <v>458</v>
      </c>
      <c r="B331" s="194">
        <f>SUM('Egresos Reales'!B178)</f>
        <v>0</v>
      </c>
      <c r="C331" s="194">
        <f>SUM('Egresos Reales'!C178)</f>
        <v>0</v>
      </c>
      <c r="D331" s="194">
        <f>SUM('Egresos Reales'!D178)</f>
        <v>0</v>
      </c>
      <c r="E331" s="194">
        <f>SUM('Egresos Reales'!E178)</f>
        <v>0</v>
      </c>
      <c r="F331" s="194">
        <f>SUM('Egresos Reales'!F178)</f>
        <v>0</v>
      </c>
      <c r="G331" s="194">
        <f>SUM('Egresos Reales'!G178)</f>
        <v>0</v>
      </c>
      <c r="H331" s="194">
        <f>SUM('Egresos Reales'!H178)</f>
        <v>0</v>
      </c>
      <c r="I331" s="194">
        <f>SUM('Egresos Reales'!I178)</f>
        <v>0</v>
      </c>
      <c r="J331" s="194">
        <f>SUM('Egresos Reales'!J178)</f>
        <v>0</v>
      </c>
      <c r="K331" s="194">
        <f>SUM('Egresos Reales'!K178)</f>
        <v>0</v>
      </c>
      <c r="L331" s="194">
        <f>SUM('Egresos Reales'!L178)</f>
        <v>0</v>
      </c>
      <c r="M331" s="194">
        <f>SUM('Egresos Reales'!M178)</f>
        <v>0</v>
      </c>
      <c r="N331" s="194">
        <f>SUM('Egresos Reales'!N178)</f>
        <v>0</v>
      </c>
      <c r="O331" s="32"/>
    </row>
    <row r="332" spans="1:15" ht="12.75">
      <c r="A332" s="278" t="s">
        <v>467</v>
      </c>
      <c r="B332" s="194">
        <f>SUM('Egresos Reales'!B179)</f>
        <v>0</v>
      </c>
      <c r="C332" s="194">
        <f>SUM('Egresos Reales'!C179)</f>
        <v>0</v>
      </c>
      <c r="D332" s="194">
        <f>SUM('Egresos Reales'!D179)</f>
        <v>0</v>
      </c>
      <c r="E332" s="194">
        <f>SUM('Egresos Reales'!E179)</f>
        <v>0</v>
      </c>
      <c r="F332" s="194">
        <f>SUM('Egresos Reales'!F179)</f>
        <v>0</v>
      </c>
      <c r="G332" s="194">
        <f>SUM('Egresos Reales'!G179)</f>
        <v>0</v>
      </c>
      <c r="H332" s="194">
        <f>SUM('Egresos Reales'!H179)</f>
        <v>0</v>
      </c>
      <c r="I332" s="194">
        <f>SUM('Egresos Reales'!I179)</f>
        <v>0</v>
      </c>
      <c r="J332" s="194">
        <f>SUM('Egresos Reales'!J179)</f>
        <v>0</v>
      </c>
      <c r="K332" s="194">
        <f>SUM('Egresos Reales'!K179)</f>
        <v>0</v>
      </c>
      <c r="L332" s="194">
        <f>SUM('Egresos Reales'!L179)</f>
        <v>0</v>
      </c>
      <c r="M332" s="194">
        <f>SUM('Egresos Reales'!M179)</f>
        <v>0</v>
      </c>
      <c r="N332" s="194">
        <f>SUM('Egresos Reales'!N179)</f>
        <v>0</v>
      </c>
      <c r="O332" s="32"/>
    </row>
    <row r="333" spans="1:15" ht="12.75">
      <c r="A333" s="278" t="s">
        <v>468</v>
      </c>
      <c r="B333" s="194">
        <f>SUM('Egresos Reales'!B180)</f>
        <v>0</v>
      </c>
      <c r="C333" s="194">
        <f>SUM('Egresos Reales'!C180)</f>
        <v>779246.1</v>
      </c>
      <c r="D333" s="194">
        <f>SUM('Egresos Reales'!D180)</f>
        <v>0</v>
      </c>
      <c r="E333" s="194">
        <f>SUM('Egresos Reales'!E180)</f>
        <v>0</v>
      </c>
      <c r="F333" s="194">
        <f>SUM('Egresos Reales'!F180)</f>
        <v>0</v>
      </c>
      <c r="G333" s="194">
        <f>SUM('Egresos Reales'!G180)</f>
        <v>0</v>
      </c>
      <c r="H333" s="194">
        <f>SUM('Egresos Reales'!H180)</f>
        <v>0</v>
      </c>
      <c r="I333" s="194">
        <f>SUM('Egresos Reales'!I180)</f>
        <v>0</v>
      </c>
      <c r="J333" s="194">
        <f>SUM('Egresos Reales'!J180)</f>
        <v>0</v>
      </c>
      <c r="K333" s="194">
        <f>SUM('Egresos Reales'!K180)</f>
        <v>0</v>
      </c>
      <c r="L333" s="194">
        <f>SUM('Egresos Reales'!L180)</f>
        <v>0</v>
      </c>
      <c r="M333" s="194">
        <f>SUM('Egresos Reales'!M180)</f>
        <v>0</v>
      </c>
      <c r="N333" s="194">
        <f>SUM('Egresos Reales'!N180)</f>
        <v>779246.1</v>
      </c>
      <c r="O333" s="32"/>
    </row>
    <row r="334" spans="1:15" ht="12.75">
      <c r="A334" s="8" t="s">
        <v>493</v>
      </c>
      <c r="B334" s="194">
        <f>SUM('Egresos Reales'!B181)</f>
        <v>0</v>
      </c>
      <c r="C334" s="194">
        <f>SUM('Egresos Reales'!C181)</f>
        <v>0</v>
      </c>
      <c r="D334" s="194">
        <f>SUM('Egresos Reales'!D181)</f>
        <v>0</v>
      </c>
      <c r="E334" s="194">
        <f>SUM('Egresos Reales'!E181)</f>
        <v>0</v>
      </c>
      <c r="F334" s="194">
        <f>SUM('Egresos Reales'!F181)</f>
        <v>0</v>
      </c>
      <c r="G334" s="194">
        <f>SUM('Egresos Reales'!G181)</f>
        <v>0</v>
      </c>
      <c r="H334" s="194">
        <f>SUM('Egresos Reales'!H181)</f>
        <v>0</v>
      </c>
      <c r="I334" s="194">
        <f>SUM('Egresos Reales'!I181)</f>
        <v>0</v>
      </c>
      <c r="J334" s="194">
        <f>SUM('Egresos Reales'!J181)</f>
        <v>0</v>
      </c>
      <c r="K334" s="194">
        <f>SUM('Egresos Reales'!K181)</f>
        <v>0</v>
      </c>
      <c r="L334" s="194">
        <f>SUM('Egresos Reales'!L181)</f>
        <v>0</v>
      </c>
      <c r="M334" s="194">
        <f>SUM('Egresos Reales'!M181)</f>
        <v>0</v>
      </c>
      <c r="N334" s="194">
        <f>SUM('Egresos Reales'!N181)</f>
        <v>0</v>
      </c>
      <c r="O334" s="32"/>
    </row>
    <row r="335" spans="1:15" ht="12.75">
      <c r="A335" s="8" t="s">
        <v>530</v>
      </c>
      <c r="B335" s="194">
        <f>SUM('Egresos Reales'!B182)</f>
        <v>0</v>
      </c>
      <c r="C335" s="194">
        <f>SUM('Egresos Reales'!C182)</f>
        <v>0</v>
      </c>
      <c r="D335" s="194">
        <f>SUM('Egresos Reales'!D182)</f>
        <v>0</v>
      </c>
      <c r="E335" s="194">
        <f>SUM('Egresos Reales'!E182)</f>
        <v>1110830.43</v>
      </c>
      <c r="F335" s="194">
        <f>SUM('Egresos Reales'!F182)</f>
        <v>1372317.34</v>
      </c>
      <c r="G335" s="194">
        <f>SUM('Egresos Reales'!G182)</f>
        <v>0</v>
      </c>
      <c r="H335" s="194">
        <f>SUM('Egresos Reales'!H182)</f>
        <v>180788.34</v>
      </c>
      <c r="I335" s="194">
        <f>SUM('Egresos Reales'!I182)</f>
        <v>1477055.96</v>
      </c>
      <c r="J335" s="194">
        <f>SUM('Egresos Reales'!J182)</f>
        <v>0</v>
      </c>
      <c r="K335" s="194">
        <f>SUM('Egresos Reales'!K182)</f>
        <v>0</v>
      </c>
      <c r="L335" s="194">
        <f>SUM('Egresos Reales'!L182)</f>
        <v>0</v>
      </c>
      <c r="M335" s="194">
        <f>SUM('Egresos Reales'!M182)</f>
        <v>4813.86</v>
      </c>
      <c r="N335" s="194">
        <f>SUM('Egresos Reales'!N182)</f>
        <v>4145805.9299999997</v>
      </c>
      <c r="O335" s="32"/>
    </row>
    <row r="336" spans="1:15" ht="12.75">
      <c r="A336" s="279" t="s">
        <v>583</v>
      </c>
      <c r="B336" s="194">
        <f>SUM('Egresos Reales'!B183)</f>
        <v>0</v>
      </c>
      <c r="C336" s="194">
        <f>SUM('Egresos Reales'!C183)</f>
        <v>0</v>
      </c>
      <c r="D336" s="194">
        <f>SUM('Egresos Reales'!D183)</f>
        <v>0</v>
      </c>
      <c r="E336" s="194">
        <f>SUM('Egresos Reales'!E183)</f>
        <v>0</v>
      </c>
      <c r="F336" s="194">
        <f>SUM('Egresos Reales'!F183)</f>
        <v>0</v>
      </c>
      <c r="G336" s="194">
        <f>SUM('Egresos Reales'!G183)</f>
        <v>0</v>
      </c>
      <c r="H336" s="194">
        <f>SUM('Egresos Reales'!H183)</f>
        <v>0</v>
      </c>
      <c r="I336" s="194">
        <f>SUM('Egresos Reales'!I183)</f>
        <v>0</v>
      </c>
      <c r="J336" s="194">
        <f>SUM('Egresos Reales'!J183)</f>
        <v>0</v>
      </c>
      <c r="K336" s="194">
        <f>SUM('Egresos Reales'!K183)</f>
        <v>719353.99</v>
      </c>
      <c r="L336" s="194">
        <f>SUM('Egresos Reales'!L183)</f>
        <v>0</v>
      </c>
      <c r="M336" s="194">
        <f>SUM('Egresos Reales'!M183)</f>
        <v>2249298.16</v>
      </c>
      <c r="N336" s="194">
        <f>SUM('Egresos Reales'!N183)</f>
        <v>2968652.1500000004</v>
      </c>
      <c r="O336" s="32"/>
    </row>
    <row r="337" spans="1:15" ht="12.75">
      <c r="A337" s="278" t="s">
        <v>469</v>
      </c>
      <c r="B337" s="194">
        <f>SUM('Egresos Reales'!B184)</f>
        <v>0</v>
      </c>
      <c r="C337" s="194">
        <f>SUM('Egresos Reales'!C184)</f>
        <v>0</v>
      </c>
      <c r="D337" s="194">
        <f>SUM('Egresos Reales'!D184)</f>
        <v>0</v>
      </c>
      <c r="E337" s="194">
        <f>SUM('Egresos Reales'!E184)</f>
        <v>0</v>
      </c>
      <c r="F337" s="194">
        <f>SUM('Egresos Reales'!F184)</f>
        <v>0</v>
      </c>
      <c r="G337" s="194">
        <f>SUM('Egresos Reales'!G184)</f>
        <v>0</v>
      </c>
      <c r="H337" s="194">
        <f>SUM('Egresos Reales'!H184)</f>
        <v>0</v>
      </c>
      <c r="I337" s="194">
        <f>SUM('Egresos Reales'!I184)</f>
        <v>0</v>
      </c>
      <c r="J337" s="194">
        <f>SUM('Egresos Reales'!J184)</f>
        <v>0</v>
      </c>
      <c r="K337" s="194">
        <f>SUM('Egresos Reales'!K184)</f>
        <v>0</v>
      </c>
      <c r="L337" s="194">
        <f>SUM('Egresos Reales'!L184)</f>
        <v>0</v>
      </c>
      <c r="M337" s="194">
        <f>SUM('Egresos Reales'!M184)</f>
        <v>0</v>
      </c>
      <c r="N337" s="194">
        <f>SUM('Egresos Reales'!N184)</f>
        <v>0</v>
      </c>
      <c r="O337" s="32"/>
    </row>
    <row r="338" spans="1:15" ht="12.75">
      <c r="A338" s="8" t="s">
        <v>492</v>
      </c>
      <c r="B338" s="194">
        <f>SUM('Egresos Reales'!B185)</f>
        <v>0</v>
      </c>
      <c r="C338" s="194">
        <f>SUM('Egresos Reales'!C185)</f>
        <v>0</v>
      </c>
      <c r="D338" s="194">
        <f>SUM('Egresos Reales'!D185)</f>
        <v>0</v>
      </c>
      <c r="E338" s="194">
        <f>SUM('Egresos Reales'!E185)</f>
        <v>0</v>
      </c>
      <c r="F338" s="194">
        <f>SUM('Egresos Reales'!F185)</f>
        <v>0</v>
      </c>
      <c r="G338" s="194">
        <f>SUM('Egresos Reales'!G185)</f>
        <v>0</v>
      </c>
      <c r="H338" s="194">
        <f>SUM('Egresos Reales'!H185)</f>
        <v>0</v>
      </c>
      <c r="I338" s="194">
        <f>SUM('Egresos Reales'!I185)</f>
        <v>0</v>
      </c>
      <c r="J338" s="194">
        <f>SUM('Egresos Reales'!J185)</f>
        <v>0</v>
      </c>
      <c r="K338" s="194">
        <f>SUM('Egresos Reales'!K185)</f>
        <v>0</v>
      </c>
      <c r="L338" s="194">
        <f>SUM('Egresos Reales'!L185)</f>
        <v>0</v>
      </c>
      <c r="M338" s="194">
        <f>SUM('Egresos Reales'!M185)</f>
        <v>0</v>
      </c>
      <c r="N338" s="194">
        <f>SUM('Egresos Reales'!N185)</f>
        <v>0</v>
      </c>
      <c r="O338" s="32"/>
    </row>
    <row r="339" spans="1:15" ht="12.75">
      <c r="A339" s="8" t="s">
        <v>528</v>
      </c>
      <c r="B339" s="194">
        <f>SUM('Egresos Reales'!B186)</f>
        <v>10244221.35</v>
      </c>
      <c r="C339" s="194">
        <f>SUM('Egresos Reales'!C186)</f>
        <v>0</v>
      </c>
      <c r="D339" s="194">
        <f>SUM('Egresos Reales'!D186)</f>
        <v>9415073.27</v>
      </c>
      <c r="E339" s="194">
        <f>SUM('Egresos Reales'!E186)</f>
        <v>0</v>
      </c>
      <c r="F339" s="194">
        <f>SUM('Egresos Reales'!F186)</f>
        <v>11222477.05</v>
      </c>
      <c r="G339" s="194">
        <f>SUM('Egresos Reales'!G186)</f>
        <v>0</v>
      </c>
      <c r="H339" s="194">
        <f>SUM('Egresos Reales'!H186)</f>
        <v>8816582.79</v>
      </c>
      <c r="I339" s="194">
        <f>SUM('Egresos Reales'!I186)</f>
        <v>0</v>
      </c>
      <c r="J339" s="194">
        <f>SUM('Egresos Reales'!J186)</f>
        <v>1236992.29</v>
      </c>
      <c r="K339" s="194">
        <f>SUM('Egresos Reales'!K186)</f>
        <v>6825055.44</v>
      </c>
      <c r="L339" s="194">
        <f>SUM('Egresos Reales'!L186)</f>
        <v>0</v>
      </c>
      <c r="M339" s="194">
        <f>SUM('Egresos Reales'!M186)</f>
        <v>0</v>
      </c>
      <c r="N339" s="194">
        <f>SUM('Egresos Reales'!N186)</f>
        <v>47760402.18999999</v>
      </c>
      <c r="O339" s="32"/>
    </row>
    <row r="340" spans="1:15" ht="12.75">
      <c r="A340" s="8" t="s">
        <v>586</v>
      </c>
      <c r="B340" s="194">
        <f>SUM('Egresos Reales'!B187)</f>
        <v>0</v>
      </c>
      <c r="C340" s="194">
        <f>SUM('Egresos Reales'!C187)</f>
        <v>0</v>
      </c>
      <c r="D340" s="194">
        <f>SUM('Egresos Reales'!D187)</f>
        <v>0</v>
      </c>
      <c r="E340" s="194">
        <f>SUM('Egresos Reales'!E187)</f>
        <v>0</v>
      </c>
      <c r="F340" s="194">
        <f>SUM('Egresos Reales'!F187)</f>
        <v>0</v>
      </c>
      <c r="G340" s="194">
        <f>SUM('Egresos Reales'!G187)</f>
        <v>0</v>
      </c>
      <c r="H340" s="194">
        <f>SUM('Egresos Reales'!H187)</f>
        <v>0</v>
      </c>
      <c r="I340" s="194">
        <f>SUM('Egresos Reales'!I187)</f>
        <v>0</v>
      </c>
      <c r="J340" s="194">
        <f>SUM('Egresos Reales'!J187)</f>
        <v>0</v>
      </c>
      <c r="K340" s="194">
        <f>SUM('Egresos Reales'!K187)</f>
        <v>0</v>
      </c>
      <c r="L340" s="194">
        <f>SUM('Egresos Reales'!L187)</f>
        <v>0</v>
      </c>
      <c r="M340" s="194">
        <f>SUM('Egresos Reales'!M187)</f>
        <v>24595999.68</v>
      </c>
      <c r="N340" s="194">
        <f>SUM('Egresos Reales'!N187)</f>
        <v>24595999.68</v>
      </c>
      <c r="O340" s="32"/>
    </row>
    <row r="341" spans="1:15" ht="12.75">
      <c r="A341" s="279" t="s">
        <v>587</v>
      </c>
      <c r="B341" s="194">
        <f>SUM('Egresos Reales'!B188)</f>
        <v>0</v>
      </c>
      <c r="C341" s="194">
        <f>SUM('Egresos Reales'!C188)</f>
        <v>0</v>
      </c>
      <c r="D341" s="194">
        <f>SUM('Egresos Reales'!D188)</f>
        <v>0</v>
      </c>
      <c r="E341" s="194">
        <f>SUM('Egresos Reales'!E188)</f>
        <v>0</v>
      </c>
      <c r="F341" s="194">
        <f>SUM('Egresos Reales'!F188)</f>
        <v>0</v>
      </c>
      <c r="G341" s="194">
        <f>SUM('Egresos Reales'!G188)</f>
        <v>0</v>
      </c>
      <c r="H341" s="194">
        <f>SUM('Egresos Reales'!H188)</f>
        <v>0</v>
      </c>
      <c r="I341" s="194">
        <f>SUM('Egresos Reales'!I188)</f>
        <v>0</v>
      </c>
      <c r="J341" s="194">
        <f>SUM('Egresos Reales'!J188)</f>
        <v>0</v>
      </c>
      <c r="K341" s="194">
        <f>SUM('Egresos Reales'!K188)</f>
        <v>0</v>
      </c>
      <c r="L341" s="194">
        <f>SUM('Egresos Reales'!L188)</f>
        <v>5001802.26</v>
      </c>
      <c r="M341" s="194">
        <f>SUM('Egresos Reales'!M188)</f>
        <v>2784886.24</v>
      </c>
      <c r="N341" s="194">
        <f>SUM('Egresos Reales'!N188)</f>
        <v>7786688.5</v>
      </c>
      <c r="O341" s="32"/>
    </row>
    <row r="342" spans="1:15" ht="12.75">
      <c r="A342" s="279" t="s">
        <v>588</v>
      </c>
      <c r="B342" s="194">
        <f>SUM('Egresos Reales'!B189)</f>
        <v>0</v>
      </c>
      <c r="C342" s="194">
        <f>SUM('Egresos Reales'!C189)</f>
        <v>0</v>
      </c>
      <c r="D342" s="194">
        <f>SUM('Egresos Reales'!D189)</f>
        <v>0</v>
      </c>
      <c r="E342" s="194">
        <f>SUM('Egresos Reales'!E189)</f>
        <v>0</v>
      </c>
      <c r="F342" s="194">
        <f>SUM('Egresos Reales'!F189)</f>
        <v>0</v>
      </c>
      <c r="G342" s="194">
        <f>SUM('Egresos Reales'!G189)</f>
        <v>0</v>
      </c>
      <c r="H342" s="194">
        <f>SUM('Egresos Reales'!H189)</f>
        <v>0</v>
      </c>
      <c r="I342" s="194">
        <f>SUM('Egresos Reales'!I189)</f>
        <v>0</v>
      </c>
      <c r="J342" s="194">
        <f>SUM('Egresos Reales'!J189)</f>
        <v>0</v>
      </c>
      <c r="K342" s="194">
        <f>SUM('Egresos Reales'!K189)</f>
        <v>0</v>
      </c>
      <c r="L342" s="194">
        <f>SUM('Egresos Reales'!L189)</f>
        <v>18766671.19</v>
      </c>
      <c r="M342" s="194">
        <f>SUM('Egresos Reales'!M189)</f>
        <v>0</v>
      </c>
      <c r="N342" s="194">
        <f>SUM('Egresos Reales'!N189)</f>
        <v>18766671.19</v>
      </c>
      <c r="O342" s="32"/>
    </row>
    <row r="343" spans="1:15" ht="12.75">
      <c r="A343" s="279" t="s">
        <v>589</v>
      </c>
      <c r="B343" s="194">
        <f>SUM('Egresos Reales'!B190)</f>
        <v>0</v>
      </c>
      <c r="C343" s="194">
        <f>SUM('Egresos Reales'!C190)</f>
        <v>0</v>
      </c>
      <c r="D343" s="194">
        <f>SUM('Egresos Reales'!D190)</f>
        <v>0</v>
      </c>
      <c r="E343" s="194">
        <f>SUM('Egresos Reales'!E190)</f>
        <v>0</v>
      </c>
      <c r="F343" s="194">
        <f>SUM('Egresos Reales'!F190)</f>
        <v>0</v>
      </c>
      <c r="G343" s="194">
        <f>SUM('Egresos Reales'!G190)</f>
        <v>0</v>
      </c>
      <c r="H343" s="194">
        <f>SUM('Egresos Reales'!H190)</f>
        <v>0</v>
      </c>
      <c r="I343" s="194">
        <f>SUM('Egresos Reales'!I190)</f>
        <v>0</v>
      </c>
      <c r="J343" s="194">
        <f>SUM('Egresos Reales'!J190)</f>
        <v>0</v>
      </c>
      <c r="K343" s="194">
        <f>SUM('Egresos Reales'!K190)</f>
        <v>0</v>
      </c>
      <c r="L343" s="194">
        <f>SUM('Egresos Reales'!L190)</f>
        <v>7186203.34</v>
      </c>
      <c r="M343" s="194">
        <f>SUM('Egresos Reales'!M190)</f>
        <v>0</v>
      </c>
      <c r="N343" s="194">
        <f>SUM('Egresos Reales'!N190)</f>
        <v>7186203.34</v>
      </c>
      <c r="O343" s="32"/>
    </row>
    <row r="344" spans="1:15" ht="12.75">
      <c r="A344" s="279" t="s">
        <v>590</v>
      </c>
      <c r="B344" s="194">
        <f>SUM('Egresos Reales'!B191)</f>
        <v>0</v>
      </c>
      <c r="C344" s="194">
        <f>SUM('Egresos Reales'!C191)</f>
        <v>0</v>
      </c>
      <c r="D344" s="194">
        <f>SUM('Egresos Reales'!D191)</f>
        <v>0</v>
      </c>
      <c r="E344" s="194">
        <f>SUM('Egresos Reales'!E191)</f>
        <v>0</v>
      </c>
      <c r="F344" s="194">
        <f>SUM('Egresos Reales'!F191)</f>
        <v>0</v>
      </c>
      <c r="G344" s="194">
        <f>SUM('Egresos Reales'!G191)</f>
        <v>0</v>
      </c>
      <c r="H344" s="194">
        <f>SUM('Egresos Reales'!H191)</f>
        <v>0</v>
      </c>
      <c r="I344" s="194">
        <f>SUM('Egresos Reales'!I191)</f>
        <v>0</v>
      </c>
      <c r="J344" s="194">
        <f>SUM('Egresos Reales'!J191)</f>
        <v>0</v>
      </c>
      <c r="K344" s="194">
        <f>SUM('Egresos Reales'!K191)</f>
        <v>0</v>
      </c>
      <c r="L344" s="194">
        <f>SUM('Egresos Reales'!L191)</f>
        <v>0</v>
      </c>
      <c r="M344" s="194">
        <f>SUM('Egresos Reales'!M191)</f>
        <v>0</v>
      </c>
      <c r="N344" s="194">
        <f>SUM('Egresos Reales'!N191)</f>
        <v>0</v>
      </c>
      <c r="O344" s="32"/>
    </row>
    <row r="345" spans="1:15" ht="12.75">
      <c r="A345" s="279" t="s">
        <v>591</v>
      </c>
      <c r="B345" s="194">
        <f>SUM('Egresos Reales'!B192)</f>
        <v>0</v>
      </c>
      <c r="C345" s="194">
        <f>SUM('Egresos Reales'!C192)</f>
        <v>0</v>
      </c>
      <c r="D345" s="194">
        <f>SUM('Egresos Reales'!D192)</f>
        <v>0</v>
      </c>
      <c r="E345" s="194">
        <f>SUM('Egresos Reales'!E192)</f>
        <v>0</v>
      </c>
      <c r="F345" s="194">
        <f>SUM('Egresos Reales'!F192)</f>
        <v>0</v>
      </c>
      <c r="G345" s="194">
        <f>SUM('Egresos Reales'!G192)</f>
        <v>0</v>
      </c>
      <c r="H345" s="194">
        <f>SUM('Egresos Reales'!H192)</f>
        <v>0</v>
      </c>
      <c r="I345" s="194">
        <f>SUM('Egresos Reales'!I192)</f>
        <v>0</v>
      </c>
      <c r="J345" s="194">
        <f>SUM('Egresos Reales'!J192)</f>
        <v>0</v>
      </c>
      <c r="K345" s="194">
        <f>SUM('Egresos Reales'!K192)</f>
        <v>0</v>
      </c>
      <c r="L345" s="194">
        <f>SUM('Egresos Reales'!L192)</f>
        <v>0</v>
      </c>
      <c r="M345" s="194">
        <f>SUM('Egresos Reales'!M192)</f>
        <v>0</v>
      </c>
      <c r="N345" s="194">
        <f>SUM('Egresos Reales'!N192)</f>
        <v>0</v>
      </c>
      <c r="O345" s="32"/>
    </row>
    <row r="346" spans="1:15" ht="12.75">
      <c r="A346" s="8" t="s">
        <v>514</v>
      </c>
      <c r="B346" s="194">
        <f>SUM('Egresos Reales'!B193)</f>
        <v>0</v>
      </c>
      <c r="C346" s="194">
        <f>SUM('Egresos Reales'!C193)</f>
        <v>0</v>
      </c>
      <c r="D346" s="194">
        <f>SUM('Egresos Reales'!D193)</f>
        <v>0</v>
      </c>
      <c r="E346" s="194">
        <f>SUM('Egresos Reales'!E193)</f>
        <v>0</v>
      </c>
      <c r="F346" s="194">
        <f>SUM('Egresos Reales'!F193)</f>
        <v>0</v>
      </c>
      <c r="G346" s="194">
        <f>SUM('Egresos Reales'!G193)</f>
        <v>0</v>
      </c>
      <c r="H346" s="194">
        <f>SUM('Egresos Reales'!H193)</f>
        <v>0</v>
      </c>
      <c r="I346" s="194">
        <f>SUM('Egresos Reales'!I193)</f>
        <v>0</v>
      </c>
      <c r="J346" s="194">
        <f>SUM('Egresos Reales'!J193)</f>
        <v>0</v>
      </c>
      <c r="K346" s="194">
        <f>SUM('Egresos Reales'!K193)</f>
        <v>0</v>
      </c>
      <c r="L346" s="194">
        <f>SUM('Egresos Reales'!L193)</f>
        <v>0</v>
      </c>
      <c r="M346" s="194">
        <f>SUM('Egresos Reales'!M193)</f>
        <v>0</v>
      </c>
      <c r="N346" s="194">
        <f>SUM('Egresos Reales'!N193)</f>
        <v>0</v>
      </c>
      <c r="O346" s="32"/>
    </row>
    <row r="347" spans="1:15" ht="12.75">
      <c r="A347" s="55" t="s">
        <v>196</v>
      </c>
      <c r="B347" s="196">
        <f>SUM(B281:B346)</f>
        <v>12674122.99</v>
      </c>
      <c r="C347" s="196">
        <f aca="true" t="shared" si="37" ref="C347:N347">SUM(C281:C346)</f>
        <v>3427473.16</v>
      </c>
      <c r="D347" s="196">
        <f t="shared" si="37"/>
        <v>26438477.81</v>
      </c>
      <c r="E347" s="196">
        <f t="shared" si="37"/>
        <v>6884236.6</v>
      </c>
      <c r="F347" s="196">
        <f t="shared" si="37"/>
        <v>19941382.770000003</v>
      </c>
      <c r="G347" s="196">
        <f t="shared" si="37"/>
        <v>9126117.1</v>
      </c>
      <c r="H347" s="196">
        <f t="shared" si="37"/>
        <v>16638443.419999998</v>
      </c>
      <c r="I347" s="196">
        <f t="shared" si="37"/>
        <v>9123718.17</v>
      </c>
      <c r="J347" s="196">
        <f t="shared" si="37"/>
        <v>8351504.38</v>
      </c>
      <c r="K347" s="196">
        <f t="shared" si="37"/>
        <v>17023598.28</v>
      </c>
      <c r="L347" s="196">
        <f t="shared" si="37"/>
        <v>41689367.45</v>
      </c>
      <c r="M347" s="196">
        <f t="shared" si="37"/>
        <v>46771012.06</v>
      </c>
      <c r="N347" s="196">
        <f t="shared" si="37"/>
        <v>218089454.19000003</v>
      </c>
      <c r="O347" s="32"/>
    </row>
    <row r="348" spans="1:14" ht="12.75">
      <c r="A348" s="46"/>
      <c r="B348" s="194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1:16" ht="12.75">
      <c r="A349" s="57" t="s">
        <v>128</v>
      </c>
      <c r="B349" s="196">
        <f aca="true" t="shared" si="38" ref="B349:N349">SUM(B347+B279+B272+B218+B197+B191+B187+B178+B169+B161)</f>
        <v>71955010.27000001</v>
      </c>
      <c r="C349" s="54">
        <f t="shared" si="38"/>
        <v>74216817.89</v>
      </c>
      <c r="D349" s="54">
        <f t="shared" si="38"/>
        <v>102093315.55000001</v>
      </c>
      <c r="E349" s="54">
        <f t="shared" si="38"/>
        <v>89228848.27</v>
      </c>
      <c r="F349" s="54">
        <f t="shared" si="38"/>
        <v>101068218.13999999</v>
      </c>
      <c r="G349" s="54">
        <f t="shared" si="38"/>
        <v>79032454.56</v>
      </c>
      <c r="H349" s="54">
        <f t="shared" si="38"/>
        <v>107965188.03</v>
      </c>
      <c r="I349" s="54">
        <f t="shared" si="38"/>
        <v>102388166.64000002</v>
      </c>
      <c r="J349" s="54">
        <f t="shared" si="38"/>
        <v>86297079.05</v>
      </c>
      <c r="K349" s="54">
        <f t="shared" si="38"/>
        <v>127233636.55000001</v>
      </c>
      <c r="L349" s="54">
        <f t="shared" si="38"/>
        <v>139532980.21000004</v>
      </c>
      <c r="M349" s="54">
        <f t="shared" si="38"/>
        <v>182907964.79000002</v>
      </c>
      <c r="N349" s="54">
        <f t="shared" si="38"/>
        <v>1263919679.95</v>
      </c>
      <c r="O349" s="32"/>
      <c r="P349" s="32"/>
    </row>
    <row r="350" spans="1:14" ht="12.75">
      <c r="A350" s="8"/>
      <c r="B350" s="17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75">
      <c r="A351" s="41" t="s">
        <v>182</v>
      </c>
      <c r="B351" s="197">
        <f aca="true" t="shared" si="39" ref="B351:N351">SUM(B8+B152-B349)</f>
        <v>189505887.97000018</v>
      </c>
      <c r="C351" s="42">
        <f t="shared" si="39"/>
        <v>212888067.0900002</v>
      </c>
      <c r="D351" s="42">
        <f t="shared" si="39"/>
        <v>214417168.81000018</v>
      </c>
      <c r="E351" s="42">
        <f t="shared" si="39"/>
        <v>209870697.33000016</v>
      </c>
      <c r="F351" s="42">
        <f t="shared" si="39"/>
        <v>208253404.44000018</v>
      </c>
      <c r="G351" s="42">
        <f t="shared" si="39"/>
        <v>227026332.7400002</v>
      </c>
      <c r="H351" s="42">
        <f t="shared" si="39"/>
        <v>222808446.62000015</v>
      </c>
      <c r="I351" s="42">
        <f t="shared" si="39"/>
        <v>274882785.6500001</v>
      </c>
      <c r="J351" s="42">
        <f t="shared" si="39"/>
        <v>291008369.5500001</v>
      </c>
      <c r="K351" s="42">
        <f t="shared" si="39"/>
        <v>319142155.7100001</v>
      </c>
      <c r="L351" s="42">
        <f t="shared" si="39"/>
        <v>309167383.7900001</v>
      </c>
      <c r="M351" s="42">
        <f t="shared" si="39"/>
        <v>344985107.2000001</v>
      </c>
      <c r="N351" s="42">
        <f t="shared" si="39"/>
        <v>344985107.20000005</v>
      </c>
    </row>
    <row r="353" ht="12.75">
      <c r="N353" s="32"/>
    </row>
    <row r="354" ht="15.75">
      <c r="A354" s="94"/>
    </row>
  </sheetData>
  <sheetProtection/>
  <mergeCells count="4">
    <mergeCell ref="A3:N3"/>
    <mergeCell ref="A4:N4"/>
    <mergeCell ref="A2:N2"/>
    <mergeCell ref="A1:N1"/>
  </mergeCells>
  <printOptions horizontalCentered="1"/>
  <pageMargins left="0" right="0" top="0.2362204724409449" bottom="0.1968503937007874" header="0" footer="0"/>
  <pageSetup firstPageNumber="40" useFirstPageNumber="1" fitToHeight="3" horizontalDpi="600" verticalDpi="600" orientation="landscape" paperSize="5" scale="50" r:id="rId2"/>
  <rowBreaks count="3" manualBreakCount="3">
    <brk id="61" max="255" man="1"/>
    <brk id="155" max="255" man="1"/>
    <brk id="21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80" zoomScaleNormal="80" zoomScalePageLayoutView="0" workbookViewId="0" topLeftCell="A1">
      <selection activeCell="A4" sqref="A4:I4"/>
    </sheetView>
  </sheetViews>
  <sheetFormatPr defaultColWidth="11.421875" defaultRowHeight="12.75"/>
  <cols>
    <col min="1" max="1" width="38.00390625" style="0" bestFit="1" customWidth="1"/>
    <col min="2" max="3" width="12.7109375" style="0" bestFit="1" customWidth="1"/>
    <col min="4" max="4" width="14.8515625" style="0" bestFit="1" customWidth="1"/>
    <col min="5" max="5" width="12.7109375" style="0" bestFit="1" customWidth="1"/>
    <col min="6" max="7" width="13.7109375" style="0" bestFit="1" customWidth="1"/>
    <col min="8" max="8" width="14.8515625" style="0" bestFit="1" customWidth="1"/>
    <col min="9" max="9" width="12.7109375" style="0" bestFit="1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42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240"/>
      <c r="C10" s="10"/>
      <c r="D10" s="90"/>
      <c r="E10" s="10"/>
      <c r="F10" s="105"/>
      <c r="G10" s="24"/>
      <c r="H10" s="24"/>
      <c r="I10" s="24"/>
    </row>
    <row r="11" spans="1:9" ht="12.75">
      <c r="A11" s="8" t="s">
        <v>27</v>
      </c>
      <c r="B11" s="241">
        <v>9308679</v>
      </c>
      <c r="C11" s="11">
        <v>8296951</v>
      </c>
      <c r="D11" s="35">
        <v>8834800</v>
      </c>
      <c r="E11" s="11">
        <v>-537849</v>
      </c>
      <c r="F11" s="116">
        <v>105572273</v>
      </c>
      <c r="G11" s="91">
        <f>SUM('Ingresos Reales'!N9)</f>
        <v>121244523.69999999</v>
      </c>
      <c r="H11" s="25">
        <f>SUM('Presupuesto Ingresos'!N9)</f>
        <v>108030000</v>
      </c>
      <c r="I11" s="91">
        <f>SUM(G11-H11)</f>
        <v>13214523.699999988</v>
      </c>
    </row>
    <row r="12" spans="1:9" ht="12.75">
      <c r="A12" s="8"/>
      <c r="B12" s="241"/>
      <c r="C12" s="11"/>
      <c r="D12" s="35"/>
      <c r="E12" s="11"/>
      <c r="F12" s="116"/>
      <c r="G12" s="25"/>
      <c r="H12" s="25"/>
      <c r="I12" s="25"/>
    </row>
    <row r="13" spans="1:9" ht="12.75">
      <c r="A13" s="8" t="s">
        <v>150</v>
      </c>
      <c r="B13" s="241">
        <v>22350054.53</v>
      </c>
      <c r="C13" s="11">
        <v>49965911.71</v>
      </c>
      <c r="D13" s="35">
        <v>24286080</v>
      </c>
      <c r="E13" s="11">
        <v>25679831.71</v>
      </c>
      <c r="F13" s="116">
        <v>93037949.66</v>
      </c>
      <c r="G13" s="91">
        <f>SUM('Ingresos Reales'!N10)</f>
        <v>157898901.58</v>
      </c>
      <c r="H13" s="25">
        <f>SUM('Presupuesto Ingresos'!N10)</f>
        <v>97149520</v>
      </c>
      <c r="I13" s="91">
        <f>SUM(G13-H13)</f>
        <v>60749381.58000001</v>
      </c>
    </row>
    <row r="14" spans="1:9" ht="12.75">
      <c r="A14" s="8"/>
      <c r="B14" s="241"/>
      <c r="C14" s="11"/>
      <c r="D14" s="35"/>
      <c r="E14" s="11"/>
      <c r="F14" s="116"/>
      <c r="G14" s="25"/>
      <c r="H14" s="25"/>
      <c r="I14" s="25"/>
    </row>
    <row r="15" spans="1:9" ht="12.75">
      <c r="A15" s="8" t="s">
        <v>151</v>
      </c>
      <c r="B15" s="241">
        <v>34136.9</v>
      </c>
      <c r="C15" s="11">
        <v>9723.5</v>
      </c>
      <c r="D15" s="35">
        <v>16447.23</v>
      </c>
      <c r="E15" s="11">
        <v>-6723.73</v>
      </c>
      <c r="F15" s="116">
        <v>115129</v>
      </c>
      <c r="G15" s="91">
        <f>SUM('Ingresos Reales'!N11)</f>
        <v>68056.45</v>
      </c>
      <c r="H15" s="25">
        <f>SUM('Presupuesto Ingresos'!N11)</f>
        <v>79720.23</v>
      </c>
      <c r="I15" s="91">
        <f>SUM(G15-H15)</f>
        <v>-11663.779999999999</v>
      </c>
    </row>
    <row r="16" spans="1:9" ht="12.75">
      <c r="A16" s="8"/>
      <c r="B16" s="241"/>
      <c r="C16" s="11"/>
      <c r="D16" s="35"/>
      <c r="E16" s="11"/>
      <c r="F16" s="116"/>
      <c r="G16" s="91"/>
      <c r="H16" s="25"/>
      <c r="I16" s="91"/>
    </row>
    <row r="17" spans="1:9" ht="12.75">
      <c r="A17" s="8" t="s">
        <v>152</v>
      </c>
      <c r="B17" s="241">
        <v>0</v>
      </c>
      <c r="C17" s="11">
        <v>0</v>
      </c>
      <c r="D17" s="35">
        <v>0</v>
      </c>
      <c r="E17" s="11">
        <v>0</v>
      </c>
      <c r="F17" s="116">
        <v>0</v>
      </c>
      <c r="G17" s="91">
        <f>SUM('Ingresos Reales'!N12)</f>
        <v>0</v>
      </c>
      <c r="H17" s="25">
        <f>SUM('Presupuesto Ingresos'!N12)</f>
        <v>0</v>
      </c>
      <c r="I17" s="91">
        <f>SUM(G17-H17)</f>
        <v>0</v>
      </c>
    </row>
    <row r="18" spans="1:9" ht="12.75">
      <c r="A18" s="8"/>
      <c r="B18" s="35"/>
      <c r="C18" s="11"/>
      <c r="D18" s="35"/>
      <c r="E18" s="11"/>
      <c r="G18" s="25"/>
      <c r="H18" s="25"/>
      <c r="I18" s="25"/>
    </row>
    <row r="19" spans="1:9" ht="12.75">
      <c r="A19" s="8" t="s">
        <v>153</v>
      </c>
      <c r="B19" s="241">
        <v>0</v>
      </c>
      <c r="C19" s="11">
        <v>0</v>
      </c>
      <c r="D19" s="35">
        <v>0</v>
      </c>
      <c r="E19" s="11">
        <v>0</v>
      </c>
      <c r="F19" s="116">
        <v>0</v>
      </c>
      <c r="G19" s="91">
        <f>SUM('Ingresos Reales'!N13)</f>
        <v>0</v>
      </c>
      <c r="H19" s="25">
        <f>SUM('Presupuesto Ingresos'!N13)</f>
        <v>0</v>
      </c>
      <c r="I19" s="91">
        <f>SUM(G19-H19)</f>
        <v>0</v>
      </c>
    </row>
    <row r="20" spans="1:9" ht="12.75">
      <c r="A20" s="8"/>
      <c r="B20" s="241"/>
      <c r="C20" s="11"/>
      <c r="D20" s="35"/>
      <c r="E20" s="11"/>
      <c r="F20" s="116"/>
      <c r="G20" s="91"/>
      <c r="H20" s="25"/>
      <c r="I20" s="91"/>
    </row>
    <row r="21" spans="1:9" ht="12.75">
      <c r="A21" s="8" t="s">
        <v>130</v>
      </c>
      <c r="B21" s="241">
        <v>0</v>
      </c>
      <c r="C21" s="11">
        <v>0</v>
      </c>
      <c r="D21" s="35">
        <v>0</v>
      </c>
      <c r="E21" s="11">
        <v>0</v>
      </c>
      <c r="F21" s="116">
        <v>0</v>
      </c>
      <c r="G21" s="91">
        <f>SUM('Ingresos Reales'!N14)</f>
        <v>0</v>
      </c>
      <c r="H21" s="25">
        <f>SUM('Presupuesto Ingresos'!N14)</f>
        <v>0</v>
      </c>
      <c r="I21" s="91">
        <f>SUM(G21-H21)</f>
        <v>0</v>
      </c>
    </row>
    <row r="22" spans="1:9" ht="12.75">
      <c r="A22" s="9"/>
      <c r="B22" s="242"/>
      <c r="C22" s="12"/>
      <c r="D22" s="43"/>
      <c r="E22" s="12"/>
      <c r="F22" s="113"/>
      <c r="G22" s="26"/>
      <c r="H22" s="26"/>
      <c r="I22" s="26"/>
    </row>
    <row r="23" spans="2:5" ht="12.75">
      <c r="B23" s="32"/>
      <c r="C23" s="32"/>
      <c r="D23" s="32"/>
      <c r="E23" s="32"/>
    </row>
    <row r="24" spans="1:9" ht="12.75">
      <c r="A24" s="5" t="s">
        <v>4</v>
      </c>
      <c r="B24" s="6">
        <f>SUM(B11:B22)</f>
        <v>31692870.43</v>
      </c>
      <c r="C24" s="6">
        <f>SUM(C11:C22)</f>
        <v>58272586.21</v>
      </c>
      <c r="D24" s="6">
        <f>SUM(D11:D22)</f>
        <v>33137327.23</v>
      </c>
      <c r="E24" s="6">
        <f>SUM(E11:E22)</f>
        <v>25135258.98</v>
      </c>
      <c r="F24" s="6">
        <f>SUM(F11:F22)</f>
        <v>198725351.66</v>
      </c>
      <c r="G24" s="6">
        <f>SUM(G11:G22)</f>
        <v>279211481.72999996</v>
      </c>
      <c r="H24" s="6">
        <f>SUM(H11:H22)</f>
        <v>205259240.23</v>
      </c>
      <c r="I24" s="6">
        <f>SUM(I11:I22)</f>
        <v>73952241.5</v>
      </c>
    </row>
    <row r="25" spans="2:5" ht="12.75">
      <c r="B25" s="32"/>
      <c r="C25" s="32"/>
      <c r="D25" s="32"/>
      <c r="E25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3937007874015748" top="0.31496062992125984" bottom="0.15748031496062992" header="0" footer="0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2.140625" style="0" bestFit="1" customWidth="1"/>
    <col min="2" max="3" width="12.7109375" style="0" bestFit="1" customWidth="1"/>
    <col min="4" max="4" width="14.8515625" style="0" bestFit="1" customWidth="1"/>
    <col min="5" max="5" width="11.28125" style="0" bestFit="1" customWidth="1"/>
    <col min="6" max="7" width="12.7109375" style="0" bestFit="1" customWidth="1"/>
    <col min="8" max="8" width="14.8515625" style="0" bestFit="1" customWidth="1"/>
    <col min="9" max="9" width="12.28125" style="0" bestFit="1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295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8" t="s">
        <v>154</v>
      </c>
      <c r="B11" s="11">
        <v>0</v>
      </c>
      <c r="C11" s="11">
        <v>0</v>
      </c>
      <c r="D11" s="11">
        <v>0</v>
      </c>
      <c r="E11" s="11">
        <v>0</v>
      </c>
      <c r="F11" s="25">
        <v>0</v>
      </c>
      <c r="G11" s="91">
        <f>SUM('Ingresos Reales'!N17)</f>
        <v>0</v>
      </c>
      <c r="H11" s="25">
        <f>SUM('Presupuesto Ingresos'!N17)</f>
        <v>0</v>
      </c>
      <c r="I11" s="91">
        <f>SUM(G11-H11)</f>
        <v>0</v>
      </c>
    </row>
    <row r="12" spans="1:9" ht="12.75">
      <c r="A12" s="8"/>
      <c r="B12" s="11"/>
      <c r="C12" s="11"/>
      <c r="D12" s="11"/>
      <c r="E12" s="11"/>
      <c r="F12" s="25"/>
      <c r="G12" s="91"/>
      <c r="H12" s="25"/>
      <c r="I12" s="91"/>
    </row>
    <row r="13" spans="1:9" ht="12.75">
      <c r="A13" s="8" t="s">
        <v>155</v>
      </c>
      <c r="B13" s="11">
        <v>230199.6</v>
      </c>
      <c r="C13" s="11">
        <v>123476.78</v>
      </c>
      <c r="D13" s="11">
        <v>80241.23000000001</v>
      </c>
      <c r="E13" s="11">
        <v>43235.54999999999</v>
      </c>
      <c r="F13" s="25">
        <v>1077831.4000000001</v>
      </c>
      <c r="G13" s="91">
        <f>SUM('Ingresos Reales'!N18)</f>
        <v>1317466.2699999998</v>
      </c>
      <c r="H13" s="25">
        <f>SUM('Presupuesto Ingresos'!N18)</f>
        <v>1250029.23</v>
      </c>
      <c r="I13" s="91">
        <f>SUM(G13-H13)</f>
        <v>67437.0399999998</v>
      </c>
    </row>
    <row r="14" spans="1:9" ht="12.75">
      <c r="A14" s="8"/>
      <c r="B14" s="11"/>
      <c r="C14" s="11"/>
      <c r="D14" s="11"/>
      <c r="E14" s="11"/>
      <c r="F14" s="25"/>
      <c r="G14" s="91"/>
      <c r="H14" s="25"/>
      <c r="I14" s="91"/>
    </row>
    <row r="15" spans="1:9" ht="12.75">
      <c r="A15" s="8" t="s">
        <v>156</v>
      </c>
      <c r="B15" s="11">
        <v>10935686.43</v>
      </c>
      <c r="C15" s="11">
        <v>8413320.360000001</v>
      </c>
      <c r="D15" s="11">
        <v>8841037</v>
      </c>
      <c r="E15" s="11">
        <v>-427716.63999999873</v>
      </c>
      <c r="F15" s="25">
        <v>30932384.509999998</v>
      </c>
      <c r="G15" s="91">
        <f>SUM('Ingresos Reales'!N19)</f>
        <v>34116116.84</v>
      </c>
      <c r="H15" s="25">
        <f>SUM('Presupuesto Ingresos'!N19)</f>
        <v>35376637</v>
      </c>
      <c r="I15" s="91">
        <f>SUM(G15-H15)</f>
        <v>-1260520.1599999964</v>
      </c>
    </row>
    <row r="16" spans="1:9" ht="12.75">
      <c r="A16" s="8"/>
      <c r="B16" s="11"/>
      <c r="C16" s="11"/>
      <c r="D16" s="11"/>
      <c r="E16" s="11"/>
      <c r="F16" s="25"/>
      <c r="G16" s="91"/>
      <c r="H16" s="25"/>
      <c r="I16" s="91"/>
    </row>
    <row r="17" spans="1:9" ht="12.75">
      <c r="A17" s="8" t="s">
        <v>157</v>
      </c>
      <c r="B17" s="11">
        <v>113388</v>
      </c>
      <c r="C17" s="11">
        <v>299121</v>
      </c>
      <c r="D17" s="11">
        <v>90504</v>
      </c>
      <c r="E17" s="11">
        <v>208617</v>
      </c>
      <c r="F17" s="25">
        <v>499169.99</v>
      </c>
      <c r="G17" s="91">
        <f>SUM('Ingresos Reales'!N20)</f>
        <v>1194719</v>
      </c>
      <c r="H17" s="25">
        <f>SUM('Presupuesto Ingresos'!N20)</f>
        <v>980898</v>
      </c>
      <c r="I17" s="91">
        <f>SUM(G17-H17)</f>
        <v>213821</v>
      </c>
    </row>
    <row r="18" spans="1:9" ht="12.75">
      <c r="A18" s="8"/>
      <c r="B18" s="11"/>
      <c r="C18" s="11"/>
      <c r="D18" s="11"/>
      <c r="E18" s="11"/>
      <c r="F18" s="25"/>
      <c r="G18" s="91"/>
      <c r="H18" s="25"/>
      <c r="I18" s="91"/>
    </row>
    <row r="19" spans="1:9" ht="12.75">
      <c r="A19" s="8" t="s">
        <v>158</v>
      </c>
      <c r="B19" s="11">
        <v>1069151.95</v>
      </c>
      <c r="C19" s="11">
        <v>357343.29</v>
      </c>
      <c r="D19" s="11">
        <v>286479</v>
      </c>
      <c r="E19" s="11">
        <v>70864.28999999998</v>
      </c>
      <c r="F19" s="25">
        <v>5074545.399999999</v>
      </c>
      <c r="G19" s="91">
        <f>SUM('Ingresos Reales'!N21)</f>
        <v>4333677.78</v>
      </c>
      <c r="H19" s="25">
        <f>SUM('Presupuesto Ingresos'!N21)</f>
        <v>3815471</v>
      </c>
      <c r="I19" s="91">
        <f>SUM(G19-H19)</f>
        <v>518206.78000000026</v>
      </c>
    </row>
    <row r="20" spans="1:9" ht="12.75">
      <c r="A20" s="8"/>
      <c r="B20" s="11"/>
      <c r="C20" s="11"/>
      <c r="D20" s="11"/>
      <c r="E20" s="11"/>
      <c r="F20" s="25"/>
      <c r="G20" s="91"/>
      <c r="H20" s="25"/>
      <c r="I20" s="91"/>
    </row>
    <row r="21" spans="1:9" ht="12.75">
      <c r="A21" s="8" t="s">
        <v>159</v>
      </c>
      <c r="B21" s="11">
        <v>0</v>
      </c>
      <c r="C21" s="11">
        <v>0</v>
      </c>
      <c r="D21" s="11">
        <v>0</v>
      </c>
      <c r="E21" s="11">
        <v>0</v>
      </c>
      <c r="F21" s="25">
        <v>0</v>
      </c>
      <c r="G21" s="91">
        <f>SUM('Ingresos Reales'!N22)</f>
        <v>0</v>
      </c>
      <c r="H21" s="25">
        <f>SUM('Presupuesto Ingresos'!N22)</f>
        <v>0</v>
      </c>
      <c r="I21" s="91">
        <f>SUM(G21-H21)</f>
        <v>0</v>
      </c>
    </row>
    <row r="22" spans="1:9" ht="12.75">
      <c r="A22" s="8"/>
      <c r="B22" s="11"/>
      <c r="C22" s="11"/>
      <c r="D22" s="11"/>
      <c r="E22" s="11"/>
      <c r="F22" s="25"/>
      <c r="G22" s="91"/>
      <c r="H22" s="25"/>
      <c r="I22" s="91"/>
    </row>
    <row r="23" spans="1:9" ht="12.75">
      <c r="A23" s="8" t="s">
        <v>224</v>
      </c>
      <c r="B23" s="11">
        <v>757780.31</v>
      </c>
      <c r="C23" s="11">
        <v>1007463</v>
      </c>
      <c r="D23" s="11">
        <v>925482</v>
      </c>
      <c r="E23" s="11">
        <v>81981</v>
      </c>
      <c r="F23" s="25">
        <v>3366041.9</v>
      </c>
      <c r="G23" s="91">
        <f>SUM('Ingresos Reales'!N23)</f>
        <v>3714838.6</v>
      </c>
      <c r="H23" s="25">
        <f>SUM('Presupuesto Ingresos'!N23)</f>
        <v>3561449</v>
      </c>
      <c r="I23" s="91">
        <f>SUM(G23-H23)</f>
        <v>153389.6000000001</v>
      </c>
    </row>
    <row r="24" spans="1:9" ht="12.75">
      <c r="A24" s="8"/>
      <c r="B24" s="11"/>
      <c r="C24" s="11"/>
      <c r="D24" s="11"/>
      <c r="E24" s="11"/>
      <c r="F24" s="25"/>
      <c r="G24" s="91"/>
      <c r="H24" s="25"/>
      <c r="I24" s="91"/>
    </row>
    <row r="25" spans="1:9" ht="12.75">
      <c r="A25" s="8" t="s">
        <v>160</v>
      </c>
      <c r="B25" s="11">
        <v>0</v>
      </c>
      <c r="C25" s="11">
        <v>0</v>
      </c>
      <c r="D25" s="11">
        <v>0</v>
      </c>
      <c r="E25" s="11">
        <v>0</v>
      </c>
      <c r="F25" s="25">
        <v>0</v>
      </c>
      <c r="G25" s="91">
        <f>SUM('Ingresos Reales'!N24)</f>
        <v>0</v>
      </c>
      <c r="H25" s="25">
        <f>SUM('Presupuesto Ingresos'!N24)</f>
        <v>0</v>
      </c>
      <c r="I25" s="91">
        <f>SUM(G25-H25)</f>
        <v>0</v>
      </c>
    </row>
    <row r="26" spans="1:9" ht="12.75">
      <c r="A26" s="8"/>
      <c r="B26" s="11"/>
      <c r="C26" s="11"/>
      <c r="D26" s="11"/>
      <c r="E26" s="11"/>
      <c r="F26" s="25"/>
      <c r="G26" s="91"/>
      <c r="H26" s="25"/>
      <c r="I26" s="91"/>
    </row>
    <row r="27" spans="1:9" ht="12.75">
      <c r="A27" s="8" t="s">
        <v>161</v>
      </c>
      <c r="B27" s="11">
        <v>0</v>
      </c>
      <c r="C27" s="11">
        <v>0</v>
      </c>
      <c r="D27" s="11">
        <v>0</v>
      </c>
      <c r="E27" s="11">
        <v>0</v>
      </c>
      <c r="F27" s="25">
        <v>0</v>
      </c>
      <c r="G27" s="91">
        <f>SUM('Ingresos Reales'!N25)</f>
        <v>0</v>
      </c>
      <c r="H27" s="25">
        <f>SUM('Presupuesto Ingresos'!N25)</f>
        <v>0</v>
      </c>
      <c r="I27" s="91">
        <f>SUM(G27-H27)</f>
        <v>0</v>
      </c>
    </row>
    <row r="28" spans="1:9" ht="12.75">
      <c r="A28" s="8"/>
      <c r="B28" s="11"/>
      <c r="C28" s="11"/>
      <c r="D28" s="11"/>
      <c r="E28" s="11"/>
      <c r="F28" s="25"/>
      <c r="G28" s="91"/>
      <c r="H28" s="25"/>
      <c r="I28" s="91"/>
    </row>
    <row r="29" spans="1:9" ht="12.75">
      <c r="A29" s="8" t="s">
        <v>162</v>
      </c>
      <c r="B29" s="11">
        <v>35915.5</v>
      </c>
      <c r="C29" s="11">
        <v>297911.80000000005</v>
      </c>
      <c r="D29" s="11">
        <v>66259</v>
      </c>
      <c r="E29" s="11">
        <v>231652.80000000005</v>
      </c>
      <c r="F29" s="25">
        <v>1135130.86</v>
      </c>
      <c r="G29" s="91">
        <f>SUM('Ingresos Reales'!N26)</f>
        <v>2637824.43</v>
      </c>
      <c r="H29" s="25">
        <f>SUM('Presupuesto Ingresos'!N26)</f>
        <v>1330161</v>
      </c>
      <c r="I29" s="91">
        <f>SUM(G29-H29)</f>
        <v>1307663.4300000002</v>
      </c>
    </row>
    <row r="30" spans="1:9" ht="12.75">
      <c r="A30" s="8"/>
      <c r="B30" s="11"/>
      <c r="C30" s="11"/>
      <c r="D30" s="11"/>
      <c r="E30" s="11"/>
      <c r="F30" s="25"/>
      <c r="G30" s="91"/>
      <c r="H30" s="25"/>
      <c r="I30" s="91"/>
    </row>
    <row r="31" spans="1:9" ht="12.75">
      <c r="A31" s="8" t="s">
        <v>28</v>
      </c>
      <c r="B31" s="11">
        <v>1256279.3</v>
      </c>
      <c r="C31" s="11">
        <v>2008957.97</v>
      </c>
      <c r="D31" s="11">
        <v>1565681</v>
      </c>
      <c r="E31" s="11">
        <v>443276.97</v>
      </c>
      <c r="F31" s="25">
        <v>6414755.239999999</v>
      </c>
      <c r="G31" s="91">
        <f>SUM('Ingresos Reales'!N27)</f>
        <v>8087395.27</v>
      </c>
      <c r="H31" s="25">
        <f>SUM('Presupuesto Ingresos'!N27)</f>
        <v>6764346</v>
      </c>
      <c r="I31" s="91">
        <f>SUM(G31-H31)</f>
        <v>1323049.2699999996</v>
      </c>
    </row>
    <row r="32" spans="1:9" ht="12.75">
      <c r="A32" s="8"/>
      <c r="B32" s="11"/>
      <c r="C32" s="11"/>
      <c r="D32" s="11"/>
      <c r="E32" s="11"/>
      <c r="F32" s="25"/>
      <c r="G32" s="91"/>
      <c r="H32" s="25"/>
      <c r="I32" s="91"/>
    </row>
    <row r="33" spans="1:9" ht="12.75">
      <c r="A33" s="8" t="s">
        <v>130</v>
      </c>
      <c r="B33" s="11">
        <v>0</v>
      </c>
      <c r="C33" s="11">
        <v>0</v>
      </c>
      <c r="D33" s="11">
        <v>0</v>
      </c>
      <c r="E33" s="11">
        <v>0</v>
      </c>
      <c r="F33" s="25">
        <v>0</v>
      </c>
      <c r="G33" s="91">
        <f>SUM('Ingresos Reales'!N28)</f>
        <v>0</v>
      </c>
      <c r="H33" s="25">
        <f>SUM('Presupuesto Ingresos'!N28)</f>
        <v>0</v>
      </c>
      <c r="I33" s="91">
        <f>SUM(G33-H33)</f>
        <v>0</v>
      </c>
    </row>
    <row r="34" spans="1:9" ht="12.75">
      <c r="A34" s="9"/>
      <c r="B34" s="12"/>
      <c r="C34" s="12"/>
      <c r="D34" s="12"/>
      <c r="E34" s="12"/>
      <c r="F34" s="26"/>
      <c r="G34" s="26"/>
      <c r="H34" s="26"/>
      <c r="I34" s="26"/>
    </row>
    <row r="35" spans="2:5" ht="12.75">
      <c r="B35" s="32"/>
      <c r="C35" s="32"/>
      <c r="D35" s="32"/>
      <c r="E35" s="32"/>
    </row>
    <row r="36" spans="1:9" ht="12.75">
      <c r="A36" s="5" t="s">
        <v>4</v>
      </c>
      <c r="B36" s="6">
        <f>SUM(B10:B34)</f>
        <v>14398401.09</v>
      </c>
      <c r="C36" s="6">
        <f>SUM(C10:C34)</f>
        <v>12507594.200000001</v>
      </c>
      <c r="D36" s="6">
        <f>SUM(D10:D34)</f>
        <v>11855683.23</v>
      </c>
      <c r="E36" s="6">
        <f>SUM(E10:E34)</f>
        <v>651910.9700000013</v>
      </c>
      <c r="F36" s="6">
        <f>SUM(F10:F34)</f>
        <v>48499859.3</v>
      </c>
      <c r="G36" s="6">
        <f>SUM(G10:G34)</f>
        <v>55402038.19000001</v>
      </c>
      <c r="H36" s="6">
        <f>SUM(H10:H34)</f>
        <v>53078991.23</v>
      </c>
      <c r="I36" s="6">
        <f>SUM(I10:I34)</f>
        <v>2323046.9600000037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362204724409449" right="0.3937007874015748" top="0.2362204724409449" bottom="0.3937007874015748" header="0" footer="0.2755905511811024"/>
  <pageSetup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customWidth="1"/>
    <col min="2" max="3" width="13.140625" style="0" customWidth="1"/>
    <col min="4" max="4" width="14.8515625" style="0" bestFit="1" customWidth="1"/>
    <col min="5" max="5" width="13.140625" style="0" customWidth="1"/>
    <col min="6" max="6" width="16.57421875" style="0" customWidth="1"/>
    <col min="7" max="7" width="15.28125" style="0" customWidth="1"/>
    <col min="8" max="8" width="15.421875" style="0" customWidth="1"/>
    <col min="9" max="9" width="15.281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238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64" t="s">
        <v>240</v>
      </c>
      <c r="B11" s="255">
        <v>0</v>
      </c>
      <c r="C11" s="255">
        <v>0</v>
      </c>
      <c r="D11" s="255">
        <v>0</v>
      </c>
      <c r="E11" s="255">
        <v>0</v>
      </c>
      <c r="F11" s="65">
        <v>0</v>
      </c>
      <c r="G11" s="92">
        <f>SUM('Ingresos Reales'!N31)</f>
        <v>0</v>
      </c>
      <c r="H11" s="65">
        <f>SUM('Presupuesto Ingresos'!N31)</f>
        <v>0</v>
      </c>
      <c r="I11" s="92">
        <f>SUM(G11-H11)</f>
        <v>0</v>
      </c>
    </row>
    <row r="12" spans="1:9" ht="12.75">
      <c r="A12" s="64"/>
      <c r="B12" s="255"/>
      <c r="C12" s="255"/>
      <c r="D12" s="255"/>
      <c r="E12" s="255"/>
      <c r="F12" s="65"/>
      <c r="G12" s="92"/>
      <c r="H12" s="65"/>
      <c r="I12" s="92"/>
    </row>
    <row r="13" spans="1:9" ht="25.5">
      <c r="A13" s="64" t="s">
        <v>278</v>
      </c>
      <c r="B13" s="255">
        <v>0</v>
      </c>
      <c r="C13" s="255">
        <v>0</v>
      </c>
      <c r="D13" s="255">
        <v>0</v>
      </c>
      <c r="E13" s="255">
        <v>0</v>
      </c>
      <c r="F13" s="65">
        <v>0</v>
      </c>
      <c r="G13" s="92">
        <f>SUM('Ingresos Reales'!N32)</f>
        <v>0</v>
      </c>
      <c r="H13" s="65">
        <f>SUM('Presupuesto Ingresos'!N32)</f>
        <v>0</v>
      </c>
      <c r="I13" s="92">
        <f>SUM(G13-H13)</f>
        <v>0</v>
      </c>
    </row>
    <row r="14" spans="1:9" ht="12.75">
      <c r="A14" s="64"/>
      <c r="B14" s="255"/>
      <c r="C14" s="255"/>
      <c r="D14" s="255"/>
      <c r="E14" s="255"/>
      <c r="F14" s="65"/>
      <c r="G14" s="92"/>
      <c r="H14" s="65"/>
      <c r="I14" s="92"/>
    </row>
    <row r="15" spans="1:9" ht="12.75">
      <c r="A15" s="64" t="s">
        <v>241</v>
      </c>
      <c r="B15" s="255">
        <v>0</v>
      </c>
      <c r="C15" s="255">
        <v>0</v>
      </c>
      <c r="D15" s="255">
        <v>0</v>
      </c>
      <c r="E15" s="255">
        <v>0</v>
      </c>
      <c r="F15" s="65">
        <v>0</v>
      </c>
      <c r="G15" s="92">
        <f>SUM('Ingresos Reales'!N33)</f>
        <v>0</v>
      </c>
      <c r="H15" s="65">
        <f>SUM('Presupuesto Ingresos'!N33)</f>
        <v>0</v>
      </c>
      <c r="I15" s="92">
        <f>SUM(G15-H15)</f>
        <v>0</v>
      </c>
    </row>
    <row r="16" spans="1:9" ht="12.75">
      <c r="A16" s="9"/>
      <c r="B16" s="256"/>
      <c r="C16" s="256"/>
      <c r="D16" s="256"/>
      <c r="E16" s="256"/>
      <c r="F16" s="26"/>
      <c r="G16" s="26"/>
      <c r="H16" s="26"/>
      <c r="I16" s="26"/>
    </row>
    <row r="17" spans="1:9" ht="12.75">
      <c r="A17" s="16"/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5" t="s">
        <v>4</v>
      </c>
      <c r="B18" s="6">
        <f>SUM(B10:B16)</f>
        <v>0</v>
      </c>
      <c r="C18" s="6">
        <f>SUM(C10:C16)</f>
        <v>0</v>
      </c>
      <c r="D18" s="6">
        <f>SUM(D10:D16)</f>
        <v>0</v>
      </c>
      <c r="E18" s="6">
        <f>SUM(E10:E16)</f>
        <v>0</v>
      </c>
      <c r="F18" s="6">
        <f>SUM(F10:F16)</f>
        <v>0</v>
      </c>
      <c r="G18" s="93">
        <f>SUM(G10:G16)</f>
        <v>0</v>
      </c>
      <c r="H18" s="6">
        <f>SUM(H10:H16)</f>
        <v>0</v>
      </c>
      <c r="I18" s="93">
        <f>SUM(I10:I16)</f>
        <v>0</v>
      </c>
    </row>
    <row r="19" spans="2:5" ht="12.75">
      <c r="B19" s="32"/>
      <c r="C19" s="32"/>
      <c r="D19" s="32"/>
      <c r="E19" s="32"/>
    </row>
    <row r="20" spans="2:5" ht="12.75">
      <c r="B20" s="32"/>
      <c r="C20" s="32"/>
      <c r="D20" s="32"/>
      <c r="E20" s="32"/>
    </row>
    <row r="21" spans="2:5" ht="12.75">
      <c r="B21" s="32"/>
      <c r="C21" s="32"/>
      <c r="D21" s="32"/>
      <c r="E21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" right="0.26" top="0.28" bottom="1" header="0" footer="0"/>
  <pageSetup fitToHeight="1" fitToWidth="1" horizontalDpi="600" verticalDpi="600" orientation="landscape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7.7109375" style="0" bestFit="1" customWidth="1"/>
    <col min="2" max="2" width="12.8515625" style="0" customWidth="1"/>
    <col min="3" max="3" width="12.28125" style="0" customWidth="1"/>
    <col min="4" max="4" width="16.140625" style="0" bestFit="1" customWidth="1"/>
    <col min="5" max="5" width="12.57421875" style="0" customWidth="1"/>
    <col min="6" max="6" width="16.8515625" style="0" customWidth="1"/>
    <col min="7" max="7" width="15.28125" style="0" customWidth="1"/>
    <col min="8" max="8" width="16.140625" style="0" bestFit="1" customWidth="1"/>
    <col min="9" max="9" width="15.281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43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1:9" ht="12.75">
      <c r="A9" s="98"/>
      <c r="B9" s="16"/>
      <c r="C9" s="16"/>
      <c r="D9" s="16"/>
      <c r="E9" s="16"/>
      <c r="F9" s="16"/>
      <c r="G9" s="16"/>
      <c r="H9" s="16"/>
      <c r="I9" s="16"/>
    </row>
    <row r="10" spans="1:9" ht="12.75">
      <c r="A10" s="99"/>
      <c r="B10" s="243"/>
      <c r="C10" s="243"/>
      <c r="D10" s="243"/>
      <c r="E10" s="243"/>
      <c r="F10" s="24"/>
      <c r="G10" s="24"/>
      <c r="H10" s="24"/>
      <c r="I10" s="24"/>
    </row>
    <row r="11" spans="1:9" ht="12.75">
      <c r="A11" s="100" t="s">
        <v>44</v>
      </c>
      <c r="B11" s="258">
        <v>227027</v>
      </c>
      <c r="C11" s="258">
        <v>32498</v>
      </c>
      <c r="D11" s="258">
        <v>100507</v>
      </c>
      <c r="E11" s="258">
        <v>-68009</v>
      </c>
      <c r="F11" s="203">
        <v>324124</v>
      </c>
      <c r="G11" s="290">
        <f>SUM('Ingresos Reales'!N36)</f>
        <v>1301794</v>
      </c>
      <c r="H11" s="203">
        <f>SUM('Presupuesto Ingresos'!N36)</f>
        <v>735098</v>
      </c>
      <c r="I11" s="290">
        <f>SUM(G11-H11)</f>
        <v>566696</v>
      </c>
    </row>
    <row r="12" spans="1:9" ht="12.75">
      <c r="A12" s="100"/>
      <c r="B12" s="258"/>
      <c r="C12" s="258"/>
      <c r="D12" s="258"/>
      <c r="E12" s="258"/>
      <c r="F12" s="203"/>
      <c r="G12" s="290"/>
      <c r="H12" s="203"/>
      <c r="I12" s="290"/>
    </row>
    <row r="13" spans="1:9" ht="12.75">
      <c r="A13" s="100" t="s">
        <v>45</v>
      </c>
      <c r="B13" s="258">
        <v>540892.91</v>
      </c>
      <c r="C13" s="258">
        <v>1692499.74</v>
      </c>
      <c r="D13" s="258">
        <v>821752</v>
      </c>
      <c r="E13" s="258">
        <v>870747.74</v>
      </c>
      <c r="F13" s="203">
        <v>4796381.279999999</v>
      </c>
      <c r="G13" s="290">
        <f>SUM('Ingresos Reales'!N37)</f>
        <v>6216181.67</v>
      </c>
      <c r="H13" s="203">
        <f>SUM('Presupuesto Ingresos'!N37)</f>
        <v>5357869</v>
      </c>
      <c r="I13" s="290">
        <f>SUM(G13-H13)</f>
        <v>858312.6699999999</v>
      </c>
    </row>
    <row r="14" spans="1:9" ht="12.75">
      <c r="A14" s="100"/>
      <c r="B14" s="258"/>
      <c r="C14" s="258"/>
      <c r="D14" s="258"/>
      <c r="E14" s="258"/>
      <c r="F14" s="203"/>
      <c r="G14" s="290"/>
      <c r="H14" s="203"/>
      <c r="I14" s="290"/>
    </row>
    <row r="15" spans="1:9" ht="12.75">
      <c r="A15" s="100" t="s">
        <v>163</v>
      </c>
      <c r="B15" s="258">
        <v>0</v>
      </c>
      <c r="C15" s="258">
        <v>0</v>
      </c>
      <c r="D15" s="258">
        <v>0</v>
      </c>
      <c r="E15" s="258">
        <v>0</v>
      </c>
      <c r="F15" s="203">
        <v>0</v>
      </c>
      <c r="G15" s="290">
        <f>SUM('Ingresos Reales'!N38)</f>
        <v>0</v>
      </c>
      <c r="H15" s="203">
        <f>SUM('Presupuesto Ingresos'!N38)</f>
        <v>0</v>
      </c>
      <c r="I15" s="290">
        <f>SUM(G15-H15)</f>
        <v>0</v>
      </c>
    </row>
    <row r="16" spans="1:9" ht="12.75">
      <c r="A16" s="100"/>
      <c r="B16" s="258"/>
      <c r="C16" s="258"/>
      <c r="D16" s="258"/>
      <c r="E16" s="258"/>
      <c r="F16" s="203"/>
      <c r="G16" s="290"/>
      <c r="H16" s="203"/>
      <c r="I16" s="290"/>
    </row>
    <row r="17" spans="1:9" ht="12.75">
      <c r="A17" s="100" t="s">
        <v>164</v>
      </c>
      <c r="B17" s="258">
        <v>0</v>
      </c>
      <c r="C17" s="258">
        <v>0</v>
      </c>
      <c r="D17" s="258">
        <v>0</v>
      </c>
      <c r="E17" s="258">
        <v>0</v>
      </c>
      <c r="F17" s="203">
        <v>0</v>
      </c>
      <c r="G17" s="290">
        <f>SUM('Ingresos Reales'!N39)</f>
        <v>0</v>
      </c>
      <c r="H17" s="203">
        <f>SUM('Presupuesto Ingresos'!N39)</f>
        <v>0</v>
      </c>
      <c r="I17" s="290">
        <f>SUM(G17-H17)</f>
        <v>0</v>
      </c>
    </row>
    <row r="18" spans="1:9" ht="12.75">
      <c r="A18" s="100"/>
      <c r="B18" s="258"/>
      <c r="C18" s="258"/>
      <c r="D18" s="258"/>
      <c r="E18" s="258"/>
      <c r="F18" s="203"/>
      <c r="G18" s="290"/>
      <c r="H18" s="203"/>
      <c r="I18" s="290"/>
    </row>
    <row r="19" spans="1:9" ht="12.75">
      <c r="A19" s="100" t="s">
        <v>165</v>
      </c>
      <c r="B19" s="258">
        <v>0</v>
      </c>
      <c r="C19" s="258">
        <v>0</v>
      </c>
      <c r="D19" s="258">
        <v>0</v>
      </c>
      <c r="E19" s="258">
        <v>0</v>
      </c>
      <c r="F19" s="203">
        <v>0</v>
      </c>
      <c r="G19" s="290">
        <f>SUM('Ingresos Reales'!N40)</f>
        <v>0</v>
      </c>
      <c r="H19" s="203">
        <f>SUM('Presupuesto Ingresos'!N40)</f>
        <v>0</v>
      </c>
      <c r="I19" s="290">
        <f>SUM(G19-H19)</f>
        <v>0</v>
      </c>
    </row>
    <row r="20" spans="1:9" ht="12.75">
      <c r="A20" s="100"/>
      <c r="B20" s="258"/>
      <c r="C20" s="258"/>
      <c r="D20" s="258"/>
      <c r="E20" s="258"/>
      <c r="F20" s="203"/>
      <c r="G20" s="290"/>
      <c r="H20" s="203"/>
      <c r="I20" s="290"/>
    </row>
    <row r="21" spans="1:9" ht="12.75">
      <c r="A21" s="100" t="s">
        <v>183</v>
      </c>
      <c r="B21" s="258">
        <v>0</v>
      </c>
      <c r="C21" s="258">
        <v>0</v>
      </c>
      <c r="D21" s="258">
        <v>0</v>
      </c>
      <c r="E21" s="258">
        <v>0</v>
      </c>
      <c r="F21" s="203">
        <v>0</v>
      </c>
      <c r="G21" s="290">
        <f>SUM('Ingresos Reales'!N41)</f>
        <v>0</v>
      </c>
      <c r="H21" s="203">
        <f>SUM('Presupuesto Ingresos'!N41)</f>
        <v>0</v>
      </c>
      <c r="I21" s="290">
        <f>SUM(G21-H21)</f>
        <v>0</v>
      </c>
    </row>
    <row r="22" spans="1:9" ht="12.75">
      <c r="A22" s="100"/>
      <c r="B22" s="258"/>
      <c r="C22" s="258"/>
      <c r="D22" s="258"/>
      <c r="E22" s="258"/>
      <c r="F22" s="203"/>
      <c r="G22" s="290"/>
      <c r="H22" s="203"/>
      <c r="I22" s="290"/>
    </row>
    <row r="23" spans="1:9" ht="12.75">
      <c r="A23" s="100" t="s">
        <v>166</v>
      </c>
      <c r="B23" s="258">
        <v>0</v>
      </c>
      <c r="C23" s="258">
        <v>0</v>
      </c>
      <c r="D23" s="258">
        <v>0</v>
      </c>
      <c r="E23" s="258">
        <v>0</v>
      </c>
      <c r="F23" s="203">
        <v>0</v>
      </c>
      <c r="G23" s="290">
        <f>SUM('Ingresos Reales'!N42)</f>
        <v>0</v>
      </c>
      <c r="H23" s="203">
        <f>SUM('Presupuesto Ingresos'!N42)</f>
        <v>0</v>
      </c>
      <c r="I23" s="290">
        <f>SUM(G23-H23)</f>
        <v>0</v>
      </c>
    </row>
    <row r="24" spans="1:9" ht="12.75">
      <c r="A24" s="100"/>
      <c r="B24" s="258"/>
      <c r="C24" s="258"/>
      <c r="D24" s="258"/>
      <c r="E24" s="258"/>
      <c r="F24" s="203"/>
      <c r="G24" s="290"/>
      <c r="H24" s="203"/>
      <c r="I24" s="290"/>
    </row>
    <row r="25" spans="1:9" ht="12.75">
      <c r="A25" s="100" t="s">
        <v>167</v>
      </c>
      <c r="B25" s="258">
        <v>0</v>
      </c>
      <c r="C25" s="258">
        <v>0</v>
      </c>
      <c r="D25" s="258">
        <v>0</v>
      </c>
      <c r="E25" s="258">
        <v>0</v>
      </c>
      <c r="F25" s="203">
        <v>0</v>
      </c>
      <c r="G25" s="290">
        <f>SUM('Ingresos Reales'!N43)</f>
        <v>0</v>
      </c>
      <c r="H25" s="203">
        <f>SUM('Presupuesto Ingresos'!N43)</f>
        <v>0</v>
      </c>
      <c r="I25" s="290">
        <f>SUM(G25-H25)</f>
        <v>0</v>
      </c>
    </row>
    <row r="26" spans="1:9" ht="12.75">
      <c r="A26" s="100"/>
      <c r="B26" s="258"/>
      <c r="C26" s="258"/>
      <c r="D26" s="258"/>
      <c r="E26" s="258"/>
      <c r="F26" s="203"/>
      <c r="G26" s="290"/>
      <c r="H26" s="203"/>
      <c r="I26" s="290"/>
    </row>
    <row r="27" spans="1:9" ht="12.75">
      <c r="A27" s="100" t="s">
        <v>29</v>
      </c>
      <c r="B27" s="258">
        <v>234606.25999999998</v>
      </c>
      <c r="C27" s="258">
        <v>1823753.93</v>
      </c>
      <c r="D27" s="258">
        <v>720798</v>
      </c>
      <c r="E27" s="258">
        <v>1102955.93</v>
      </c>
      <c r="F27" s="203">
        <v>661613.45</v>
      </c>
      <c r="G27" s="290">
        <f>SUM('Ingresos Reales'!N44)</f>
        <v>6176338.58</v>
      </c>
      <c r="H27" s="203">
        <f>SUM('Presupuesto Ingresos'!N44)</f>
        <v>2107729.64</v>
      </c>
      <c r="I27" s="290">
        <f>SUM(G27-H27)</f>
        <v>4068608.94</v>
      </c>
    </row>
    <row r="28" spans="1:9" ht="12.75">
      <c r="A28" s="100"/>
      <c r="B28" s="258"/>
      <c r="C28" s="258"/>
      <c r="D28" s="258"/>
      <c r="E28" s="258"/>
      <c r="F28" s="203"/>
      <c r="G28" s="290"/>
      <c r="H28" s="203"/>
      <c r="I28" s="290"/>
    </row>
    <row r="29" spans="1:9" ht="12.75">
      <c r="A29" s="100" t="s">
        <v>168</v>
      </c>
      <c r="B29" s="258">
        <v>0</v>
      </c>
      <c r="C29" s="258">
        <v>0</v>
      </c>
      <c r="D29" s="258">
        <v>0</v>
      </c>
      <c r="E29" s="258">
        <v>0</v>
      </c>
      <c r="F29" s="203">
        <v>0</v>
      </c>
      <c r="G29" s="290">
        <f>SUM('Ingresos Reales'!N45)</f>
        <v>0</v>
      </c>
      <c r="H29" s="203">
        <f>SUM('Presupuesto Ingresos'!N45)</f>
        <v>0</v>
      </c>
      <c r="I29" s="290">
        <f>SUM(G29-H29)</f>
        <v>0</v>
      </c>
    </row>
    <row r="30" spans="1:9" ht="12.75">
      <c r="A30" s="100"/>
      <c r="B30" s="258"/>
      <c r="C30" s="258"/>
      <c r="D30" s="258"/>
      <c r="E30" s="258"/>
      <c r="F30" s="203"/>
      <c r="G30" s="290"/>
      <c r="H30" s="203"/>
      <c r="I30" s="290"/>
    </row>
    <row r="31" spans="1:9" ht="12.75">
      <c r="A31" s="100" t="s">
        <v>28</v>
      </c>
      <c r="B31" s="258">
        <v>1019.14</v>
      </c>
      <c r="C31" s="258">
        <v>44</v>
      </c>
      <c r="D31" s="258">
        <v>11963</v>
      </c>
      <c r="E31" s="258">
        <v>-11919</v>
      </c>
      <c r="F31" s="203">
        <v>1353.49</v>
      </c>
      <c r="G31" s="290">
        <f>SUM('Ingresos Reales'!N46)</f>
        <v>2584.16</v>
      </c>
      <c r="H31" s="203">
        <f>SUM('Presupuesto Ingresos'!N46)</f>
        <v>12320</v>
      </c>
      <c r="I31" s="290">
        <f>SUM(G31-H31)</f>
        <v>-9735.84</v>
      </c>
    </row>
    <row r="32" spans="1:9" ht="12.75">
      <c r="A32" s="101"/>
      <c r="B32" s="261"/>
      <c r="C32" s="261"/>
      <c r="D32" s="261"/>
      <c r="E32" s="261"/>
      <c r="F32" s="257"/>
      <c r="G32" s="257"/>
      <c r="H32" s="257"/>
      <c r="I32" s="257"/>
    </row>
    <row r="33" spans="1:9" ht="12.75">
      <c r="A33" s="98"/>
      <c r="B33" s="247"/>
      <c r="C33" s="247"/>
      <c r="D33" s="247"/>
      <c r="E33" s="247"/>
      <c r="F33" s="247"/>
      <c r="G33" s="247"/>
      <c r="H33" s="247"/>
      <c r="I33" s="247"/>
    </row>
    <row r="34" spans="1:9" ht="12.75">
      <c r="A34" s="102" t="s">
        <v>4</v>
      </c>
      <c r="B34" s="93">
        <f>SUM(B10:B31)</f>
        <v>1003545.31</v>
      </c>
      <c r="C34" s="93">
        <f>SUM(C10:C31)</f>
        <v>3548795.67</v>
      </c>
      <c r="D34" s="93">
        <f>SUM(D10:D31)</f>
        <v>1655020</v>
      </c>
      <c r="E34" s="93">
        <f>SUM(E10:E31)</f>
        <v>1893775.67</v>
      </c>
      <c r="F34" s="93">
        <f>SUM(F10:F31)</f>
        <v>5783472.22</v>
      </c>
      <c r="G34" s="93">
        <f>SUM(G11:G31)</f>
        <v>13696898.41</v>
      </c>
      <c r="H34" s="93">
        <f>SUM(H10:H31)</f>
        <v>8213016.640000001</v>
      </c>
      <c r="I34" s="93">
        <f>SUM(I10:I31)</f>
        <v>5483881.77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" right="0.3937007874015748" top="0.31496062992125984" bottom="0.15748031496062992" header="0" footer="0"/>
  <pageSetup horizontalDpi="600" verticalDpi="600" orientation="landscape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7.00390625" style="0" bestFit="1" customWidth="1"/>
    <col min="2" max="3" width="12.00390625" style="0" customWidth="1"/>
    <col min="4" max="4" width="14.8515625" style="0" bestFit="1" customWidth="1"/>
    <col min="5" max="5" width="12.00390625" style="0" customWidth="1"/>
    <col min="6" max="9" width="14.8515625" style="0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46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10"/>
      <c r="C10" s="10"/>
      <c r="D10" s="10"/>
      <c r="E10" s="10"/>
      <c r="F10" s="24"/>
      <c r="G10" s="24"/>
      <c r="H10" s="24"/>
      <c r="I10" s="24"/>
    </row>
    <row r="11" spans="1:9" ht="12.75">
      <c r="A11" s="8" t="s">
        <v>30</v>
      </c>
      <c r="B11" s="11">
        <v>2513553.08</v>
      </c>
      <c r="C11" s="11">
        <v>4301540.22</v>
      </c>
      <c r="D11" s="11">
        <v>4710287.74</v>
      </c>
      <c r="E11" s="11">
        <v>-408747.5200000005</v>
      </c>
      <c r="F11" s="25">
        <v>13387649.010000002</v>
      </c>
      <c r="G11" s="91">
        <f>SUM('Ingresos Reales'!N49)</f>
        <v>17144049.4</v>
      </c>
      <c r="H11" s="25">
        <f>SUM('Presupuesto Ingresos'!N49)</f>
        <v>45051954.74</v>
      </c>
      <c r="I11" s="91">
        <f>SUM(G11-H11)</f>
        <v>-27907905.340000004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8" t="s">
        <v>31</v>
      </c>
      <c r="B13" s="11">
        <v>4495825.49</v>
      </c>
      <c r="C13" s="11">
        <v>2904454.75</v>
      </c>
      <c r="D13" s="11">
        <v>3040060</v>
      </c>
      <c r="E13" s="11">
        <v>-135605.25</v>
      </c>
      <c r="F13" s="25">
        <v>24255072.749999996</v>
      </c>
      <c r="G13" s="91">
        <f>SUM('Ingresos Reales'!N50)</f>
        <v>15389438.970000003</v>
      </c>
      <c r="H13" s="25">
        <f>SUM('Presupuesto Ingresos'!N50)</f>
        <v>16800213</v>
      </c>
      <c r="I13" s="91">
        <f>SUM(G13-H13)</f>
        <v>-1410774.0299999975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8" t="s">
        <v>32</v>
      </c>
      <c r="B15" s="11">
        <v>0</v>
      </c>
      <c r="C15" s="11">
        <v>0</v>
      </c>
      <c r="D15" s="11">
        <v>0</v>
      </c>
      <c r="E15" s="11">
        <v>0</v>
      </c>
      <c r="F15" s="25">
        <v>0</v>
      </c>
      <c r="G15" s="91">
        <f>SUM('Ingresos Reales'!N51)</f>
        <v>0</v>
      </c>
      <c r="H15" s="25">
        <f>SUM('Presupuesto Ingresos'!N51)</f>
        <v>0</v>
      </c>
      <c r="I15" s="91">
        <f>SUM(G15-H15)</f>
        <v>0</v>
      </c>
    </row>
    <row r="16" spans="1:9" ht="12.75">
      <c r="A16" s="8"/>
      <c r="B16" s="11"/>
      <c r="C16" s="11"/>
      <c r="D16" s="11"/>
      <c r="E16" s="11"/>
      <c r="F16" s="25"/>
      <c r="G16" s="25"/>
      <c r="H16" s="25"/>
      <c r="I16" s="25"/>
    </row>
    <row r="17" spans="1:9" ht="12.75">
      <c r="A17" s="8" t="s">
        <v>169</v>
      </c>
      <c r="B17" s="11">
        <v>0</v>
      </c>
      <c r="C17" s="11">
        <v>0</v>
      </c>
      <c r="D17" s="11">
        <v>0</v>
      </c>
      <c r="E17" s="11">
        <v>0</v>
      </c>
      <c r="F17" s="25">
        <v>0</v>
      </c>
      <c r="G17" s="91">
        <f>SUM('Ingresos Reales'!N52)</f>
        <v>0</v>
      </c>
      <c r="H17" s="25">
        <f>SUM('Presupuesto Ingresos'!N52)</f>
        <v>0</v>
      </c>
      <c r="I17" s="91">
        <f>SUM(G17-H17)</f>
        <v>0</v>
      </c>
    </row>
    <row r="18" spans="1:9" ht="12.75">
      <c r="A18" s="8"/>
      <c r="B18" s="11"/>
      <c r="C18" s="11"/>
      <c r="D18" s="11"/>
      <c r="E18" s="11"/>
      <c r="F18" s="25"/>
      <c r="G18" s="25"/>
      <c r="H18" s="25"/>
      <c r="I18" s="25"/>
    </row>
    <row r="19" spans="1:9" ht="12.75">
      <c r="A19" s="8" t="s">
        <v>33</v>
      </c>
      <c r="B19" s="11">
        <v>0</v>
      </c>
      <c r="C19" s="11">
        <v>0</v>
      </c>
      <c r="D19" s="11">
        <v>0</v>
      </c>
      <c r="E19" s="11">
        <v>0</v>
      </c>
      <c r="F19" s="25">
        <v>0</v>
      </c>
      <c r="G19" s="91">
        <f>SUM('Ingresos Reales'!N53)</f>
        <v>0</v>
      </c>
      <c r="H19" s="25">
        <f>SUM('Presupuesto Ingresos'!N53)</f>
        <v>0</v>
      </c>
      <c r="I19" s="91">
        <f>SUM(G19-H19)</f>
        <v>0</v>
      </c>
    </row>
    <row r="20" spans="1:9" ht="12.75">
      <c r="A20" s="8"/>
      <c r="B20" s="11"/>
      <c r="C20" s="11"/>
      <c r="D20" s="11"/>
      <c r="E20" s="11"/>
      <c r="F20" s="25"/>
      <c r="G20" s="25"/>
      <c r="H20" s="32"/>
      <c r="I20" s="25"/>
    </row>
    <row r="21" spans="1:9" ht="12.75">
      <c r="A21" s="8" t="s">
        <v>28</v>
      </c>
      <c r="B21" s="11">
        <v>532354.56</v>
      </c>
      <c r="C21" s="11">
        <v>607625.63</v>
      </c>
      <c r="D21" s="11">
        <v>284955</v>
      </c>
      <c r="E21" s="11">
        <v>322670.63</v>
      </c>
      <c r="F21" s="25">
        <v>1945682.7</v>
      </c>
      <c r="G21" s="91">
        <f>SUM('Ingresos Reales'!N54)</f>
        <v>2018211.2299999997</v>
      </c>
      <c r="H21" s="25">
        <f>SUM('Presupuesto Ingresos'!N54)</f>
        <v>1137737</v>
      </c>
      <c r="I21" s="91">
        <f>SUM(G21-H21)</f>
        <v>880474.2299999997</v>
      </c>
    </row>
    <row r="22" spans="1:9" ht="12.75">
      <c r="A22" s="8"/>
      <c r="B22" s="11"/>
      <c r="C22" s="11"/>
      <c r="D22" s="11"/>
      <c r="E22" s="11"/>
      <c r="F22" s="25"/>
      <c r="G22" s="91"/>
      <c r="H22" s="25"/>
      <c r="I22" s="91"/>
    </row>
    <row r="23" spans="1:9" ht="12.75">
      <c r="A23" s="8" t="s">
        <v>130</v>
      </c>
      <c r="B23" s="11">
        <v>963533.2200000001</v>
      </c>
      <c r="C23" s="11">
        <v>1235233.79</v>
      </c>
      <c r="D23" s="11">
        <v>1281789</v>
      </c>
      <c r="E23" s="11">
        <v>-46555.20999999996</v>
      </c>
      <c r="F23" s="25">
        <v>3755071.8499999996</v>
      </c>
      <c r="G23" s="91">
        <f>SUM('Ingresos Reales'!N55)</f>
        <v>5084465.68</v>
      </c>
      <c r="H23" s="25">
        <f>SUM('Presupuesto Ingresos'!N55)</f>
        <v>3671498</v>
      </c>
      <c r="I23" s="91">
        <f>SUM(G23-H23)</f>
        <v>1412967.6799999997</v>
      </c>
    </row>
    <row r="24" spans="1:9" ht="12.75">
      <c r="A24" s="9"/>
      <c r="B24" s="12"/>
      <c r="C24" s="12"/>
      <c r="D24" s="12"/>
      <c r="E24" s="12"/>
      <c r="F24" s="26"/>
      <c r="G24" s="26"/>
      <c r="H24" s="26"/>
      <c r="I24" s="26"/>
    </row>
    <row r="25" spans="2:9" ht="12.75">
      <c r="B25" s="32"/>
      <c r="C25" s="32"/>
      <c r="D25" s="32"/>
      <c r="E25" s="32"/>
      <c r="G25" s="68"/>
      <c r="I25" s="68"/>
    </row>
    <row r="26" spans="1:9" ht="12.75">
      <c r="A26" s="5" t="s">
        <v>4</v>
      </c>
      <c r="B26" s="6">
        <f>SUM(B10:B24)</f>
        <v>8505266.350000001</v>
      </c>
      <c r="C26" s="6">
        <f>SUM(C10:C24)</f>
        <v>9048854.39</v>
      </c>
      <c r="D26" s="6">
        <f>SUM(D10:D24)</f>
        <v>9317091.74</v>
      </c>
      <c r="E26" s="6">
        <f>SUM(E10:E24)</f>
        <v>-268237.35000000044</v>
      </c>
      <c r="F26" s="6">
        <f>SUM(F10:F24)</f>
        <v>43343476.31</v>
      </c>
      <c r="G26" s="6">
        <f>SUM(G10:G24)</f>
        <v>39636165.28</v>
      </c>
      <c r="H26" s="6">
        <f>SUM(H10:H24)</f>
        <v>66661402.74</v>
      </c>
      <c r="I26" s="6">
        <f>SUM(I10:I24)</f>
        <v>-27025237.46</v>
      </c>
    </row>
    <row r="27" spans="2:5" ht="12.75">
      <c r="B27" s="32"/>
      <c r="C27" s="32"/>
      <c r="D27" s="32"/>
      <c r="E27" s="32"/>
    </row>
    <row r="28" spans="2:5" ht="12.75">
      <c r="B28" s="32"/>
      <c r="C28" s="32"/>
      <c r="D28" s="32"/>
      <c r="E28" s="32"/>
    </row>
    <row r="29" spans="2:5" ht="12.75">
      <c r="B29" s="32"/>
      <c r="C29" s="32"/>
      <c r="D29" s="32"/>
      <c r="E29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1496062992125984" right="0.3937007874015748" top="0.2362204724409449" bottom="0.15748031496062992" header="0" footer="0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38.28125" style="0" bestFit="1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7" width="13.7109375" style="0" bestFit="1" customWidth="1"/>
    <col min="8" max="8" width="14.8515625" style="0" customWidth="1"/>
    <col min="9" max="9" width="13.28125" style="0" bestFit="1" customWidth="1"/>
  </cols>
  <sheetData>
    <row r="1" spans="1:9" ht="12.75">
      <c r="A1" s="285" t="s">
        <v>604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86" t="s">
        <v>304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600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86" t="s">
        <v>47</v>
      </c>
      <c r="B4" s="286"/>
      <c r="C4" s="286"/>
      <c r="D4" s="286"/>
      <c r="E4" s="286"/>
      <c r="F4" s="286"/>
      <c r="G4" s="286"/>
      <c r="H4" s="286"/>
      <c r="I4" s="286"/>
    </row>
    <row r="5" spans="1:9" ht="13.5" thickBo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5" thickBot="1">
      <c r="A6" s="238"/>
      <c r="B6" s="284" t="s">
        <v>598</v>
      </c>
      <c r="C6" s="284"/>
      <c r="D6" s="284"/>
      <c r="E6" s="283"/>
      <c r="F6" s="282" t="s">
        <v>599</v>
      </c>
      <c r="G6" s="284"/>
      <c r="H6" s="284"/>
      <c r="I6" s="283"/>
    </row>
    <row r="7" spans="1:9" ht="13.5" thickBot="1">
      <c r="A7" s="239" t="s">
        <v>0</v>
      </c>
      <c r="B7" s="284" t="s">
        <v>187</v>
      </c>
      <c r="C7" s="283"/>
      <c r="D7" s="3" t="s">
        <v>40</v>
      </c>
      <c r="E7" s="3" t="s">
        <v>41</v>
      </c>
      <c r="F7" s="282" t="s">
        <v>187</v>
      </c>
      <c r="G7" s="283"/>
      <c r="H7" s="3" t="s">
        <v>40</v>
      </c>
      <c r="I7" s="3" t="s">
        <v>41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90"/>
      <c r="C10" s="10"/>
      <c r="D10" s="90"/>
      <c r="E10" s="10"/>
      <c r="F10" s="110"/>
      <c r="G10" s="24"/>
      <c r="H10" s="110"/>
      <c r="I10" s="24"/>
    </row>
    <row r="11" spans="1:9" ht="12.75">
      <c r="A11" s="8" t="s">
        <v>36</v>
      </c>
      <c r="B11" s="35">
        <v>73460335</v>
      </c>
      <c r="C11" s="11">
        <v>70583237</v>
      </c>
      <c r="D11" s="35">
        <v>70685188.4</v>
      </c>
      <c r="E11" s="11">
        <v>-101951.40000000596</v>
      </c>
      <c r="F11" s="112">
        <v>285141083.94</v>
      </c>
      <c r="G11" s="91">
        <f>SUM('Ingresos Reales'!N59)</f>
        <v>284875850</v>
      </c>
      <c r="H11" s="112">
        <f>SUM('Presupuesto Ingresos'!N58)</f>
        <v>315763938.4</v>
      </c>
      <c r="I11" s="91">
        <f>SUM(G11-H11)</f>
        <v>-30888088.399999976</v>
      </c>
    </row>
    <row r="12" spans="1:9" ht="12.75">
      <c r="A12" s="8"/>
      <c r="B12" s="35"/>
      <c r="C12" s="11"/>
      <c r="D12" s="35"/>
      <c r="E12" s="11"/>
      <c r="F12" s="112"/>
      <c r="G12" s="25"/>
      <c r="H12" s="112"/>
      <c r="I12" s="25"/>
    </row>
    <row r="13" spans="1:9" ht="12.75">
      <c r="A13" s="8" t="s">
        <v>37</v>
      </c>
      <c r="B13" s="35">
        <v>9040249</v>
      </c>
      <c r="C13" s="11">
        <v>8532422</v>
      </c>
      <c r="D13" s="35">
        <v>5277649</v>
      </c>
      <c r="E13" s="11">
        <v>3254773</v>
      </c>
      <c r="F13" s="112">
        <v>35168391.67</v>
      </c>
      <c r="G13" s="91">
        <f>SUM('Ingresos Reales'!N60)</f>
        <v>35711623</v>
      </c>
      <c r="H13" s="112">
        <f>SUM('Presupuesto Ingresos'!N59)</f>
        <v>27871895</v>
      </c>
      <c r="I13" s="91">
        <f>SUM(G13-H13)</f>
        <v>7839728</v>
      </c>
    </row>
    <row r="14" spans="1:9" ht="12.75">
      <c r="A14" s="8"/>
      <c r="B14" s="35"/>
      <c r="C14" s="11"/>
      <c r="D14" s="35"/>
      <c r="E14" s="11"/>
      <c r="F14" s="112"/>
      <c r="G14" s="25"/>
      <c r="H14" s="112"/>
      <c r="I14" s="25"/>
    </row>
    <row r="15" spans="1:9" ht="12.75">
      <c r="A15" s="8" t="s">
        <v>144</v>
      </c>
      <c r="B15" s="35">
        <v>0</v>
      </c>
      <c r="C15" s="11">
        <v>0</v>
      </c>
      <c r="D15" s="35">
        <v>0</v>
      </c>
      <c r="E15" s="11">
        <v>0</v>
      </c>
      <c r="F15" s="112">
        <v>0</v>
      </c>
      <c r="G15" s="91">
        <f>SUM('Ingresos Reales'!N61)</f>
        <v>0</v>
      </c>
      <c r="H15" s="112">
        <f>SUM('Presupuesto Ingresos'!N60)</f>
        <v>0</v>
      </c>
      <c r="I15" s="91">
        <f>SUM(G15-H15)</f>
        <v>0</v>
      </c>
    </row>
    <row r="16" spans="1:9" ht="12.75">
      <c r="A16" s="8"/>
      <c r="B16" s="35"/>
      <c r="C16" s="11"/>
      <c r="D16" s="35"/>
      <c r="E16" s="11"/>
      <c r="F16" s="112"/>
      <c r="G16" s="25"/>
      <c r="H16" s="112"/>
      <c r="I16" s="91"/>
    </row>
    <row r="17" spans="1:9" ht="12.75">
      <c r="A17" s="8" t="s">
        <v>34</v>
      </c>
      <c r="B17" s="35">
        <v>1420065</v>
      </c>
      <c r="C17" s="11">
        <v>2307397</v>
      </c>
      <c r="D17" s="35">
        <v>1839685</v>
      </c>
      <c r="E17" s="11">
        <v>467712</v>
      </c>
      <c r="F17" s="112">
        <v>18445417.38</v>
      </c>
      <c r="G17" s="91">
        <f>SUM('Ingresos Reales'!N62)</f>
        <v>30993919</v>
      </c>
      <c r="H17" s="112">
        <f>SUM('Presupuesto Ingresos'!N61)</f>
        <v>22729685</v>
      </c>
      <c r="I17" s="91">
        <f>SUM(G17-H17)</f>
        <v>8264234</v>
      </c>
    </row>
    <row r="18" spans="1:9" ht="12.75">
      <c r="A18" s="8"/>
      <c r="B18" s="35"/>
      <c r="C18" s="11"/>
      <c r="D18" s="35"/>
      <c r="E18" s="11"/>
      <c r="F18" s="112"/>
      <c r="G18" s="25"/>
      <c r="H18" s="112"/>
      <c r="I18" s="25"/>
    </row>
    <row r="19" spans="1:9" ht="12.75">
      <c r="A19" s="8" t="s">
        <v>145</v>
      </c>
      <c r="B19" s="35">
        <v>0</v>
      </c>
      <c r="C19" s="11">
        <v>0</v>
      </c>
      <c r="D19" s="35">
        <v>0</v>
      </c>
      <c r="E19" s="11">
        <v>0</v>
      </c>
      <c r="F19" s="112">
        <v>0</v>
      </c>
      <c r="G19" s="91">
        <f>SUM('Ingresos Reales'!N63)</f>
        <v>0</v>
      </c>
      <c r="H19" s="112">
        <f>SUM('Presupuesto Ingresos'!N62)</f>
        <v>0</v>
      </c>
      <c r="I19" s="91">
        <f>SUM(G19-H19)</f>
        <v>0</v>
      </c>
    </row>
    <row r="20" spans="1:9" ht="12.75">
      <c r="A20" s="8"/>
      <c r="B20" s="35"/>
      <c r="C20" s="11"/>
      <c r="D20" s="35"/>
      <c r="E20" s="11"/>
      <c r="F20" s="112"/>
      <c r="G20" s="25"/>
      <c r="H20" s="112"/>
      <c r="I20" s="25"/>
    </row>
    <row r="21" spans="1:9" ht="12.75">
      <c r="A21" s="8" t="s">
        <v>131</v>
      </c>
      <c r="B21" s="35">
        <v>1966880</v>
      </c>
      <c r="C21" s="11">
        <v>2215953</v>
      </c>
      <c r="D21" s="35">
        <v>1065048</v>
      </c>
      <c r="E21" s="11">
        <v>1150905</v>
      </c>
      <c r="F21" s="112">
        <v>6527508.3100000005</v>
      </c>
      <c r="G21" s="91">
        <f>SUM('Ingresos Reales'!N64)</f>
        <v>8623429</v>
      </c>
      <c r="H21" s="112">
        <f>SUM('Presupuesto Ingresos'!N63)</f>
        <v>4567110</v>
      </c>
      <c r="I21" s="91">
        <f>SUM(G21-H21)</f>
        <v>4056319</v>
      </c>
    </row>
    <row r="22" spans="1:9" ht="12.75">
      <c r="A22" s="8"/>
      <c r="B22" s="35"/>
      <c r="C22" s="11"/>
      <c r="D22" s="35"/>
      <c r="E22" s="11"/>
      <c r="F22" s="112"/>
      <c r="G22" s="91"/>
      <c r="H22" s="112"/>
      <c r="I22" s="91"/>
    </row>
    <row r="23" spans="1:9" ht="12.75">
      <c r="A23" s="8" t="s">
        <v>146</v>
      </c>
      <c r="B23" s="35">
        <v>2906499</v>
      </c>
      <c r="C23" s="11">
        <v>2844076</v>
      </c>
      <c r="D23" s="35">
        <v>1866691</v>
      </c>
      <c r="E23" s="11">
        <v>977385</v>
      </c>
      <c r="F23" s="112">
        <v>10370552.7</v>
      </c>
      <c r="G23" s="91">
        <f>SUM('Ingresos Reales'!N65)</f>
        <v>10554059</v>
      </c>
      <c r="H23" s="112">
        <f>SUM('Presupuesto Ingresos'!N64)</f>
        <v>8921840</v>
      </c>
      <c r="I23" s="91">
        <f>SUM(G23-H23)</f>
        <v>1632219</v>
      </c>
    </row>
    <row r="24" spans="1:9" ht="12.75">
      <c r="A24" s="8"/>
      <c r="B24" s="35"/>
      <c r="C24" s="11"/>
      <c r="D24" s="35"/>
      <c r="E24" s="11"/>
      <c r="F24" s="112"/>
      <c r="G24" s="91"/>
      <c r="H24" s="112"/>
      <c r="I24" s="91"/>
    </row>
    <row r="25" spans="1:9" ht="12.75">
      <c r="A25" s="8" t="s">
        <v>323</v>
      </c>
      <c r="B25" s="35">
        <v>3333625</v>
      </c>
      <c r="C25" s="11">
        <v>3319140</v>
      </c>
      <c r="D25" s="35">
        <v>2899848</v>
      </c>
      <c r="E25" s="11">
        <v>419292</v>
      </c>
      <c r="F25" s="112">
        <v>13430857.469999999</v>
      </c>
      <c r="G25" s="91">
        <f>SUM('Ingresos Reales'!N66)</f>
        <v>12927933</v>
      </c>
      <c r="H25" s="112">
        <f>SUM('Presupuesto Ingresos'!N65)</f>
        <v>12253992</v>
      </c>
      <c r="I25" s="91">
        <f>SUM(G25-H25)</f>
        <v>673941</v>
      </c>
    </row>
    <row r="26" spans="1:9" ht="12.75">
      <c r="A26" s="8"/>
      <c r="B26" s="35"/>
      <c r="C26" s="11"/>
      <c r="D26" s="35"/>
      <c r="E26" s="11"/>
      <c r="F26" s="112"/>
      <c r="G26" s="91"/>
      <c r="H26" s="112"/>
      <c r="I26" s="91"/>
    </row>
    <row r="27" spans="1:9" ht="12.75">
      <c r="A27" s="8" t="s">
        <v>331</v>
      </c>
      <c r="B27" s="35">
        <v>4321655</v>
      </c>
      <c r="C27" s="11">
        <v>2986807</v>
      </c>
      <c r="D27" s="35">
        <v>3404742</v>
      </c>
      <c r="E27" s="11">
        <v>-417935</v>
      </c>
      <c r="F27" s="112">
        <v>18886648.87</v>
      </c>
      <c r="G27" s="91">
        <f>SUM('Ingresos Reales'!N67)</f>
        <v>10956783</v>
      </c>
      <c r="H27" s="112">
        <f>SUM('Presupuesto Ingresos'!N66)</f>
        <v>17925279</v>
      </c>
      <c r="I27" s="91">
        <f>SUM(G27-H27)</f>
        <v>-6968496</v>
      </c>
    </row>
    <row r="28" spans="1:9" ht="12.75">
      <c r="A28" s="9"/>
      <c r="B28" s="35"/>
      <c r="C28" s="12"/>
      <c r="D28" s="35"/>
      <c r="E28" s="12"/>
      <c r="F28" s="32"/>
      <c r="G28" s="12"/>
      <c r="H28" s="32"/>
      <c r="I28" s="12"/>
    </row>
    <row r="29" spans="1:9" ht="12.75">
      <c r="A29" s="5" t="s">
        <v>4</v>
      </c>
      <c r="B29" s="6">
        <f>SUM(B10:B27)</f>
        <v>96449308</v>
      </c>
      <c r="C29" s="6">
        <f>SUM(C10:C27)</f>
        <v>92789032</v>
      </c>
      <c r="D29" s="6">
        <f>SUM(D10:D27)</f>
        <v>87038851.4</v>
      </c>
      <c r="E29" s="6">
        <f>SUM(E10:E27)</f>
        <v>5750180.599999994</v>
      </c>
      <c r="F29" s="6">
        <f>SUM(F10:F27)</f>
        <v>387970460.34000003</v>
      </c>
      <c r="G29" s="6">
        <f>SUM(G10:G27)</f>
        <v>394643596</v>
      </c>
      <c r="H29" s="6">
        <f>SUM(H10:H27)</f>
        <v>410033739.4</v>
      </c>
      <c r="I29" s="6">
        <f>SUM(I10:I27)</f>
        <v>-15390143.399999976</v>
      </c>
    </row>
    <row r="30" spans="2:5" ht="12.75">
      <c r="B30" s="32"/>
      <c r="C30" s="32"/>
      <c r="D30" s="32"/>
      <c r="E30" s="32"/>
    </row>
    <row r="31" spans="2:5" ht="12.75">
      <c r="B31" s="32"/>
      <c r="C31" s="32"/>
      <c r="D31" s="32"/>
      <c r="E31" s="32"/>
    </row>
    <row r="32" spans="2:5" ht="12.75">
      <c r="B32" s="32"/>
      <c r="C32" s="32"/>
      <c r="D32" s="32"/>
      <c r="E32" s="32"/>
    </row>
    <row r="33" spans="2:5" ht="12.75">
      <c r="B33" s="32"/>
      <c r="C33" s="32"/>
      <c r="D33" s="32"/>
      <c r="E33" s="32"/>
    </row>
    <row r="34" spans="2:5" ht="12.75">
      <c r="B34" s="32"/>
      <c r="C34" s="32"/>
      <c r="D34" s="32"/>
      <c r="E34" s="32"/>
    </row>
    <row r="35" spans="2:5" ht="12.75">
      <c r="B35" s="32"/>
      <c r="C35" s="32"/>
      <c r="D35" s="32"/>
      <c r="E35" s="32"/>
    </row>
    <row r="36" spans="2:5" ht="12.75">
      <c r="B36" s="32"/>
      <c r="C36" s="32"/>
      <c r="D36" s="32"/>
      <c r="E36" s="32"/>
    </row>
    <row r="37" spans="2:5" ht="12.75">
      <c r="B37" s="32"/>
      <c r="C37" s="32"/>
      <c r="D37" s="32"/>
      <c r="E37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3937007874015748" top="0.2755905511811024" bottom="0.1968503937007874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prsetorres</cp:lastModifiedBy>
  <cp:lastPrinted>2014-01-29T17:15:19Z</cp:lastPrinted>
  <dcterms:created xsi:type="dcterms:W3CDTF">2000-02-14T21:44:41Z</dcterms:created>
  <dcterms:modified xsi:type="dcterms:W3CDTF">2014-01-29T17:18:27Z</dcterms:modified>
  <cp:category/>
  <cp:version/>
  <cp:contentType/>
  <cp:contentStatus/>
</cp:coreProperties>
</file>