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985" tabRatio="932" activeTab="0"/>
  </bookViews>
  <sheets>
    <sheet name="Presupuesto Ingresos" sheetId="1" r:id="rId1"/>
    <sheet name="Ingresos Reales" sheetId="2" r:id="rId2"/>
    <sheet name="Analisis Ingr." sheetId="3" r:id="rId3"/>
    <sheet name="Impuestos" sheetId="4" r:id="rId4"/>
    <sheet name="Derechos" sheetId="5" r:id="rId5"/>
    <sheet name="Productos" sheetId="6" r:id="rId6"/>
    <sheet name="Aprovechamientos" sheetId="7" r:id="rId7"/>
    <sheet name="Participaciones" sheetId="8" r:id="rId8"/>
    <sheet name="FISM" sheetId="9" r:id="rId9"/>
    <sheet name="FFM" sheetId="10" r:id="rId10"/>
    <sheet name="F. Desc." sheetId="11" r:id="rId11"/>
    <sheet name="Otras Aport." sheetId="12" r:id="rId12"/>
    <sheet name="Financiamientos" sheetId="13" r:id="rId13"/>
    <sheet name="Otros" sheetId="14" r:id="rId14"/>
    <sheet name="Presupuesto Egresos" sheetId="15" r:id="rId15"/>
    <sheet name="Egresos Reales" sheetId="16" r:id="rId16"/>
    <sheet name="Análisis Egresos" sheetId="17" r:id="rId17"/>
    <sheet name="Admón Púb." sheetId="18" r:id="rId18"/>
    <sheet name="Serv. Com." sheetId="19" r:id="rId19"/>
    <sheet name="Des. Soc" sheetId="20" r:id="rId20"/>
    <sheet name="Mtto." sheetId="21" r:id="rId21"/>
    <sheet name="Adquisiciones" sheetId="22" r:id="rId22"/>
    <sheet name="Des. Urb" sheetId="23" r:id="rId23"/>
    <sheet name="FISM Egresos" sheetId="24" r:id="rId24"/>
    <sheet name="FAFM Egresos " sheetId="25" r:id="rId25"/>
    <sheet name="Obligaciones Financieras" sheetId="26" r:id="rId26"/>
    <sheet name="Otros Egresos" sheetId="27" r:id="rId27"/>
    <sheet name="Ing y Egr" sheetId="28" r:id="rId28"/>
  </sheets>
  <definedNames>
    <definedName name="_xlnm.Print_Area" localSheetId="17">'Admón Púb.'!$A$1:$I$18</definedName>
    <definedName name="_xlnm.Print_Area" localSheetId="21">'Adquisiciones'!$A$1:$I$16</definedName>
    <definedName name="_xlnm.Print_Area" localSheetId="16">'Análisis Egresos'!$A$1:$I$29</definedName>
    <definedName name="_xlnm.Print_Area" localSheetId="2">'Analisis Ingr.'!$A$1:$I$36</definedName>
    <definedName name="_xlnm.Print_Area" localSheetId="19">'Des. Soc'!$A$1:$I$26</definedName>
    <definedName name="_xlnm.Print_Area" localSheetId="22">'Des. Urb'!$A$1:$I$20</definedName>
    <definedName name="_xlnm.Print_Area" localSheetId="24">'FAFM Egresos '!$A$1:$I$105</definedName>
    <definedName name="_xlnm.Print_Area" localSheetId="23">'FISM Egresos'!$A$1:$I$49</definedName>
    <definedName name="_xlnm.Print_Area" localSheetId="1">'Ingresos Reales'!$A$1:$K$139</definedName>
    <definedName name="_xlnm.Print_Area" localSheetId="20">'Mtto.'!$A$1:$I$26</definedName>
    <definedName name="_xlnm.Print_Area" localSheetId="25">'Obligaciones Financieras'!$A$1:$I$21</definedName>
    <definedName name="_xlnm.Print_Area" localSheetId="26">'Otros Egresos'!$A$1:$I$125</definedName>
    <definedName name="_xlnm.Print_Area" localSheetId="18">'Serv. Com.'!$A$1:$I$24</definedName>
    <definedName name="_xlnm.Print_Titles" localSheetId="15">'Egresos Reales'!$2:$6</definedName>
    <definedName name="_xlnm.Print_Titles" localSheetId="27">'Ing y Egr'!$2:$7</definedName>
    <definedName name="_xlnm.Print_Titles" localSheetId="1">'Ingresos Reales'!$2:$6</definedName>
    <definedName name="_xlnm.Print_Titles" localSheetId="26">'Otros Egresos'!$2:$9</definedName>
    <definedName name="_xlnm.Print_Titles" localSheetId="14">'Presupuesto Egresos'!$2:$6</definedName>
    <definedName name="_xlnm.Print_Titles" localSheetId="0">'Presupuesto Ingresos'!$2:$7</definedName>
  </definedNames>
  <calcPr fullCalcOnLoad="1"/>
</workbook>
</file>

<file path=xl/sharedStrings.xml><?xml version="1.0" encoding="utf-8"?>
<sst xmlns="http://schemas.openxmlformats.org/spreadsheetml/2006/main" count="1588" uniqueCount="583">
  <si>
    <t>CONCEPTO</t>
  </si>
  <si>
    <t>F.I.S.M.</t>
  </si>
  <si>
    <t>FORTAMUN</t>
  </si>
  <si>
    <t>Otros</t>
  </si>
  <si>
    <t>TOTAL</t>
  </si>
  <si>
    <t>ANALISIS PRESUPUESTARIO DE 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</si>
  <si>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</si>
  <si>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</si>
  <si>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</si>
  <si>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</si>
  <si>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</si>
  <si>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</si>
  <si>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</si>
  <si>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</si>
  <si>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</si>
  <si>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IMPUESTOS</t>
  </si>
  <si>
    <t>DERECHOS</t>
  </si>
  <si>
    <t>PRODUCTOS</t>
  </si>
  <si>
    <t>APROVECHAMIENTOS</t>
  </si>
  <si>
    <t>PARTICIPACIONES</t>
  </si>
  <si>
    <t>FINANCIAMIENTO</t>
  </si>
  <si>
    <t>FONDO PARA EL FORTALECIMIENTO MUNICIPAL</t>
  </si>
  <si>
    <t>CONTRIBUCION DE VECINOS</t>
  </si>
  <si>
    <t>OTROS</t>
  </si>
  <si>
    <t>Predial</t>
  </si>
  <si>
    <t>Diversos</t>
  </si>
  <si>
    <t>Intereses</t>
  </si>
  <si>
    <t>Multas</t>
  </si>
  <si>
    <t>Donativos</t>
  </si>
  <si>
    <t>Subsidios</t>
  </si>
  <si>
    <t>Indemnizaciones</t>
  </si>
  <si>
    <t>Tenencia</t>
  </si>
  <si>
    <t>Enajenación de Bienes Muebles e Inmuebles</t>
  </si>
  <si>
    <t>Fondo General de Participaciones</t>
  </si>
  <si>
    <t>Fondo Nacional de Fomento Municipal</t>
  </si>
  <si>
    <t xml:space="preserve">T O T A L </t>
  </si>
  <si>
    <t>INGRESOS</t>
  </si>
  <si>
    <t>PRESUPUESTO</t>
  </si>
  <si>
    <t>VARIACION</t>
  </si>
  <si>
    <t>CUADRO ANALITICO DE RECAUDACION DE IMPUESTOS</t>
  </si>
  <si>
    <t>CUADRO ANALITICO DE RECAUDACION DE PRODUCTOS</t>
  </si>
  <si>
    <t>Enajenación de Bienes Mueb. e Inmuebles</t>
  </si>
  <si>
    <t>Arren. o Explotación de Bienes Mueb.o Inm.</t>
  </si>
  <si>
    <t>CUADRO ANALITICO DE RECAUDACION DE APROVECHAMIENTOS</t>
  </si>
  <si>
    <t>CUADRO ANALITICO DE RECAUDACION DE PARTICIPACIONES</t>
  </si>
  <si>
    <t>CUADRO ANALITICO DE RECAUDACION DE OTROS</t>
  </si>
  <si>
    <t>SERVICIOS COMUNITARIOS</t>
  </si>
  <si>
    <t>DESARROLLO SOCIAL</t>
  </si>
  <si>
    <t>ADQUISICIONES</t>
  </si>
  <si>
    <t>Administración de la Función Pública</t>
  </si>
  <si>
    <t>Gastos Administrativos</t>
  </si>
  <si>
    <t>Gastos de la Función</t>
  </si>
  <si>
    <t>Mantenimiento de Vías Públicas</t>
  </si>
  <si>
    <t>Parques, Jardines y Plazas</t>
  </si>
  <si>
    <t>Cultura</t>
  </si>
  <si>
    <t>Asistencia Social</t>
  </si>
  <si>
    <t>Fomento al Deporte</t>
  </si>
  <si>
    <t>Aportaciones a Centros Asistenciales</t>
  </si>
  <si>
    <t>Equipo de Transporte</t>
  </si>
  <si>
    <t>Equipo de Oficina</t>
  </si>
  <si>
    <t>Edificios Públicos</t>
  </si>
  <si>
    <t>Bienes Muebles</t>
  </si>
  <si>
    <t>Bienes Inmuebles</t>
  </si>
  <si>
    <t>Obras Públicas Directas</t>
  </si>
  <si>
    <t>Ecología</t>
  </si>
  <si>
    <t>CUADRO ANALITICO DE SERVICIOS COMUNITARIOS</t>
  </si>
  <si>
    <t>Alumbrado Público</t>
  </si>
  <si>
    <t>CUADRO ANALITICO DE DESARROLLO SOCIAL</t>
  </si>
  <si>
    <t>CUADRO ANALITICO DE ADQUISICIONES</t>
  </si>
  <si>
    <t>CUADRO ANALITICO DEL FONDO DE INFRAESTRUCTURA SOCIAL MUNICIPAL</t>
  </si>
  <si>
    <t>SALDO INICIAL</t>
  </si>
  <si>
    <t>SEPTIEMBRE</t>
  </si>
  <si>
    <t>ACUMULADO</t>
  </si>
  <si>
    <t>PREDIAL</t>
  </si>
  <si>
    <t>JUEGOS PERMITIDOS</t>
  </si>
  <si>
    <t>AUM. VALOR Y MEJ. ESP. PROP.</t>
  </si>
  <si>
    <t>TOTAL IMPUESTOS</t>
  </si>
  <si>
    <t>DIVERSOS</t>
  </si>
  <si>
    <t>TOTAL DERECHOS</t>
  </si>
  <si>
    <t>INTERESES</t>
  </si>
  <si>
    <t>TOTAL PRODUCTOS</t>
  </si>
  <si>
    <t>MULTAS</t>
  </si>
  <si>
    <t>DONATIVOS</t>
  </si>
  <si>
    <t>TOTAL APROVECHAMIENTOS</t>
  </si>
  <si>
    <t>FONDO GENERAL PARTICIPACIONES</t>
  </si>
  <si>
    <t>FONDO NACIONAL FOMENTO MUNICIPAL</t>
  </si>
  <si>
    <t>CONTROL VEHICULAR</t>
  </si>
  <si>
    <t>TOTAL PARTICIPACIONES</t>
  </si>
  <si>
    <t>TOTAL CONTRIBUCION VECINOS</t>
  </si>
  <si>
    <t>TOTAL OTROS</t>
  </si>
  <si>
    <t>FINANCIAMIENTOS</t>
  </si>
  <si>
    <t>TOTAL FINANCIAMIENTOS</t>
  </si>
  <si>
    <t>TOTAL INGRESOS</t>
  </si>
  <si>
    <t>DISPONIBLE</t>
  </si>
  <si>
    <t>ADMINISTRACION PUBLICA</t>
  </si>
  <si>
    <t>GASTOS ADMINISTRATIVOS</t>
  </si>
  <si>
    <t>ALUMBRADO PUBLICO</t>
  </si>
  <si>
    <t>LIMPIA MUNICIPAL</t>
  </si>
  <si>
    <t>MANTENIMIENTO VIAS PUBLICAS</t>
  </si>
  <si>
    <t>PARQUES, JARDINES Y PLAZAS</t>
  </si>
  <si>
    <t>PANTEONES MUNICIPALES</t>
  </si>
  <si>
    <t>TOTAL SERVICIOS COMUNITARIOS</t>
  </si>
  <si>
    <t>EDUCACION</t>
  </si>
  <si>
    <t>CULTURA</t>
  </si>
  <si>
    <t>ASISTENCIA SOCIAL</t>
  </si>
  <si>
    <t>TOTAL DESARROLLO SOCIAL</t>
  </si>
  <si>
    <t>EQUIPO DE TRANSPORTE</t>
  </si>
  <si>
    <t>EQUIPO DE COMPUTO</t>
  </si>
  <si>
    <t>EDIFICIOS PUBLICOS</t>
  </si>
  <si>
    <t>EQUIPO DE OFICINA</t>
  </si>
  <si>
    <t>EQUIPO PESADO</t>
  </si>
  <si>
    <t>TOTAL MTTO. CONSERV. ACTIVOS</t>
  </si>
  <si>
    <t>BIENES MUEBLES</t>
  </si>
  <si>
    <t>BIENES INMUEBLES</t>
  </si>
  <si>
    <t>TOTAL ADQUISICIONES</t>
  </si>
  <si>
    <t>DESARROLLO URBANO Y ECOLOGIA</t>
  </si>
  <si>
    <t>OBRAS PUBLICAS DIRECTAS</t>
  </si>
  <si>
    <t>OBRAS DE COPARTICIPACION</t>
  </si>
  <si>
    <t>ECOLOGIA</t>
  </si>
  <si>
    <t>TOTAL DESARROLLO URB. Y ECOLOG</t>
  </si>
  <si>
    <t>FONDO DE FORTALECIMIENTO MUNICIPAL</t>
  </si>
  <si>
    <t>GASTOS FINANCIEROS</t>
  </si>
  <si>
    <t>PAGO DE OBLIGACIONES</t>
  </si>
  <si>
    <t>TOTAL GASTOS FINANCIEROS</t>
  </si>
  <si>
    <t>TOTAL EGRESOS</t>
  </si>
  <si>
    <t>Aum. de Valor y Mej. Específica de la Propiedad</t>
  </si>
  <si>
    <t>Recargos y Accesorios</t>
  </si>
  <si>
    <t>Impuesto sobre Automóviles Nuevos</t>
  </si>
  <si>
    <t>Limpia Municipal</t>
  </si>
  <si>
    <t>Panteones Municipales</t>
  </si>
  <si>
    <t>Educación</t>
  </si>
  <si>
    <t>Equipo de Cómputo</t>
  </si>
  <si>
    <t>FONDO DE INFRAESTRUCTURA SOCIAL MPAL.</t>
  </si>
  <si>
    <t>Progr. Rehabilitación y Mtto. de Escuelas</t>
  </si>
  <si>
    <t>Crédito a la Palabra</t>
  </si>
  <si>
    <t>Progr. Integr. Abatir Rez. Educ. (PIARE)</t>
  </si>
  <si>
    <t>Progr. Abat. Rez. Educ. Inic. y Bás. (PAREIB)</t>
  </si>
  <si>
    <t>Bancos</t>
  </si>
  <si>
    <t>Banobras</t>
  </si>
  <si>
    <t>Arrendamiento Financiero</t>
  </si>
  <si>
    <t>Fondo para el Reord. Comercio Urbano</t>
  </si>
  <si>
    <t>Control Vehícular</t>
  </si>
  <si>
    <t>Impuesto Esp. sobre Producción y Servicios</t>
  </si>
  <si>
    <t>Equipo Pesado</t>
  </si>
  <si>
    <t>Rehabilitación y Mantenimiento Escuelas</t>
  </si>
  <si>
    <t>OTRAS APORTACIONES</t>
  </si>
  <si>
    <t>Adquisición de Inmuebles</t>
  </si>
  <si>
    <t>Diversiones y Espectáculos Públicos</t>
  </si>
  <si>
    <t>Juegos Permitidos</t>
  </si>
  <si>
    <t>Aum. de Valor y Mej. Específica de la Prop.</t>
  </si>
  <si>
    <t>Cooperación para Obras Públicas</t>
  </si>
  <si>
    <t>Servicios Públicos</t>
  </si>
  <si>
    <t>Construcciones y Urbanizaciones</t>
  </si>
  <si>
    <t>Certi., Aut., Const. y Registros</t>
  </si>
  <si>
    <t>Inscripción y Refrendo</t>
  </si>
  <si>
    <t>Revisión, Inspección y Servicios</t>
  </si>
  <si>
    <t>Limpieza de Lotes Baldíos</t>
  </si>
  <si>
    <t>Limpia y Rec. de Des. Indus. y Com.</t>
  </si>
  <si>
    <t>Ocupación de la Vía Pública</t>
  </si>
  <si>
    <t>Créditos a favor del Municipio</t>
  </si>
  <si>
    <t>Establecimientos o Emp. que dep. del Mpio.</t>
  </si>
  <si>
    <t>Venta de Bienes Mostrencos</t>
  </si>
  <si>
    <t>Depósito de Escombros y Desechos Veg.</t>
  </si>
  <si>
    <t>Vta. de Impresos, Formatos y Papel Esp.</t>
  </si>
  <si>
    <t>Eventos Municipales</t>
  </si>
  <si>
    <t>Cauciones cuya pérdida se dec. fav. Mpio.</t>
  </si>
  <si>
    <t>MTTO. Y CONSERVACION ACTIVOS</t>
  </si>
  <si>
    <t>Obras por Coparticipación</t>
  </si>
  <si>
    <t>Establecimientos o Emp. que dependan del Municipio</t>
  </si>
  <si>
    <t>Venta de Obj. recogidos por Dep. de la Admón. Mpal.</t>
  </si>
  <si>
    <t>Depósito de Escombros y Desechos Vegetales</t>
  </si>
  <si>
    <t>Venta de Impresos, Formatos y Papel Especial</t>
  </si>
  <si>
    <t>Cauciones cuya pérdida se declare en favor del Municipio.</t>
  </si>
  <si>
    <t>Fondo para el Reordenamiento del Comercio Urbano</t>
  </si>
  <si>
    <t>Impuesto Especial sobre Producción y Servicios</t>
  </si>
  <si>
    <t>Programa de Rehabilitación y Mantenimiento de Escuelas</t>
  </si>
  <si>
    <t>CUADRO ANALITICO DE RECAUDACION DEL FONDO PARA EL  FORTALECIMIENTO MUNICIPAL</t>
  </si>
  <si>
    <t>CUADRO ANALITICO DEL FONDO PARA EL FORTALECIMIENTO MUNICIPAL</t>
  </si>
  <si>
    <t>SALDO FINAL</t>
  </si>
  <si>
    <t>Vta. de Obj. Rec. Dptos. Admón.. Mpal.</t>
  </si>
  <si>
    <t>FONDO DE INFRAESTRUCTURA SOCIAL MUNICIPAL</t>
  </si>
  <si>
    <t>CUADRO ANALITICO DE RECAUDACION DEL FONDO DE INFRAESTRUCTURA SOCIAL MUNICIPAL</t>
  </si>
  <si>
    <t>PRESUPUESTO DE INGRESOS</t>
  </si>
  <si>
    <t>INGRESOS REALES</t>
  </si>
  <si>
    <t>PRESUPUESTO DE EGRESOS</t>
  </si>
  <si>
    <t>EGRESOS REALES</t>
  </si>
  <si>
    <t>CUADRO ANALITICO DE RECAUDACION DE FONDOS DESCENTRALIZADOS</t>
  </si>
  <si>
    <t>Fondos Descentralizados</t>
  </si>
  <si>
    <t>CUADRO ANALITICO DE RECAUDACION DE OTRAS APORTACIONES</t>
  </si>
  <si>
    <t>Arrendamiento o Explotación de Bienes Muebles e Inmuebles</t>
  </si>
  <si>
    <t>FONDOS DESCENTRALIZADOS</t>
  </si>
  <si>
    <t>TOTAL OTRAS APORTACIONES</t>
  </si>
  <si>
    <t>CREDITO A LA PALABRA</t>
  </si>
  <si>
    <t>TOTAL OTROS FONDOS</t>
  </si>
  <si>
    <t>CUADRO ANALITICO DE FINANCIAMIENTO</t>
  </si>
  <si>
    <t>PROGR. REHABILIT. Y MTTO. ESCUELAS</t>
  </si>
  <si>
    <t>PROGR. INTEGRAL ABATIR REZAGO EDUC (PIARE)</t>
  </si>
  <si>
    <t>PROGR. ABATIR REZ. EDUC. INIC. Y BASICA (PAREIB)</t>
  </si>
  <si>
    <t>TOTAL DE CONTRIB. NVOS. FRACC.</t>
  </si>
  <si>
    <t>CONTRIBUCIONES NUEVOS FRACC.</t>
  </si>
  <si>
    <t>BANCOS</t>
  </si>
  <si>
    <t>BANOBRAS</t>
  </si>
  <si>
    <t>ARRENDAMIENTO FINANCIERO</t>
  </si>
  <si>
    <t>RECARGOS Y ACCESORIOS</t>
  </si>
  <si>
    <t>CREDITOS A FAVOR DEL MUNICIPIO</t>
  </si>
  <si>
    <t>VENTA DE BIENES MOSTRENCOS</t>
  </si>
  <si>
    <t>VTA. OBJ. RECOG. POR DEP. DE LA ADMON. MPAL.</t>
  </si>
  <si>
    <t>DEPOSITO  ESCOMBROS Y DESECHOS VEGETALES</t>
  </si>
  <si>
    <t>VENTA  IMPRESOS, FORMATOS Y PAPEL ESPECIAL</t>
  </si>
  <si>
    <t>EVENTOS MUNICIPALES</t>
  </si>
  <si>
    <t>SUBSIDIOS</t>
  </si>
  <si>
    <t>INDEMNIZACIONES</t>
  </si>
  <si>
    <t>TENENCIA</t>
  </si>
  <si>
    <t>IMPUESTO SOBRE AUTOMOVILES NUEVOS</t>
  </si>
  <si>
    <t xml:space="preserve"> FONDOS DESCENTRALIZADOS</t>
  </si>
  <si>
    <t>ADMINISTRACION DE LA FUNCION PUBLICA</t>
  </si>
  <si>
    <t>GASTOS DE LA FUNCION</t>
  </si>
  <si>
    <t>TOTAL ADMINISTRACION PUBLICA</t>
  </si>
  <si>
    <t>FOMENTO AL DEPORTE</t>
  </si>
  <si>
    <t>APORTACIONES A CENTROS ASISTENCIALES</t>
  </si>
  <si>
    <t>Limpia y Recolección de Desechos Industriales y Comerciales</t>
  </si>
  <si>
    <t>Expedición de Licencias</t>
  </si>
  <si>
    <t>Inscripciones y Refrendo</t>
  </si>
  <si>
    <t>Certificaciones., Autorizaciones, Constancias y Registros</t>
  </si>
  <si>
    <t>ADQUISICION DE INMUEBLES</t>
  </si>
  <si>
    <t>DIVERSIONES Y ESPECTACULOS PUBLICOS</t>
  </si>
  <si>
    <t>COOPERACION PARA OBRAS PUBLICAS</t>
  </si>
  <si>
    <t>SERVICIOS PUBLICOS</t>
  </si>
  <si>
    <t>CONSTRUCCIONES Y URBANIZACIONES</t>
  </si>
  <si>
    <t>CERTIF. AUT. CONST. Y REGISTROS</t>
  </si>
  <si>
    <t>INSCRIPCIONES Y REFRENDO</t>
  </si>
  <si>
    <t>REVISION, INSPECCION Y SERVICIOS</t>
  </si>
  <si>
    <t>EXPEDICION DE LICENCIAS</t>
  </si>
  <si>
    <t>LIMPIEZA DE LOTES BALDIOS</t>
  </si>
  <si>
    <t>LIMPIA Y RECOLECCION DES.  INDUS. Y COM.</t>
  </si>
  <si>
    <t>OCUPACION DE LA VIA PUBLICA</t>
  </si>
  <si>
    <t>CONTRIBUCIONES POR  NUEVOS FRACCIONAMIENTOS, EDIFICACIONES, PARCELACIONES, RELOTIFICACIONES Y  SUBDIVICIONES PREVISTAS EN LA L.O.T.A.H.D.U.E.</t>
  </si>
  <si>
    <t>Construcción de Nuevas Edificaciones</t>
  </si>
  <si>
    <t>Relotificaciones o Subdivisiones</t>
  </si>
  <si>
    <t>Aportación Federal</t>
  </si>
  <si>
    <t>Apoyo a la Vivienda</t>
  </si>
  <si>
    <t>Programa en Nuevo León Decidimos Todos</t>
  </si>
  <si>
    <t>Programa Iluminación Total</t>
  </si>
  <si>
    <t>Programa de Obras por Conducto de Municipios</t>
  </si>
  <si>
    <t>Gobierno del Estado (Programa Estatal de Inversión)</t>
  </si>
  <si>
    <t>FRACCIONAMIENTOS FUNERARIOS O CEMENTERIOS</t>
  </si>
  <si>
    <t>RELOTIFICACIONES O SUBDIVISIONES</t>
  </si>
  <si>
    <t>Consumo de Combustible</t>
  </si>
  <si>
    <t>Estímulos a la Educación Básica</t>
  </si>
  <si>
    <t>OBLIGACIONES FINANCIERAS</t>
  </si>
  <si>
    <t>Fondo Desastres Naturales</t>
  </si>
  <si>
    <t>Nuevo León Decidimos Todos</t>
  </si>
  <si>
    <t>Iluminación Total</t>
  </si>
  <si>
    <t>Programa Fondo Desastres Naturales</t>
  </si>
  <si>
    <t>CONTRIBUCIONES POR NUEVOS FRACCIONAMIENTOS, EDIFICACIONES, PARCELACIONES, RELOTIFICACIONES Y SUBDIVISIONES PREVISTAS EN LA L.O.T.A.H.D.U.E.</t>
  </si>
  <si>
    <t>CONSTRUCCION DE NUEVAS EDIFICACIONES</t>
  </si>
  <si>
    <t>ARRENDAMIENTO O EXPLOTACION DE BIENES MUEB. E INMUEB.</t>
  </si>
  <si>
    <t>ENAJENACION DE BIENES MUEBLES O INMUEBLES</t>
  </si>
  <si>
    <t>ESTABLECIMIENTOS O EMPRESAS QUE DEPENDEN DEL MPIO.</t>
  </si>
  <si>
    <t>CAUCIONES CUYA PERDIDA SE DECLARE A FAVOR DEL  MPIO.</t>
  </si>
  <si>
    <t>IMPUESTO ESPECIAL SOBRE PRODUCCION Y SERVICIOS</t>
  </si>
  <si>
    <t>APORTACION FEDERAL</t>
  </si>
  <si>
    <t>TOTAL DE FONDO DE INFRAESTRUCTURA</t>
  </si>
  <si>
    <t>TOTAL DE FONDO DE FORTALECIMIENTO</t>
  </si>
  <si>
    <t>FONDO DESCENTRALIZADOS</t>
  </si>
  <si>
    <t>TOTAL DE FONDOS DESCENTRALIZADOS</t>
  </si>
  <si>
    <t>APOYO A LA VIVIENDA</t>
  </si>
  <si>
    <t>PROGRAMA DE OBRAS POR CONDUCTO DE MUNICIPIOS</t>
  </si>
  <si>
    <t>MANTENIMIENTO CONSERVACION DE ACTIVOS</t>
  </si>
  <si>
    <t>FONDO DE INFRAESTRUCTURA MUNICIPAL</t>
  </si>
  <si>
    <t>ESTIMULOS A LA EDUCACION BASICA</t>
  </si>
  <si>
    <t>TOTAL FONDO DE INFRAESTRUCTURA</t>
  </si>
  <si>
    <t>TOTAL FONDO DE FORTALECIMIENTO</t>
  </si>
  <si>
    <t>CUADRO ANALITICO OBLIGACIONES FINANCIERAS</t>
  </si>
  <si>
    <t>ANALISIS PRESUPUESTARIO DE EGRESOS</t>
  </si>
  <si>
    <t>Fraccionamientos Funerarios o Cementerios</t>
  </si>
  <si>
    <t>MANTENIMIENTO Y CONSERVACION DE ACTIVOS</t>
  </si>
  <si>
    <t>CUADRO ANALITICO DE ADMINISTRACION PUBLICA</t>
  </si>
  <si>
    <t>CUADRO ANALITICO DE MANTENIMIENTO Y CONSERVACION DE ACTIVOS</t>
  </si>
  <si>
    <t>CUADRO ANALITICO DE DESARROLLO URBANO Y ECOLOGIA</t>
  </si>
  <si>
    <t>ESTADO DE ORIGEN Y APLICACION DE RECURSOS</t>
  </si>
  <si>
    <t>FONDO REORDENAMIENTO DEL COMERCIO URBANO</t>
  </si>
  <si>
    <t>CONSUMO DE COMBUSTIBLE</t>
  </si>
  <si>
    <t>Programa Compensatorio UIE</t>
  </si>
  <si>
    <t>Programa Integral para Abatir el Rezago Educativo (PIARE)</t>
  </si>
  <si>
    <t>Progr. para Abatir el Rezago de Educ. Inicial y Básica (PAREIB)</t>
  </si>
  <si>
    <t>Préstamos de Gobierno</t>
  </si>
  <si>
    <t>Integral para Abatir Rezago educativo(PIARE)</t>
  </si>
  <si>
    <t>Abatir Rezago Educ. Inicial y Básica (PAREIB)</t>
  </si>
  <si>
    <t>PRESTAMOS DE GOBIERNO</t>
  </si>
  <si>
    <t>CUADRO ANALITICO DE OTROS (APLICACION DE OTRAS APORTACIONES)</t>
  </si>
  <si>
    <t>CUADRO ANALITICO DE RECAUDACION DE DERECHOS</t>
  </si>
  <si>
    <t>OTROS (APLICACION DE OTRAS APORTACIONES)</t>
  </si>
  <si>
    <t>Otros Egresos</t>
  </si>
  <si>
    <t>Eventos Especiales</t>
  </si>
  <si>
    <t>Sueldos</t>
  </si>
  <si>
    <t>Amortización Participaciones</t>
  </si>
  <si>
    <t>Amortización de Participaciones</t>
  </si>
  <si>
    <t>SUELDOS</t>
  </si>
  <si>
    <t>AMORTIZACION PARTICIPACIONES</t>
  </si>
  <si>
    <t>Pago Arrendamiento Financiero</t>
  </si>
  <si>
    <t>PAGO ARRENDAMIENTO FINANCIERO</t>
  </si>
  <si>
    <t>Otras Aportaciones Devolución FONDEN y Administración Directa</t>
  </si>
  <si>
    <t>Centro de Desarrollo Infantil</t>
  </si>
  <si>
    <t>CENTRO DE DESARROLLO INFANTIL</t>
  </si>
  <si>
    <t>Financiamiento Obra Publica</t>
  </si>
  <si>
    <t>Pago Financiamiento Obra Pública</t>
  </si>
  <si>
    <t>FINANCIAMIENTO OBRA PUBLICA</t>
  </si>
  <si>
    <t>Premio al Mejor Policía</t>
  </si>
  <si>
    <t>Piso y Techo Firme del Adulto Mayor</t>
  </si>
  <si>
    <t>CONTRIBUCIONES POR  NUEVOS FRACCIONAMIENTOS, EDIFICACIONES, PARCELACIONES, RELOTIFICACIONES Y  SUBDIVISIONES PREVISTAS EN LA L.O.T.A.H.D.U.E.</t>
  </si>
  <si>
    <t>CENDIS</t>
  </si>
  <si>
    <t>Fondo PYME 2005</t>
  </si>
  <si>
    <t>Gobierno del Estado</t>
  </si>
  <si>
    <t>Fondo de Desarrollo Municipal</t>
  </si>
  <si>
    <t>FONDO DE DESARROLLO MUNICIPAL</t>
  </si>
  <si>
    <t>Financiamiento Adquisiciones</t>
  </si>
  <si>
    <t>FINANCIAMIENTO ADQUISICIONES</t>
  </si>
  <si>
    <t>Fondo de Fiscalización</t>
  </si>
  <si>
    <t>FONDO DE FISCALIZACION</t>
  </si>
  <si>
    <t>Fondo de Ultracrecimiento</t>
  </si>
  <si>
    <t>Subsemun</t>
  </si>
  <si>
    <t>Fondo Especial</t>
  </si>
  <si>
    <t>FONDO DE ULTRACRECIMIENTO</t>
  </si>
  <si>
    <t>SUBSEMUN</t>
  </si>
  <si>
    <t>FONDO ESPECIAL</t>
  </si>
  <si>
    <t>Gasolina y Diesel</t>
  </si>
  <si>
    <t>GASOLINA Y DIESEL</t>
  </si>
  <si>
    <t>Desarrollo Social</t>
  </si>
  <si>
    <t>Desarrollo Urbano de Nuevo León</t>
  </si>
  <si>
    <t>Desarrollo Urbano de NL</t>
  </si>
  <si>
    <t>DESARROLLO URBANO DE NL</t>
  </si>
  <si>
    <t>D.S. Espacios Publicos</t>
  </si>
  <si>
    <t>D.S. Espacios Públicos</t>
  </si>
  <si>
    <t xml:space="preserve">SEPTIEMBRE </t>
  </si>
  <si>
    <t>Pago de Financiamiento</t>
  </si>
  <si>
    <t>PAGO DE FINANCIAMIENTO</t>
  </si>
  <si>
    <t>Instituto de la Mujer</t>
  </si>
  <si>
    <t>INSTITUTO DE LA MUJER</t>
  </si>
  <si>
    <t>Inereses infra 2007</t>
  </si>
  <si>
    <t>intereses forta 2008</t>
  </si>
  <si>
    <t>intereses infra 2009</t>
  </si>
  <si>
    <t>intereses infra 2008</t>
  </si>
  <si>
    <t>intereses forta 2007</t>
  </si>
  <si>
    <t>intereses forta 2009</t>
  </si>
  <si>
    <t>CONADE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</si>
  <si>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</si>
  <si>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</si>
  <si>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</si>
  <si>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</si>
  <si>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</si>
  <si>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</si>
  <si>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</si>
  <si>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</si>
  <si>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</si>
  <si>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</si>
  <si>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</si>
  <si>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</si>
  <si>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Obras Públicas por Contrato</t>
  </si>
  <si>
    <t>OBRAS PUBLICAS POR CONTRATO</t>
  </si>
  <si>
    <t>Gastos Financieros 2008</t>
  </si>
  <si>
    <t>Gastos Financieros 2009</t>
  </si>
  <si>
    <t>Obras 2008</t>
  </si>
  <si>
    <t>Obras 2009</t>
  </si>
  <si>
    <t>GASTOS FINANCIEROS 2008</t>
  </si>
  <si>
    <t>GASTOS FINANCIEROS 2009</t>
  </si>
  <si>
    <t>OBRAS 2008</t>
  </si>
  <si>
    <t>OBRAS 2009</t>
  </si>
  <si>
    <t>Uniformes y Gastos de Función 2009</t>
  </si>
  <si>
    <t>Bomberos 2009</t>
  </si>
  <si>
    <t>Mantenimiento de Vehiculos 2009</t>
  </si>
  <si>
    <t>Adquisiciones 2009</t>
  </si>
  <si>
    <t>Adquisiciones 2008</t>
  </si>
  <si>
    <t>Uniformes y Gastos de Función 2008</t>
  </si>
  <si>
    <t>Bomberos 2008</t>
  </si>
  <si>
    <t>Mantenimiento de Vehiculos 2008</t>
  </si>
  <si>
    <t>Mantenimiento de Vehículos 2008</t>
  </si>
  <si>
    <t>Mantenimiento de Vehículos 2009</t>
  </si>
  <si>
    <t>UNIFORMES Y GASTOS DE FUNCION 2008</t>
  </si>
  <si>
    <t>UNIFORMES Y GASTOS DE FUNCION 2009</t>
  </si>
  <si>
    <t>BOMBEROS 2008</t>
  </si>
  <si>
    <t>BOMBEROS 2009</t>
  </si>
  <si>
    <t>MANTENIMIENTO DE VEHICULOS 2008</t>
  </si>
  <si>
    <t>MANTENIMIENTO DE VEHICULOS 2009</t>
  </si>
  <si>
    <t>ADQUISICIONES 2008</t>
  </si>
  <si>
    <t>ADQUISICIONES 2009</t>
  </si>
  <si>
    <t>Sueldos (Recursos Propios)</t>
  </si>
  <si>
    <t>SUELDOS (RECURSOS PROPIOS)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</si>
  <si>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</si>
  <si>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</si>
  <si>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</si>
  <si>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</si>
  <si>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</si>
  <si>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D.S. Espacios Públicos 2009</t>
  </si>
  <si>
    <t>Intereses, Comisiones y Otros</t>
  </si>
  <si>
    <t>Pago de Obligaciones (Prestamos Bancarios)</t>
  </si>
  <si>
    <t>Pago de Obligaciones (Préstamos Bancarios)</t>
  </si>
  <si>
    <t>Fondo Metropolitano</t>
  </si>
  <si>
    <t>FONDO METROPOLITANO</t>
  </si>
  <si>
    <t>DUNL Regia Metropoli Accesibilidad Total</t>
  </si>
  <si>
    <t>Programa Tu Casa 2007</t>
  </si>
  <si>
    <t>PROGRAMA TU CASA 2007</t>
  </si>
  <si>
    <t>INTERESES, COMISIONES Y OTROS</t>
  </si>
  <si>
    <t>Electricidad 2007</t>
  </si>
  <si>
    <t>Electricidad 2009</t>
  </si>
  <si>
    <t>ELECTRICIDAD 2007</t>
  </si>
  <si>
    <t>ELECTRICIDAD 2009</t>
  </si>
  <si>
    <t>Subsemun Aportación Municipal</t>
  </si>
  <si>
    <t>Aportación SUBSEMUN</t>
  </si>
  <si>
    <t xml:space="preserve">Aportación SUBSEMUN </t>
  </si>
  <si>
    <t>APORTACION SUBSEMUN 2009</t>
  </si>
  <si>
    <t>SUBSEMUN APORTACION MUNICIPAL</t>
  </si>
  <si>
    <t>Fondo Metropolitano 2009</t>
  </si>
  <si>
    <t>FONDO METROPOLITANO 2009</t>
  </si>
  <si>
    <t>Obras 2007</t>
  </si>
  <si>
    <t>Gastos Financieros 2007</t>
  </si>
  <si>
    <t>Mantenimiento Edificio de Seguridad Pública</t>
  </si>
  <si>
    <t>Mantenimiento Edificio de Seguridad Publica</t>
  </si>
  <si>
    <t>Mantenimiento Edificio de  Seg Publica</t>
  </si>
  <si>
    <t>GASTOS FINANCIEROS 2007</t>
  </si>
  <si>
    <t>OBRAS 2007</t>
  </si>
  <si>
    <t>MANTENIMIENTO EDIFICIO DE SEGURIDAD PUBLICA</t>
  </si>
  <si>
    <t>Obras 2006</t>
  </si>
  <si>
    <t>OBRAS 2006</t>
  </si>
  <si>
    <t xml:space="preserve">Fondo PYME </t>
  </si>
  <si>
    <t>Intereses infra 2010</t>
  </si>
  <si>
    <t>Intereses forta 2010</t>
  </si>
  <si>
    <t>Gastos Financieros 2010</t>
  </si>
  <si>
    <t>Obras 2010</t>
  </si>
  <si>
    <t>Adquisiciones 2010</t>
  </si>
  <si>
    <t>Uniformes y Gastos de Función 2010</t>
  </si>
  <si>
    <t>Bomberos 2010</t>
  </si>
  <si>
    <t>Mantenimiento de Vehiculos 2010</t>
  </si>
  <si>
    <t>CONADE 2009</t>
  </si>
  <si>
    <t>Programa de Obras por Conducto de Municipios 2010</t>
  </si>
  <si>
    <t>Fondo de Desarrollo Municipal 2010</t>
  </si>
  <si>
    <t>Fondo de Ultracrecimiento 2010</t>
  </si>
  <si>
    <t>Subsemun 2010</t>
  </si>
  <si>
    <t>intereses infra 2010</t>
  </si>
  <si>
    <t>intereses forta 2010</t>
  </si>
  <si>
    <t>INTERESES INFRA 2010</t>
  </si>
  <si>
    <t>INTERESES FORTA 2010</t>
  </si>
  <si>
    <t>Mantenimiento de Vehículos 2010</t>
  </si>
  <si>
    <t>GASTOS FINANCIEROS 2010</t>
  </si>
  <si>
    <t>OBRAS 2010</t>
  </si>
  <si>
    <t>UNIFORMES Y GASTOS DE FUNCION 2010</t>
  </si>
  <si>
    <t>BOMBEROS 2010</t>
  </si>
  <si>
    <t>MANTENIMIENTO DE VEHICULOS 2010</t>
  </si>
  <si>
    <t>ADQUISICIONES 2010</t>
  </si>
  <si>
    <t>Gastos Financieros 2008 y ant</t>
  </si>
  <si>
    <t>Arrendamiento Puro</t>
  </si>
  <si>
    <t>ARRENDAMIENTO PURO</t>
  </si>
  <si>
    <t>Programa Empleo Temporal</t>
  </si>
  <si>
    <t>Inst. Nac de las Mujeres</t>
  </si>
  <si>
    <t>PROGRAMA EMPLEO TEMPORAL</t>
  </si>
  <si>
    <t>INST NACIONAL DE LAS MUJERES</t>
  </si>
  <si>
    <t>Programa Habitat</t>
  </si>
  <si>
    <t>PROGRAMA HABITAT</t>
  </si>
  <si>
    <t>D.S. Espacios Publicos 2010</t>
  </si>
  <si>
    <t>D.S. Espacios Públicos 2010</t>
  </si>
  <si>
    <t>Programa Hábitat</t>
  </si>
  <si>
    <t>FONDEN</t>
  </si>
  <si>
    <t>FOPAM</t>
  </si>
  <si>
    <t>CONAGUA</t>
  </si>
  <si>
    <t>Programa Apazu</t>
  </si>
  <si>
    <t>PROGRAMA APAZU</t>
  </si>
  <si>
    <t>Intereses infra 2011</t>
  </si>
  <si>
    <t>Intereses forta 2011</t>
  </si>
  <si>
    <t>Gastos Financieros 2011</t>
  </si>
  <si>
    <t>Obras 2011</t>
  </si>
  <si>
    <t>Uniformes y Gastos de Función 2011</t>
  </si>
  <si>
    <t>Bomberos 2011</t>
  </si>
  <si>
    <t>Adquisiciones 2011</t>
  </si>
  <si>
    <t>Fondo Metropolitano 2010</t>
  </si>
  <si>
    <t>intereses infra 2011</t>
  </si>
  <si>
    <t>INTERESES INFRA 2011</t>
  </si>
  <si>
    <t>GASTOS FINANCIEROS 2011</t>
  </si>
  <si>
    <t>OBRAS 2011</t>
  </si>
  <si>
    <t>Mantenimiento de Vehiculos 2011</t>
  </si>
  <si>
    <t>Mantenimiento de Vehículos 2011</t>
  </si>
  <si>
    <t>UNIFORMES Y GASTOS DE FUNCION 2011</t>
  </si>
  <si>
    <t>BOMBEROS 2011</t>
  </si>
  <si>
    <t>ADQUISICIONES 2011</t>
  </si>
  <si>
    <t>intereses forta 2011</t>
  </si>
  <si>
    <t>INTERESES FORTA 2011</t>
  </si>
  <si>
    <t>Subsemun 2011</t>
  </si>
  <si>
    <t xml:space="preserve">CNA 2011                                          </t>
  </si>
  <si>
    <t xml:space="preserve">FOPAM 2011                                        </t>
  </si>
  <si>
    <t>Fondo Metropolitano 2011</t>
  </si>
  <si>
    <t>D.S. Espacios Publicos 2011</t>
  </si>
  <si>
    <t>D.S. Espacios Públicos 2011</t>
  </si>
  <si>
    <t>CONADE 2011</t>
  </si>
  <si>
    <t xml:space="preserve">Fondo Metropolitano </t>
  </si>
  <si>
    <t>FONDO METROPOLITANO 2011</t>
  </si>
  <si>
    <t>Programa Hábitat 2011</t>
  </si>
  <si>
    <t>Inst. Nac de la Juventud</t>
  </si>
  <si>
    <t>INST NACIONAL DE LA JUVENTUD</t>
  </si>
  <si>
    <t>Intereses infra 2012</t>
  </si>
  <si>
    <t>Intereses forta 2012</t>
  </si>
  <si>
    <t>intereses infra 2012</t>
  </si>
  <si>
    <t>intereses forta 2012</t>
  </si>
  <si>
    <t>INTERESES INFRA 2012</t>
  </si>
  <si>
    <t>INTERESES FORTA 2012</t>
  </si>
  <si>
    <t>Fondo Metropolitano 2012</t>
  </si>
  <si>
    <t>Gastos Financieros 2012</t>
  </si>
  <si>
    <t>Obras 2012</t>
  </si>
  <si>
    <t>Fondos Descentralizados 2011</t>
  </si>
  <si>
    <t>FOPAM- FOPEDEP</t>
  </si>
  <si>
    <t>FOPAM-FOPEDEP</t>
  </si>
  <si>
    <t>FIDEM</t>
  </si>
  <si>
    <t>Piso y Techo firme del Adulto Mayor</t>
  </si>
  <si>
    <t>Premio al Mejor Policia</t>
  </si>
  <si>
    <t xml:space="preserve">Gobierno del Estado </t>
  </si>
  <si>
    <t xml:space="preserve">GOBIERNO DEL ESTADO </t>
  </si>
  <si>
    <t>Fondo PYME</t>
  </si>
  <si>
    <t>FONDO METROPOLITANO 2012</t>
  </si>
  <si>
    <t>Uniformes y Gastos de Función 2012</t>
  </si>
  <si>
    <t>Bomberos 2012</t>
  </si>
  <si>
    <t>Mantenimiento de Vehiculos 2012</t>
  </si>
  <si>
    <t>Adquisiciones 2012</t>
  </si>
  <si>
    <t>Pago de Financiamiento 2012</t>
  </si>
  <si>
    <t>Electricidad 2012</t>
  </si>
  <si>
    <t>Mantenimiento de Vehículos 2012</t>
  </si>
  <si>
    <t xml:space="preserve">CNA 2012                                     </t>
  </si>
  <si>
    <t>FOPAM 2012</t>
  </si>
  <si>
    <t xml:space="preserve">FOPAM 2012                                        </t>
  </si>
  <si>
    <t>Programa Hábitat 2012</t>
  </si>
  <si>
    <t>D.S. Espacios Publicos 2012</t>
  </si>
  <si>
    <t>Subsemun 2012</t>
  </si>
  <si>
    <t>D.S. Espacios Públicos 2012</t>
  </si>
  <si>
    <t xml:space="preserve">FOPAM 2011 </t>
  </si>
  <si>
    <t>CNA 2012</t>
  </si>
  <si>
    <t>GASTOS FINANCIEROS 2012</t>
  </si>
  <si>
    <t>OBRAS 2012</t>
  </si>
  <si>
    <t>UNIFORMES Y GASTOS DE FUNCION 2012</t>
  </si>
  <si>
    <t>BOMBEROS 2012</t>
  </si>
  <si>
    <t>MANTENIMIENTO DE VEHICULOS 2011</t>
  </si>
  <si>
    <t>MANTENIMIENTO DE VEHICULOS 2012</t>
  </si>
  <si>
    <t>ADQUISICIONES 2012</t>
  </si>
  <si>
    <t>PAGO DE FINANCIAMIENTO 2012</t>
  </si>
  <si>
    <t>ELECTRICIDAD 2012</t>
  </si>
  <si>
    <t xml:space="preserve">Fondos Descentralizados </t>
  </si>
  <si>
    <t>Intereses infra 2013</t>
  </si>
  <si>
    <t>Intereses forta 2013</t>
  </si>
  <si>
    <t>intereses infra 2013</t>
  </si>
  <si>
    <t>intereses forta 2013</t>
  </si>
  <si>
    <t>INTERESES INFRA 2013</t>
  </si>
  <si>
    <t>INTERESES FORTA 2013</t>
  </si>
  <si>
    <t>Obras 2013</t>
  </si>
  <si>
    <t>OBRAS 2013</t>
  </si>
  <si>
    <t>Uniformes y Gastos de Función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</si>
  <si>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</si>
  <si>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</si>
  <si>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</si>
  <si>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</si>
  <si>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</si>
  <si>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</si>
  <si>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>Mantenimiento de Vehículos 2013</t>
  </si>
  <si>
    <t>UNIFORMES Y GASTOS DE FUNCION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</si>
  <si>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</si>
  <si>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</si>
  <si>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</si>
  <si>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</si>
  <si>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</si>
  <si>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</si>
  <si>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>Subsemun 2013</t>
  </si>
  <si>
    <t xml:space="preserve">FID 2145 FDO TRANSI ENERG Y AP                    </t>
  </si>
  <si>
    <t>Gastos Indirectos 2013</t>
  </si>
  <si>
    <t>GASTOS INDIRECTOS 2013</t>
  </si>
  <si>
    <t xml:space="preserve">PROY. DE DESARROLLO REGIONAL                      </t>
  </si>
  <si>
    <t xml:space="preserve">PROGRAMA REGIONAL (FM)                            </t>
  </si>
  <si>
    <t>Programa Hábitat 2013</t>
  </si>
  <si>
    <t>Espacios Públicos</t>
  </si>
  <si>
    <t xml:space="preserve">OTRAS APORTACIONES -LIMPIA                        </t>
  </si>
  <si>
    <t>Vivienda Digna 2013</t>
  </si>
  <si>
    <t>Programas de Desarrollo 2013</t>
  </si>
  <si>
    <t>TERCER TRIMESTRE 2013</t>
  </si>
  <si>
    <t>DEL 1 DE ENERO AL 30 DE SEPTIEMBRE DE 2013</t>
  </si>
  <si>
    <t>ACUMULADO DEL EJERCICIO</t>
  </si>
  <si>
    <t>INFORME TERCER TRIMESTRE</t>
  </si>
  <si>
    <t>PRESIDENCIA MUNICIPAL DE APODACA, NUEVO LEON</t>
  </si>
  <si>
    <t xml:space="preserve">TESORERIA MUNICIPAL </t>
  </si>
  <si>
    <t>TESORERIA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</si>
</sst>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Font="1" applyBorder="1" applyAlignment="1">
      <alignment/>
    </xf>
    <xf numFmtId="0" fontId="2" fillId="0" borderId="2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2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6" fillId="0" borderId="14" xfId="0" applyFont="1" applyFill="1" applyBorder="1" applyAlignment="1">
      <alignment horizontal="center"/>
    </xf>
    <xf numFmtId="1" fontId="8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left"/>
    </xf>
    <xf numFmtId="4" fontId="4" fillId="0" borderId="0" xfId="0" applyNumberFormat="1" applyFont="1" applyAlignment="1">
      <alignment/>
    </xf>
    <xf numFmtId="0" fontId="6" fillId="0" borderId="15" xfId="0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10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justify"/>
    </xf>
    <xf numFmtId="0" fontId="0" fillId="0" borderId="14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1" fontId="8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" fontId="6" fillId="0" borderId="17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right"/>
    </xf>
    <xf numFmtId="4" fontId="6" fillId="0" borderId="20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4" xfId="52" applyNumberFormat="1" applyFont="1" applyBorder="1" applyAlignment="1">
      <alignment/>
    </xf>
    <xf numFmtId="4" fontId="2" fillId="0" borderId="12" xfId="52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0" xfId="0" applyNumberFormat="1" applyFont="1" applyAlignment="1">
      <alignment/>
    </xf>
    <xf numFmtId="17" fontId="2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4" fontId="0" fillId="0" borderId="21" xfId="52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23" xfId="0" applyNumberFormat="1" applyFont="1" applyBorder="1" applyAlignment="1">
      <alignment/>
    </xf>
    <xf numFmtId="4" fontId="0" fillId="0" borderId="0" xfId="52" applyNumberFormat="1" applyFont="1" applyBorder="1" applyAlignment="1">
      <alignment/>
    </xf>
    <xf numFmtId="4" fontId="0" fillId="0" borderId="24" xfId="52" applyNumberFormat="1" applyFont="1" applyBorder="1" applyAlignment="1">
      <alignment/>
    </xf>
    <xf numFmtId="4" fontId="0" fillId="0" borderId="20" xfId="52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24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0" fillId="0" borderId="19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0" fillId="0" borderId="15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1" fontId="4" fillId="0" borderId="0" xfId="0" applyNumberFormat="1" applyFont="1" applyFill="1" applyAlignment="1" applyProtection="1" quotePrefix="1">
      <alignment horizontal="left"/>
      <protection locked="0"/>
    </xf>
    <xf numFmtId="1" fontId="4" fillId="0" borderId="0" xfId="0" applyNumberFormat="1" applyFont="1" applyFill="1" applyAlignment="1" applyProtection="1">
      <alignment horizontal="justify" vertical="center"/>
      <protection locked="0"/>
    </xf>
    <xf numFmtId="1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 applyProtection="1" quotePrefix="1">
      <alignment horizontal="left"/>
      <protection locked="0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/>
      <protection locked="0"/>
    </xf>
    <xf numFmtId="4" fontId="0" fillId="0" borderId="0" xfId="52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horizontal="justify" vertical="justify"/>
    </xf>
    <xf numFmtId="0" fontId="0" fillId="0" borderId="17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2" fillId="0" borderId="12" xfId="52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39" fontId="0" fillId="0" borderId="0" xfId="0" applyNumberFormat="1" applyFill="1" applyAlignment="1">
      <alignment/>
    </xf>
    <xf numFmtId="39" fontId="2" fillId="0" borderId="22" xfId="0" applyNumberFormat="1" applyFont="1" applyFill="1" applyBorder="1" applyAlignment="1">
      <alignment horizontal="center"/>
    </xf>
    <xf numFmtId="39" fontId="2" fillId="0" borderId="13" xfId="0" applyNumberFormat="1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39" fontId="2" fillId="0" borderId="17" xfId="0" applyNumberFormat="1" applyFont="1" applyFill="1" applyBorder="1" applyAlignment="1">
      <alignment/>
    </xf>
    <xf numFmtId="39" fontId="2" fillId="0" borderId="23" xfId="0" applyNumberFormat="1" applyFon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24" xfId="0" applyNumberForma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2" fillId="0" borderId="18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24" xfId="0" applyNumberFormat="1" applyFont="1" applyFill="1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19" xfId="0" applyNumberFormat="1" applyFill="1" applyBorder="1" applyAlignment="1">
      <alignment/>
    </xf>
    <xf numFmtId="39" fontId="0" fillId="0" borderId="20" xfId="0" applyNumberFormat="1" applyFill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30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23" xfId="0" applyNumberForma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24" xfId="0" applyNumberFormat="1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39" fontId="4" fillId="0" borderId="0" xfId="0" applyNumberFormat="1" applyFont="1" applyFill="1" applyAlignment="1" applyProtection="1">
      <alignment horizontal="justify" vertical="center"/>
      <protection locked="0"/>
    </xf>
    <xf numFmtId="39" fontId="4" fillId="0" borderId="0" xfId="0" applyNumberFormat="1" applyFont="1" applyFill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31" xfId="0" applyFont="1" applyBorder="1" applyAlignment="1">
      <alignment horizontal="center"/>
    </xf>
    <xf numFmtId="4" fontId="0" fillId="0" borderId="14" xfId="5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4" fontId="7" fillId="0" borderId="24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39" fontId="0" fillId="0" borderId="14" xfId="0" applyNumberFormat="1" applyFont="1" applyFill="1" applyBorder="1" applyAlignment="1">
      <alignment/>
    </xf>
    <xf numFmtId="4" fontId="46" fillId="0" borderId="0" xfId="0" applyNumberFormat="1" applyFont="1" applyAlignment="1">
      <alignment/>
    </xf>
    <xf numFmtId="4" fontId="0" fillId="0" borderId="15" xfId="52" applyNumberFormat="1" applyFont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4" fontId="0" fillId="0" borderId="14" xfId="52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32" xfId="0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7" fillId="0" borderId="1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/>
    </xf>
    <xf numFmtId="1" fontId="7" fillId="0" borderId="18" xfId="0" applyNumberFormat="1" applyFont="1" applyBorder="1" applyAlignment="1">
      <alignment horizontal="left"/>
    </xf>
    <xf numFmtId="1" fontId="6" fillId="0" borderId="18" xfId="0" applyNumberFormat="1" applyFont="1" applyFill="1" applyBorder="1" applyAlignment="1">
      <alignment horizontal="right"/>
    </xf>
    <xf numFmtId="1" fontId="8" fillId="0" borderId="18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1" fontId="8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47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66675</xdr:rowOff>
    </xdr:from>
    <xdr:to>
      <xdr:col>10</xdr:col>
      <xdr:colOff>1009650</xdr:colOff>
      <xdr:row>4</xdr:row>
      <xdr:rowOff>0</xdr:rowOff>
    </xdr:to>
    <xdr:pic>
      <xdr:nvPicPr>
        <xdr:cNvPr id="1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66675"/>
          <a:ext cx="1866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123825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600075</xdr:colOff>
      <xdr:row>5</xdr:row>
      <xdr:rowOff>0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0</xdr:rowOff>
    </xdr:from>
    <xdr:to>
      <xdr:col>8</xdr:col>
      <xdr:colOff>647700</xdr:colOff>
      <xdr:row>3</xdr:row>
      <xdr:rowOff>66675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4</xdr:row>
      <xdr:rowOff>152400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9</xdr:col>
      <xdr:colOff>114300</xdr:colOff>
      <xdr:row>3</xdr:row>
      <xdr:rowOff>66675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4</xdr:row>
      <xdr:rowOff>152400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47625</xdr:rowOff>
    </xdr:from>
    <xdr:to>
      <xdr:col>8</xdr:col>
      <xdr:colOff>714375</xdr:colOff>
      <xdr:row>3</xdr:row>
      <xdr:rowOff>114300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47625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0</xdr:rowOff>
    </xdr:from>
    <xdr:to>
      <xdr:col>8</xdr:col>
      <xdr:colOff>838200</xdr:colOff>
      <xdr:row>3</xdr:row>
      <xdr:rowOff>66675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552450</xdr:colOff>
      <xdr:row>4</xdr:row>
      <xdr:rowOff>133350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52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95250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95250</xdr:rowOff>
    </xdr:from>
    <xdr:to>
      <xdr:col>8</xdr:col>
      <xdr:colOff>952500</xdr:colOff>
      <xdr:row>4</xdr:row>
      <xdr:rowOff>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9525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95250</xdr:rowOff>
    </xdr:from>
    <xdr:to>
      <xdr:col>10</xdr:col>
      <xdr:colOff>1047750</xdr:colOff>
      <xdr:row>3</xdr:row>
      <xdr:rowOff>114300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95250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47625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95250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0</xdr:row>
      <xdr:rowOff>76200</xdr:rowOff>
    </xdr:from>
    <xdr:to>
      <xdr:col>10</xdr:col>
      <xdr:colOff>1047750</xdr:colOff>
      <xdr:row>3</xdr:row>
      <xdr:rowOff>142875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0" y="7620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95250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0</xdr:rowOff>
    </xdr:from>
    <xdr:to>
      <xdr:col>8</xdr:col>
      <xdr:colOff>809625</xdr:colOff>
      <xdr:row>3</xdr:row>
      <xdr:rowOff>66675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66675</xdr:rowOff>
    </xdr:from>
    <xdr:to>
      <xdr:col>8</xdr:col>
      <xdr:colOff>952500</xdr:colOff>
      <xdr:row>3</xdr:row>
      <xdr:rowOff>133350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66675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4</xdr:row>
      <xdr:rowOff>161925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600075</xdr:colOff>
      <xdr:row>5</xdr:row>
      <xdr:rowOff>0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</xdr:row>
      <xdr:rowOff>0</xdr:rowOff>
    </xdr:from>
    <xdr:to>
      <xdr:col>9</xdr:col>
      <xdr:colOff>0</xdr:colOff>
      <xdr:row>4</xdr:row>
      <xdr:rowOff>66675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161925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4</xdr:row>
      <xdr:rowOff>123825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28575</xdr:rowOff>
    </xdr:from>
    <xdr:to>
      <xdr:col>10</xdr:col>
      <xdr:colOff>1009650</xdr:colOff>
      <xdr:row>3</xdr:row>
      <xdr:rowOff>123825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58675" y="28575"/>
          <a:ext cx="1857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4</xdr:row>
      <xdr:rowOff>152400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76200</xdr:rowOff>
    </xdr:from>
    <xdr:to>
      <xdr:col>8</xdr:col>
      <xdr:colOff>695325</xdr:colOff>
      <xdr:row>3</xdr:row>
      <xdr:rowOff>142875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7620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0</xdr:rowOff>
    </xdr:from>
    <xdr:to>
      <xdr:col>8</xdr:col>
      <xdr:colOff>781050</xdr:colOff>
      <xdr:row>3</xdr:row>
      <xdr:rowOff>66675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4</xdr:row>
      <xdr:rowOff>161925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0</xdr:rowOff>
    </xdr:from>
    <xdr:to>
      <xdr:col>8</xdr:col>
      <xdr:colOff>952500</xdr:colOff>
      <xdr:row>3</xdr:row>
      <xdr:rowOff>66675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571500</xdr:colOff>
      <xdr:row>4</xdr:row>
      <xdr:rowOff>114300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0</xdr:rowOff>
    </xdr:from>
    <xdr:to>
      <xdr:col>8</xdr:col>
      <xdr:colOff>857250</xdr:colOff>
      <xdr:row>3</xdr:row>
      <xdr:rowOff>66675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4</xdr:row>
      <xdr:rowOff>142875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0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0</xdr:rowOff>
    </xdr:from>
    <xdr:to>
      <xdr:col>8</xdr:col>
      <xdr:colOff>923925</xdr:colOff>
      <xdr:row>3</xdr:row>
      <xdr:rowOff>66675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647700</xdr:colOff>
      <xdr:row>4</xdr:row>
      <xdr:rowOff>95250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104</xdr:row>
      <xdr:rowOff>0</xdr:rowOff>
    </xdr:from>
    <xdr:to>
      <xdr:col>9</xdr:col>
      <xdr:colOff>0</xdr:colOff>
      <xdr:row>104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781675" y="8782050"/>
          <a:ext cx="390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238125</xdr:colOff>
      <xdr:row>0</xdr:row>
      <xdr:rowOff>66675</xdr:rowOff>
    </xdr:from>
    <xdr:to>
      <xdr:col>8</xdr:col>
      <xdr:colOff>828675</xdr:colOff>
      <xdr:row>3</xdr:row>
      <xdr:rowOff>133350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66675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600075</xdr:colOff>
      <xdr:row>4</xdr:row>
      <xdr:rowOff>95250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114300</xdr:rowOff>
    </xdr:from>
    <xdr:to>
      <xdr:col>8</xdr:col>
      <xdr:colOff>638175</xdr:colOff>
      <xdr:row>4</xdr:row>
      <xdr:rowOff>19050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1430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4</xdr:row>
      <xdr:rowOff>95250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95250</xdr:rowOff>
    </xdr:from>
    <xdr:to>
      <xdr:col>8</xdr:col>
      <xdr:colOff>885825</xdr:colOff>
      <xdr:row>4</xdr:row>
      <xdr:rowOff>0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9525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4</xdr:row>
      <xdr:rowOff>161925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1</xdr:row>
      <xdr:rowOff>47625</xdr:rowOff>
    </xdr:from>
    <xdr:to>
      <xdr:col>10</xdr:col>
      <xdr:colOff>971550</xdr:colOff>
      <xdr:row>4</xdr:row>
      <xdr:rowOff>66675</xdr:rowOff>
    </xdr:to>
    <xdr:pic>
      <xdr:nvPicPr>
        <xdr:cNvPr id="1" name="1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11175" y="209550"/>
          <a:ext cx="1571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76200</xdr:rowOff>
    </xdr:from>
    <xdr:to>
      <xdr:col>0</xdr:col>
      <xdr:colOff>857250</xdr:colOff>
      <xdr:row>5</xdr:row>
      <xdr:rowOff>114300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552450</xdr:colOff>
      <xdr:row>5</xdr:row>
      <xdr:rowOff>0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0</xdr:row>
      <xdr:rowOff>0</xdr:rowOff>
    </xdr:from>
    <xdr:to>
      <xdr:col>8</xdr:col>
      <xdr:colOff>1066800</xdr:colOff>
      <xdr:row>3</xdr:row>
      <xdr:rowOff>133350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0"/>
          <a:ext cx="1857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4</xdr:row>
      <xdr:rowOff>161925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838200</xdr:colOff>
      <xdr:row>0</xdr:row>
      <xdr:rowOff>0</xdr:rowOff>
    </xdr:from>
    <xdr:to>
      <xdr:col>8</xdr:col>
      <xdr:colOff>800100</xdr:colOff>
      <xdr:row>3</xdr:row>
      <xdr:rowOff>133350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0"/>
          <a:ext cx="1866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4</xdr:row>
      <xdr:rowOff>161925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114300</xdr:rowOff>
    </xdr:from>
    <xdr:to>
      <xdr:col>8</xdr:col>
      <xdr:colOff>695325</xdr:colOff>
      <xdr:row>3</xdr:row>
      <xdr:rowOff>152400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114300"/>
          <a:ext cx="1562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66675</xdr:rowOff>
    </xdr:from>
    <xdr:to>
      <xdr:col>8</xdr:col>
      <xdr:colOff>704850</xdr:colOff>
      <xdr:row>3</xdr:row>
      <xdr:rowOff>104775</xdr:rowOff>
    </xdr:to>
    <xdr:pic>
      <xdr:nvPicPr>
        <xdr:cNvPr id="1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6675"/>
          <a:ext cx="1552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571500</xdr:colOff>
      <xdr:row>4</xdr:row>
      <xdr:rowOff>152400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76200</xdr:rowOff>
    </xdr:from>
    <xdr:to>
      <xdr:col>8</xdr:col>
      <xdr:colOff>809625</xdr:colOff>
      <xdr:row>3</xdr:row>
      <xdr:rowOff>133350</xdr:rowOff>
    </xdr:to>
    <xdr:pic>
      <xdr:nvPicPr>
        <xdr:cNvPr id="1" name="4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76200"/>
          <a:ext cx="1562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4</xdr:row>
      <xdr:rowOff>133350</xdr:rowOff>
    </xdr:to>
    <xdr:pic>
      <xdr:nvPicPr>
        <xdr:cNvPr id="2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523875</xdr:colOff>
      <xdr:row>5</xdr:row>
      <xdr:rowOff>9525</xdr:rowOff>
    </xdr:to>
    <xdr:pic>
      <xdr:nvPicPr>
        <xdr:cNvPr id="1" name="3 Imagen" descr="Escudo fonfo roj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123825</xdr:rowOff>
    </xdr:from>
    <xdr:to>
      <xdr:col>8</xdr:col>
      <xdr:colOff>771525</xdr:colOff>
      <xdr:row>4</xdr:row>
      <xdr:rowOff>28575</xdr:rowOff>
    </xdr:to>
    <xdr:pic>
      <xdr:nvPicPr>
        <xdr:cNvPr id="2" name="4 Imagen" descr="Logo 12-15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23825"/>
          <a:ext cx="1552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8</xdr:row>
      <xdr:rowOff>9525</xdr:rowOff>
    </xdr:from>
    <xdr:to>
      <xdr:col>9</xdr:col>
      <xdr:colOff>0</xdr:colOff>
      <xdr:row>26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239250" y="1343025"/>
          <a:ext cx="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161925</xdr:colOff>
      <xdr:row>0</xdr:row>
      <xdr:rowOff>0</xdr:rowOff>
    </xdr:from>
    <xdr:to>
      <xdr:col>8</xdr:col>
      <xdr:colOff>742950</xdr:colOff>
      <xdr:row>3</xdr:row>
      <xdr:rowOff>66675</xdr:rowOff>
    </xdr:to>
    <xdr:pic>
      <xdr:nvPicPr>
        <xdr:cNvPr id="2" name="2 Imagen" descr="Logo 12-15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647700</xdr:colOff>
      <xdr:row>4</xdr:row>
      <xdr:rowOff>152400</xdr:rowOff>
    </xdr:to>
    <xdr:pic>
      <xdr:nvPicPr>
        <xdr:cNvPr id="3" name="3 Imagen" descr="Escudo fonfo roj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2"/>
  <sheetViews>
    <sheetView showGridLines="0" tabSelected="1" zoomScale="60" zoomScaleNormal="60" zoomScalePageLayoutView="0" workbookViewId="0" topLeftCell="A1">
      <selection activeCell="A2" sqref="A2:K2"/>
    </sheetView>
  </sheetViews>
  <sheetFormatPr defaultColWidth="16.00390625" defaultRowHeight="12.75"/>
  <cols>
    <col min="1" max="1" width="57.57421875" style="117" customWidth="1"/>
    <col min="2" max="2" width="14.57421875" style="0" bestFit="1" customWidth="1"/>
    <col min="3" max="4" width="13.57421875" style="0" bestFit="1" customWidth="1"/>
    <col min="5" max="6" width="13.57421875" style="32" bestFit="1" customWidth="1"/>
    <col min="7" max="10" width="14.57421875" style="32" bestFit="1" customWidth="1"/>
    <col min="11" max="11" width="16.28125" style="0" bestFit="1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>
      <c r="A2" s="250" t="s">
        <v>581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2.75">
      <c r="A4" s="249" t="s">
        <v>182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ht="13.5" thickBot="1">
      <c r="A5" s="126"/>
      <c r="B5" s="91"/>
      <c r="C5" s="91"/>
      <c r="D5" s="91"/>
      <c r="E5" s="94"/>
      <c r="F5" s="94"/>
      <c r="G5" s="94"/>
      <c r="H5" s="94"/>
      <c r="I5" s="94"/>
      <c r="J5" s="94"/>
      <c r="K5" s="91"/>
    </row>
    <row r="6" spans="1:66" ht="13.5" thickBot="1">
      <c r="A6" s="132" t="s">
        <v>0</v>
      </c>
      <c r="B6" s="21" t="s">
        <v>6</v>
      </c>
      <c r="C6" s="21" t="s">
        <v>7</v>
      </c>
      <c r="D6" s="21" t="s">
        <v>8</v>
      </c>
      <c r="E6" s="95" t="s">
        <v>9</v>
      </c>
      <c r="F6" s="95" t="s">
        <v>10</v>
      </c>
      <c r="G6" s="95" t="s">
        <v>11</v>
      </c>
      <c r="H6" s="95" t="s">
        <v>12</v>
      </c>
      <c r="I6" s="95" t="s">
        <v>13</v>
      </c>
      <c r="J6" s="95" t="s">
        <v>71</v>
      </c>
      <c r="K6" s="21" t="s">
        <v>72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2:66" ht="12.75">
      <c r="B7" s="1"/>
      <c r="C7" s="1"/>
      <c r="D7" s="1"/>
      <c r="E7" s="112"/>
      <c r="F7" s="112"/>
      <c r="G7" s="112"/>
      <c r="H7" s="112"/>
      <c r="I7" s="112"/>
      <c r="J7" s="1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133" t="s">
        <v>15</v>
      </c>
      <c r="B8" s="22">
        <f>SUM(B9:B12)</f>
        <v>67376865</v>
      </c>
      <c r="C8" s="74">
        <f aca="true" t="shared" si="0" ref="C8:K8">SUM(C9:C12)</f>
        <v>21619533</v>
      </c>
      <c r="D8" s="22">
        <f t="shared" si="0"/>
        <v>16212096</v>
      </c>
      <c r="E8" s="74">
        <f t="shared" si="0"/>
        <v>11157561</v>
      </c>
      <c r="F8" s="22">
        <f t="shared" si="0"/>
        <v>11150862</v>
      </c>
      <c r="G8" s="74">
        <f t="shared" si="0"/>
        <v>11146275</v>
      </c>
      <c r="H8" s="22">
        <f t="shared" si="0"/>
        <v>11142560</v>
      </c>
      <c r="I8" s="74">
        <f t="shared" si="0"/>
        <v>11149007</v>
      </c>
      <c r="J8" s="22">
        <f t="shared" si="0"/>
        <v>11167154</v>
      </c>
      <c r="K8" s="22">
        <f t="shared" si="0"/>
        <v>172121913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128" t="s">
        <v>24</v>
      </c>
      <c r="B9" s="25">
        <v>59280000</v>
      </c>
      <c r="C9" s="112">
        <v>13520000</v>
      </c>
      <c r="D9" s="25">
        <v>8112000</v>
      </c>
      <c r="E9" s="112">
        <v>3047200</v>
      </c>
      <c r="F9" s="25">
        <v>3047200</v>
      </c>
      <c r="G9" s="109">
        <v>3047200</v>
      </c>
      <c r="H9" s="25">
        <v>3047200</v>
      </c>
      <c r="I9" s="109">
        <v>3047200</v>
      </c>
      <c r="J9" s="25">
        <v>3047200</v>
      </c>
      <c r="K9" s="25">
        <f aca="true" t="shared" si="1" ref="K9:K14">SUM(B9:J9)</f>
        <v>99195200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128" t="s">
        <v>146</v>
      </c>
      <c r="B10" s="25">
        <v>8096400</v>
      </c>
      <c r="C10" s="130">
        <v>8096400</v>
      </c>
      <c r="D10" s="25">
        <v>8096400</v>
      </c>
      <c r="E10" s="109">
        <v>8096400</v>
      </c>
      <c r="F10" s="25">
        <v>8096400</v>
      </c>
      <c r="G10" s="109">
        <v>8095360</v>
      </c>
      <c r="H10" s="25">
        <v>8095360</v>
      </c>
      <c r="I10" s="109">
        <v>8095360</v>
      </c>
      <c r="J10" s="25">
        <v>8095360</v>
      </c>
      <c r="K10" s="25">
        <f t="shared" si="1"/>
        <v>72863440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128" t="s">
        <v>147</v>
      </c>
      <c r="B11" s="25">
        <v>465</v>
      </c>
      <c r="C11" s="130">
        <v>3133</v>
      </c>
      <c r="D11" s="25">
        <v>3696</v>
      </c>
      <c r="E11" s="109">
        <v>13961</v>
      </c>
      <c r="F11" s="25">
        <v>7262</v>
      </c>
      <c r="G11" s="109">
        <v>3715</v>
      </c>
      <c r="H11" s="25">
        <v>0</v>
      </c>
      <c r="I11" s="109">
        <v>6447</v>
      </c>
      <c r="J11" s="25">
        <v>24594</v>
      </c>
      <c r="K11" s="25">
        <f t="shared" si="1"/>
        <v>63273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128" t="s">
        <v>148</v>
      </c>
      <c r="B12" s="25"/>
      <c r="C12" s="112"/>
      <c r="D12" s="25"/>
      <c r="E12" s="112"/>
      <c r="F12" s="25"/>
      <c r="G12" s="112"/>
      <c r="H12" s="25"/>
      <c r="I12" s="112"/>
      <c r="J12" s="25"/>
      <c r="K12" s="25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128" t="s">
        <v>125</v>
      </c>
      <c r="B13" s="25"/>
      <c r="C13" s="109"/>
      <c r="D13" s="25"/>
      <c r="E13" s="109"/>
      <c r="F13" s="25"/>
      <c r="G13" s="109"/>
      <c r="H13" s="25"/>
      <c r="I13" s="109"/>
      <c r="J13" s="25"/>
      <c r="K13" s="25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128" t="s">
        <v>126</v>
      </c>
      <c r="B14" s="25"/>
      <c r="C14" s="109"/>
      <c r="D14" s="25"/>
      <c r="E14" s="109"/>
      <c r="F14" s="25"/>
      <c r="G14" s="109"/>
      <c r="H14" s="25"/>
      <c r="I14" s="109"/>
      <c r="J14" s="25"/>
      <c r="K14" s="25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>
      <c r="A15" s="128"/>
      <c r="B15" s="25"/>
      <c r="C15" s="109"/>
      <c r="D15" s="25"/>
      <c r="E15" s="109"/>
      <c r="F15" s="25"/>
      <c r="G15" s="109"/>
      <c r="H15" s="25"/>
      <c r="I15" s="109"/>
      <c r="J15" s="25"/>
      <c r="K15" s="2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>
      <c r="A16" s="143" t="s">
        <v>16</v>
      </c>
      <c r="B16" s="23">
        <f aca="true" t="shared" si="2" ref="B16:J16">SUM(B18:B28)</f>
        <v>4292571</v>
      </c>
      <c r="C16" s="77">
        <f t="shared" si="2"/>
        <v>3808901</v>
      </c>
      <c r="D16" s="23">
        <f t="shared" si="2"/>
        <v>6913864</v>
      </c>
      <c r="E16" s="77">
        <f t="shared" si="2"/>
        <v>4460596</v>
      </c>
      <c r="F16" s="23">
        <f t="shared" si="2"/>
        <v>4663870</v>
      </c>
      <c r="G16" s="77">
        <f t="shared" si="2"/>
        <v>4419178</v>
      </c>
      <c r="H16" s="23">
        <f t="shared" si="2"/>
        <v>4375592</v>
      </c>
      <c r="I16" s="77">
        <f t="shared" si="2"/>
        <v>4298279</v>
      </c>
      <c r="J16" s="23">
        <f t="shared" si="2"/>
        <v>3990457</v>
      </c>
      <c r="K16" s="23">
        <f>SUM(K17:K28)</f>
        <v>41223308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>
      <c r="A17" s="128" t="s">
        <v>150</v>
      </c>
      <c r="B17" s="25"/>
      <c r="C17" s="130"/>
      <c r="D17" s="25"/>
      <c r="E17" s="109"/>
      <c r="F17" s="25"/>
      <c r="G17" s="109"/>
      <c r="H17" s="25"/>
      <c r="I17" s="109"/>
      <c r="J17" s="25"/>
      <c r="K17" s="25">
        <f aca="true" t="shared" si="3" ref="K17:K28">SUM(B17:J17)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>
      <c r="A18" s="128" t="s">
        <v>151</v>
      </c>
      <c r="B18" s="25">
        <v>15255</v>
      </c>
      <c r="C18" s="112">
        <v>3384</v>
      </c>
      <c r="D18" s="25">
        <v>310174</v>
      </c>
      <c r="E18" s="112">
        <v>284857</v>
      </c>
      <c r="F18" s="25">
        <v>186046</v>
      </c>
      <c r="G18" s="112">
        <v>182015</v>
      </c>
      <c r="H18" s="25">
        <v>86212</v>
      </c>
      <c r="I18" s="112">
        <v>54380</v>
      </c>
      <c r="J18" s="25">
        <v>47465</v>
      </c>
      <c r="K18" s="25">
        <f t="shared" si="3"/>
        <v>1169788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128" t="s">
        <v>152</v>
      </c>
      <c r="B19" s="25">
        <v>2948400</v>
      </c>
      <c r="C19" s="130">
        <v>2948400</v>
      </c>
      <c r="D19" s="25">
        <v>2948400</v>
      </c>
      <c r="E19" s="109">
        <v>2948400</v>
      </c>
      <c r="F19" s="25">
        <v>2948400</v>
      </c>
      <c r="G19" s="109">
        <v>2948400</v>
      </c>
      <c r="H19" s="25">
        <v>2948400</v>
      </c>
      <c r="I19" s="109">
        <v>2948400</v>
      </c>
      <c r="J19" s="25">
        <v>2948400</v>
      </c>
      <c r="K19" s="25">
        <f t="shared" si="3"/>
        <v>26535600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128" t="s">
        <v>223</v>
      </c>
      <c r="B20" s="25">
        <v>48213</v>
      </c>
      <c r="C20" s="112">
        <v>37445</v>
      </c>
      <c r="D20" s="25">
        <v>150204</v>
      </c>
      <c r="E20" s="112">
        <v>81793</v>
      </c>
      <c r="F20" s="25">
        <v>260699</v>
      </c>
      <c r="G20" s="112">
        <v>96294</v>
      </c>
      <c r="H20" s="25">
        <v>95919</v>
      </c>
      <c r="I20" s="112">
        <v>66467</v>
      </c>
      <c r="J20" s="25">
        <v>53360</v>
      </c>
      <c r="K20" s="25">
        <f t="shared" si="3"/>
        <v>890394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>
      <c r="A21" s="128" t="s">
        <v>222</v>
      </c>
      <c r="B21" s="25">
        <v>27652</v>
      </c>
      <c r="C21" s="112">
        <v>8563</v>
      </c>
      <c r="D21" s="25">
        <v>1527612</v>
      </c>
      <c r="E21" s="112">
        <v>698773</v>
      </c>
      <c r="F21" s="25">
        <v>317115</v>
      </c>
      <c r="G21" s="112">
        <v>485169</v>
      </c>
      <c r="H21" s="25">
        <v>182171</v>
      </c>
      <c r="I21" s="112">
        <v>159339</v>
      </c>
      <c r="J21" s="25">
        <v>122598</v>
      </c>
      <c r="K21" s="25">
        <f t="shared" si="3"/>
        <v>3528992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128" t="s">
        <v>155</v>
      </c>
      <c r="B22" s="25">
        <v>0</v>
      </c>
      <c r="C22" s="112">
        <v>0</v>
      </c>
      <c r="D22" s="25">
        <v>0</v>
      </c>
      <c r="E22" s="112">
        <v>0</v>
      </c>
      <c r="F22" s="25">
        <v>0</v>
      </c>
      <c r="G22" s="112">
        <v>0</v>
      </c>
      <c r="H22" s="25">
        <v>0</v>
      </c>
      <c r="I22" s="112">
        <v>0</v>
      </c>
      <c r="J22" s="25">
        <v>0</v>
      </c>
      <c r="K22" s="25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128" t="s">
        <v>221</v>
      </c>
      <c r="B23" s="25">
        <v>281230</v>
      </c>
      <c r="C23" s="112">
        <v>262998</v>
      </c>
      <c r="D23" s="25">
        <v>352484</v>
      </c>
      <c r="E23" s="109">
        <v>278579</v>
      </c>
      <c r="F23" s="25">
        <v>260788</v>
      </c>
      <c r="G23" s="109">
        <v>253940</v>
      </c>
      <c r="H23" s="25">
        <v>351620</v>
      </c>
      <c r="I23" s="112">
        <v>356853</v>
      </c>
      <c r="J23" s="25">
        <v>237475</v>
      </c>
      <c r="K23" s="25">
        <f t="shared" si="3"/>
        <v>2635967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128" t="s">
        <v>156</v>
      </c>
      <c r="B24" s="25"/>
      <c r="C24" s="109"/>
      <c r="D24" s="25"/>
      <c r="E24" s="109"/>
      <c r="F24" s="25"/>
      <c r="G24" s="109"/>
      <c r="H24" s="25"/>
      <c r="I24" s="109"/>
      <c r="J24" s="25"/>
      <c r="K24" s="25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128" t="s">
        <v>220</v>
      </c>
      <c r="B25" s="25"/>
      <c r="C25" s="109"/>
      <c r="D25" s="25"/>
      <c r="E25" s="109"/>
      <c r="F25" s="25"/>
      <c r="G25" s="109"/>
      <c r="H25" s="25"/>
      <c r="I25" s="109"/>
      <c r="J25" s="25"/>
      <c r="K25" s="25">
        <f t="shared" si="3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128" t="s">
        <v>158</v>
      </c>
      <c r="B26" s="25">
        <v>138367</v>
      </c>
      <c r="C26" s="112">
        <v>39109</v>
      </c>
      <c r="D26" s="25">
        <v>541946</v>
      </c>
      <c r="E26" s="112">
        <v>5480</v>
      </c>
      <c r="F26" s="25">
        <v>26864</v>
      </c>
      <c r="G26" s="112">
        <v>64166</v>
      </c>
      <c r="H26" s="25">
        <v>241131</v>
      </c>
      <c r="I26" s="112">
        <v>28471</v>
      </c>
      <c r="J26" s="25">
        <v>178368</v>
      </c>
      <c r="K26" s="25">
        <f t="shared" si="3"/>
        <v>1263902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128" t="s">
        <v>25</v>
      </c>
      <c r="B27" s="25">
        <v>833454</v>
      </c>
      <c r="C27" s="112">
        <v>509002</v>
      </c>
      <c r="D27" s="25">
        <v>1083044</v>
      </c>
      <c r="E27" s="112">
        <v>162714</v>
      </c>
      <c r="F27" s="25">
        <v>663958</v>
      </c>
      <c r="G27" s="112">
        <v>389194</v>
      </c>
      <c r="H27" s="25">
        <v>470139</v>
      </c>
      <c r="I27" s="112">
        <v>684369</v>
      </c>
      <c r="J27" s="25">
        <v>402791</v>
      </c>
      <c r="K27" s="25">
        <f t="shared" si="3"/>
        <v>5198665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128" t="s">
        <v>126</v>
      </c>
      <c r="B28" s="25"/>
      <c r="C28" s="109"/>
      <c r="D28" s="25"/>
      <c r="E28" s="109"/>
      <c r="F28" s="25"/>
      <c r="G28" s="109"/>
      <c r="H28" s="25"/>
      <c r="I28" s="109"/>
      <c r="J28" s="25"/>
      <c r="K28" s="25">
        <f t="shared" si="3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>
      <c r="A29" s="128"/>
      <c r="B29" s="25"/>
      <c r="C29" s="109"/>
      <c r="D29" s="25"/>
      <c r="E29" s="109"/>
      <c r="F29" s="25"/>
      <c r="G29" s="109"/>
      <c r="H29" s="25"/>
      <c r="I29" s="109"/>
      <c r="J29" s="25"/>
      <c r="K29" s="2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38.25">
      <c r="A30" s="158" t="s">
        <v>236</v>
      </c>
      <c r="B30" s="23">
        <f>SUM(B31:B33)</f>
        <v>0</v>
      </c>
      <c r="C30" s="77">
        <f aca="true" t="shared" si="4" ref="C30:J30">SUM(C31:C33)</f>
        <v>0</v>
      </c>
      <c r="D30" s="23">
        <f t="shared" si="4"/>
        <v>0</v>
      </c>
      <c r="E30" s="77">
        <f t="shared" si="4"/>
        <v>0</v>
      </c>
      <c r="F30" s="23">
        <f t="shared" si="4"/>
        <v>0</v>
      </c>
      <c r="G30" s="77">
        <f t="shared" si="4"/>
        <v>0</v>
      </c>
      <c r="H30" s="23">
        <f t="shared" si="4"/>
        <v>0</v>
      </c>
      <c r="I30" s="77">
        <f t="shared" si="4"/>
        <v>0</v>
      </c>
      <c r="J30" s="23">
        <f t="shared" si="4"/>
        <v>0</v>
      </c>
      <c r="K30" s="23">
        <f>SUM(K31:K33)</f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159" t="s">
        <v>237</v>
      </c>
      <c r="B31" s="25"/>
      <c r="C31" s="109"/>
      <c r="D31" s="25"/>
      <c r="E31" s="109"/>
      <c r="F31" s="25"/>
      <c r="G31" s="109"/>
      <c r="H31" s="25"/>
      <c r="I31" s="109"/>
      <c r="J31" s="25"/>
      <c r="K31" s="25">
        <f>SUM(B31:J31)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159" t="s">
        <v>275</v>
      </c>
      <c r="B32" s="25"/>
      <c r="C32" s="109"/>
      <c r="D32" s="25"/>
      <c r="E32" s="109"/>
      <c r="F32" s="25"/>
      <c r="G32" s="109"/>
      <c r="H32" s="25"/>
      <c r="I32" s="109"/>
      <c r="J32" s="25"/>
      <c r="K32" s="25">
        <f>SUM(B32:J32)</f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159" t="s">
        <v>238</v>
      </c>
      <c r="B33" s="25"/>
      <c r="C33" s="109"/>
      <c r="D33" s="25"/>
      <c r="E33" s="109"/>
      <c r="F33" s="25"/>
      <c r="G33" s="109"/>
      <c r="H33" s="25"/>
      <c r="I33" s="109"/>
      <c r="J33" s="25"/>
      <c r="K33" s="25">
        <f>SUM(B33:J33)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128"/>
      <c r="B34" s="25"/>
      <c r="C34" s="109"/>
      <c r="D34" s="25"/>
      <c r="E34" s="109"/>
      <c r="F34" s="25"/>
      <c r="G34" s="109"/>
      <c r="H34" s="25"/>
      <c r="I34" s="109"/>
      <c r="J34" s="25"/>
      <c r="K34" s="2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138" t="s">
        <v>17</v>
      </c>
      <c r="B35" s="23">
        <f>SUM(B36:B46)</f>
        <v>152064</v>
      </c>
      <c r="C35" s="77">
        <f aca="true" t="shared" si="5" ref="C35:J35">SUM(C36:C46)</f>
        <v>232209</v>
      </c>
      <c r="D35" s="23">
        <f t="shared" si="5"/>
        <v>679832.64</v>
      </c>
      <c r="E35" s="77">
        <f t="shared" si="5"/>
        <v>625983</v>
      </c>
      <c r="F35" s="23">
        <f t="shared" si="5"/>
        <v>1392789</v>
      </c>
      <c r="G35" s="77">
        <f t="shared" si="5"/>
        <v>653651</v>
      </c>
      <c r="H35" s="23">
        <f t="shared" si="5"/>
        <v>660207</v>
      </c>
      <c r="I35" s="77">
        <f t="shared" si="5"/>
        <v>1107779</v>
      </c>
      <c r="J35" s="23">
        <f t="shared" si="5"/>
        <v>1053482</v>
      </c>
      <c r="K35" s="23">
        <f>SUM(K36:K46)</f>
        <v>6557996.640000001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128" t="s">
        <v>32</v>
      </c>
      <c r="B36" s="25">
        <v>11997</v>
      </c>
      <c r="C36" s="112">
        <v>10983</v>
      </c>
      <c r="D36" s="25">
        <v>11884</v>
      </c>
      <c r="E36" s="112">
        <v>5287</v>
      </c>
      <c r="F36" s="25">
        <v>13524</v>
      </c>
      <c r="G36" s="112">
        <v>20091</v>
      </c>
      <c r="H36" s="25">
        <v>9268</v>
      </c>
      <c r="I36" s="112">
        <v>5310</v>
      </c>
      <c r="J36" s="25">
        <v>546247</v>
      </c>
      <c r="K36" s="25">
        <f aca="true" t="shared" si="6" ref="K36:K46">SUM(B36:J36)</f>
        <v>634591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128" t="s">
        <v>189</v>
      </c>
      <c r="B37" s="25">
        <v>51638</v>
      </c>
      <c r="C37" s="112">
        <v>64422</v>
      </c>
      <c r="D37" s="25">
        <v>428424</v>
      </c>
      <c r="E37" s="112">
        <v>451763</v>
      </c>
      <c r="F37" s="25">
        <v>1206189</v>
      </c>
      <c r="G37" s="112">
        <v>502320</v>
      </c>
      <c r="H37" s="25">
        <v>530587</v>
      </c>
      <c r="I37" s="112">
        <v>941877</v>
      </c>
      <c r="J37" s="25">
        <v>358897</v>
      </c>
      <c r="K37" s="25">
        <f t="shared" si="6"/>
        <v>4536117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128" t="s">
        <v>159</v>
      </c>
      <c r="B38" s="25"/>
      <c r="C38" s="109"/>
      <c r="D38" s="25"/>
      <c r="E38" s="109"/>
      <c r="F38" s="25"/>
      <c r="G38" s="109"/>
      <c r="H38" s="25"/>
      <c r="I38" s="109"/>
      <c r="J38" s="25"/>
      <c r="K38" s="25">
        <f t="shared" si="6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128" t="s">
        <v>168</v>
      </c>
      <c r="B39" s="25"/>
      <c r="C39" s="109"/>
      <c r="D39" s="25"/>
      <c r="E39" s="109"/>
      <c r="F39" s="25"/>
      <c r="G39" s="109"/>
      <c r="H39" s="25"/>
      <c r="I39" s="109"/>
      <c r="J39" s="25"/>
      <c r="K39" s="25">
        <f t="shared" si="6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128" t="s">
        <v>161</v>
      </c>
      <c r="B40" s="25"/>
      <c r="C40" s="109"/>
      <c r="D40" s="25"/>
      <c r="E40" s="109"/>
      <c r="F40" s="25"/>
      <c r="G40" s="109"/>
      <c r="H40" s="25"/>
      <c r="I40" s="109"/>
      <c r="J40" s="25"/>
      <c r="K40" s="25">
        <f t="shared" si="6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128" t="s">
        <v>169</v>
      </c>
      <c r="B41" s="25"/>
      <c r="C41" s="109"/>
      <c r="D41" s="25"/>
      <c r="E41" s="109"/>
      <c r="F41" s="25"/>
      <c r="G41" s="109"/>
      <c r="H41" s="25"/>
      <c r="I41" s="109"/>
      <c r="J41" s="25"/>
      <c r="K41" s="25">
        <f t="shared" si="6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128" t="s">
        <v>170</v>
      </c>
      <c r="B42" s="25"/>
      <c r="C42" s="109"/>
      <c r="D42" s="25"/>
      <c r="E42" s="109"/>
      <c r="F42" s="25"/>
      <c r="G42" s="109"/>
      <c r="H42" s="25"/>
      <c r="I42" s="109"/>
      <c r="J42" s="25"/>
      <c r="K42" s="25">
        <f t="shared" si="6"/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128" t="s">
        <v>171</v>
      </c>
      <c r="B43" s="25"/>
      <c r="C43" s="109"/>
      <c r="D43" s="25"/>
      <c r="E43" s="109"/>
      <c r="F43" s="25"/>
      <c r="G43" s="109"/>
      <c r="H43" s="25"/>
      <c r="I43" s="109"/>
      <c r="J43" s="25"/>
      <c r="K43" s="25">
        <f t="shared" si="6"/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128" t="s">
        <v>26</v>
      </c>
      <c r="B44" s="25">
        <v>88417</v>
      </c>
      <c r="C44" s="112">
        <v>156698</v>
      </c>
      <c r="D44" s="25">
        <v>239434.64</v>
      </c>
      <c r="E44" s="112">
        <v>168933</v>
      </c>
      <c r="F44" s="25">
        <v>173052</v>
      </c>
      <c r="G44" s="112">
        <v>131151</v>
      </c>
      <c r="H44" s="25">
        <v>120352</v>
      </c>
      <c r="I44" s="112">
        <v>160556</v>
      </c>
      <c r="J44" s="25">
        <v>148338</v>
      </c>
      <c r="K44" s="25">
        <f t="shared" si="6"/>
        <v>1386931.6400000001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128" t="s">
        <v>164</v>
      </c>
      <c r="B45" s="25"/>
      <c r="C45" s="109"/>
      <c r="D45" s="25"/>
      <c r="E45" s="109"/>
      <c r="F45" s="25"/>
      <c r="G45" s="109"/>
      <c r="H45" s="25"/>
      <c r="I45" s="109"/>
      <c r="J45" s="25"/>
      <c r="K45" s="25">
        <f t="shared" si="6"/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128" t="s">
        <v>25</v>
      </c>
      <c r="B46" s="25">
        <v>12</v>
      </c>
      <c r="C46" s="130">
        <v>106</v>
      </c>
      <c r="D46" s="25">
        <v>90</v>
      </c>
      <c r="E46" s="109">
        <v>0</v>
      </c>
      <c r="F46" s="25">
        <v>24</v>
      </c>
      <c r="G46" s="109">
        <v>89</v>
      </c>
      <c r="H46" s="25">
        <v>0</v>
      </c>
      <c r="I46" s="109">
        <v>36</v>
      </c>
      <c r="J46" s="25">
        <v>0</v>
      </c>
      <c r="K46" s="25">
        <f t="shared" si="6"/>
        <v>357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128"/>
      <c r="B47" s="25"/>
      <c r="C47" s="109"/>
      <c r="D47" s="25"/>
      <c r="E47" s="109"/>
      <c r="F47" s="25"/>
      <c r="G47" s="109"/>
      <c r="H47" s="25"/>
      <c r="I47" s="109"/>
      <c r="J47" s="25"/>
      <c r="K47" s="2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138" t="s">
        <v>18</v>
      </c>
      <c r="B48" s="23">
        <f>SUM(B49:B55)</f>
        <v>2987744</v>
      </c>
      <c r="C48" s="77">
        <f aca="true" t="shared" si="7" ref="C48:J48">SUM(C49:C55)</f>
        <v>6593696</v>
      </c>
      <c r="D48" s="23">
        <f t="shared" si="7"/>
        <v>7455587</v>
      </c>
      <c r="E48" s="77">
        <f t="shared" si="7"/>
        <v>8814356</v>
      </c>
      <c r="F48" s="23">
        <f t="shared" si="7"/>
        <v>2887559</v>
      </c>
      <c r="G48" s="77">
        <f t="shared" si="7"/>
        <v>8686445</v>
      </c>
      <c r="H48" s="23">
        <f t="shared" si="7"/>
        <v>4157502</v>
      </c>
      <c r="I48" s="77">
        <f t="shared" si="7"/>
        <v>9461456</v>
      </c>
      <c r="J48" s="23">
        <f t="shared" si="7"/>
        <v>6299966</v>
      </c>
      <c r="K48" s="23">
        <f>SUM(K49:K55)</f>
        <v>57344311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128" t="s">
        <v>27</v>
      </c>
      <c r="B49" s="25">
        <v>1688364</v>
      </c>
      <c r="C49" s="112">
        <v>2939941</v>
      </c>
      <c r="D49" s="25">
        <v>5419926</v>
      </c>
      <c r="E49" s="112">
        <v>7735543</v>
      </c>
      <c r="F49" s="25">
        <v>801543</v>
      </c>
      <c r="G49" s="112">
        <v>6898877</v>
      </c>
      <c r="H49" s="25">
        <v>2623300</v>
      </c>
      <c r="I49" s="112">
        <v>7301034</v>
      </c>
      <c r="J49" s="25">
        <v>4933139</v>
      </c>
      <c r="K49" s="25">
        <f aca="true" t="shared" si="8" ref="K49:K55">SUM(B49:J49)</f>
        <v>40341667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128" t="s">
        <v>28</v>
      </c>
      <c r="B50" s="25">
        <v>1060862</v>
      </c>
      <c r="C50" s="112">
        <v>3445002</v>
      </c>
      <c r="D50" s="25">
        <v>1797471</v>
      </c>
      <c r="E50" s="112">
        <v>691290</v>
      </c>
      <c r="F50" s="25">
        <v>1634633</v>
      </c>
      <c r="G50" s="112">
        <v>1287277</v>
      </c>
      <c r="H50" s="25">
        <v>1112903</v>
      </c>
      <c r="I50" s="112">
        <v>1698092</v>
      </c>
      <c r="J50" s="25">
        <v>1032623</v>
      </c>
      <c r="K50" s="25">
        <f t="shared" si="8"/>
        <v>13760153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128" t="s">
        <v>29</v>
      </c>
      <c r="B51" s="25"/>
      <c r="C51" s="109"/>
      <c r="D51" s="25"/>
      <c r="E51" s="109"/>
      <c r="F51" s="25"/>
      <c r="G51" s="109"/>
      <c r="H51" s="25"/>
      <c r="I51" s="109"/>
      <c r="J51" s="25"/>
      <c r="K51" s="25">
        <f t="shared" si="8"/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128" t="s">
        <v>172</v>
      </c>
      <c r="B52" s="25"/>
      <c r="C52" s="109"/>
      <c r="D52" s="25"/>
      <c r="E52" s="109"/>
      <c r="F52" s="25"/>
      <c r="G52" s="109"/>
      <c r="H52" s="25"/>
      <c r="I52" s="109"/>
      <c r="J52" s="25"/>
      <c r="K52" s="25">
        <f t="shared" si="8"/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128" t="s">
        <v>30</v>
      </c>
      <c r="B53" s="25"/>
      <c r="C53" s="109"/>
      <c r="D53" s="25"/>
      <c r="E53" s="109"/>
      <c r="F53" s="25"/>
      <c r="G53" s="109"/>
      <c r="H53" s="25"/>
      <c r="I53" s="109"/>
      <c r="J53" s="25"/>
      <c r="K53" s="25">
        <f t="shared" si="8"/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128" t="s">
        <v>25</v>
      </c>
      <c r="B54" s="25">
        <v>95678</v>
      </c>
      <c r="C54" s="112">
        <v>94638</v>
      </c>
      <c r="D54" s="25">
        <v>94638</v>
      </c>
      <c r="E54" s="112">
        <v>94638</v>
      </c>
      <c r="F54" s="25">
        <v>94638</v>
      </c>
      <c r="G54" s="112">
        <v>94638</v>
      </c>
      <c r="H54" s="25">
        <v>94638</v>
      </c>
      <c r="I54" s="112">
        <v>94638</v>
      </c>
      <c r="J54" s="25">
        <v>94638</v>
      </c>
      <c r="K54" s="25">
        <f t="shared" si="8"/>
        <v>852782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157" t="s">
        <v>126</v>
      </c>
      <c r="B55" s="26">
        <v>142840</v>
      </c>
      <c r="C55" s="112">
        <v>114115</v>
      </c>
      <c r="D55" s="26">
        <v>143552</v>
      </c>
      <c r="E55" s="112">
        <v>292885</v>
      </c>
      <c r="F55" s="26">
        <v>356745</v>
      </c>
      <c r="G55" s="112">
        <v>405653</v>
      </c>
      <c r="H55" s="26">
        <v>326661</v>
      </c>
      <c r="I55" s="112">
        <v>367692</v>
      </c>
      <c r="J55" s="26">
        <v>239566</v>
      </c>
      <c r="K55" s="26">
        <f t="shared" si="8"/>
        <v>2389709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3.5" customHeight="1">
      <c r="A56" s="160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161" t="s">
        <v>19</v>
      </c>
      <c r="B57" s="22">
        <f>SUM(B58:B66)</f>
        <v>32870991</v>
      </c>
      <c r="C57" s="22">
        <f aca="true" t="shared" si="9" ref="C57:K57">SUM(C58:C66)</f>
        <v>43954099</v>
      </c>
      <c r="D57" s="22">
        <f t="shared" si="9"/>
        <v>37345062</v>
      </c>
      <c r="E57" s="22">
        <f t="shared" si="9"/>
        <v>37591351</v>
      </c>
      <c r="F57" s="22">
        <f t="shared" si="9"/>
        <v>36410368</v>
      </c>
      <c r="G57" s="22">
        <f t="shared" si="9"/>
        <v>33824022</v>
      </c>
      <c r="H57" s="22">
        <f t="shared" si="9"/>
        <v>38570107</v>
      </c>
      <c r="I57" s="22">
        <f t="shared" si="9"/>
        <v>29553093</v>
      </c>
      <c r="J57" s="22">
        <f t="shared" si="9"/>
        <v>32875795</v>
      </c>
      <c r="K57" s="22">
        <f t="shared" si="9"/>
        <v>322994888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108" t="s">
        <v>33</v>
      </c>
      <c r="B58" s="25">
        <v>26585883</v>
      </c>
      <c r="C58" s="112">
        <v>31985429</v>
      </c>
      <c r="D58" s="25">
        <v>24904989</v>
      </c>
      <c r="E58" s="112">
        <v>27317471</v>
      </c>
      <c r="F58" s="11">
        <v>25519305</v>
      </c>
      <c r="G58" s="109">
        <v>27900827</v>
      </c>
      <c r="H58" s="25">
        <v>30936719</v>
      </c>
      <c r="I58" s="113">
        <v>23630020</v>
      </c>
      <c r="J58" s="112">
        <v>26298107</v>
      </c>
      <c r="K58" s="25">
        <f aca="true" t="shared" si="10" ref="K58:K66">SUM(B58:J58)</f>
        <v>245078750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108" t="s">
        <v>34</v>
      </c>
      <c r="B59" s="25">
        <v>1119206</v>
      </c>
      <c r="C59" s="112">
        <v>2437823</v>
      </c>
      <c r="D59" s="25">
        <v>3863354</v>
      </c>
      <c r="E59" s="112">
        <v>2030551</v>
      </c>
      <c r="F59" s="25">
        <v>4835933</v>
      </c>
      <c r="G59" s="112">
        <v>1820683</v>
      </c>
      <c r="H59" s="25">
        <v>2506986</v>
      </c>
      <c r="I59" s="112">
        <v>1668084</v>
      </c>
      <c r="J59" s="25">
        <v>2311626</v>
      </c>
      <c r="K59" s="25">
        <f t="shared" si="10"/>
        <v>22594246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108" t="s">
        <v>173</v>
      </c>
      <c r="B60" s="25"/>
      <c r="C60" s="109"/>
      <c r="D60" s="25"/>
      <c r="E60" s="109"/>
      <c r="F60" s="25"/>
      <c r="G60" s="109"/>
      <c r="H60" s="25"/>
      <c r="I60" s="109"/>
      <c r="J60" s="25"/>
      <c r="K60" s="25">
        <f t="shared" si="10"/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108" t="s">
        <v>31</v>
      </c>
      <c r="B61" s="25">
        <v>735000</v>
      </c>
      <c r="C61" s="112">
        <v>4850000</v>
      </c>
      <c r="D61" s="25">
        <v>4965000</v>
      </c>
      <c r="E61" s="112">
        <v>3980000</v>
      </c>
      <c r="F61" s="25">
        <v>2800000</v>
      </c>
      <c r="G61" s="112">
        <v>1100000</v>
      </c>
      <c r="H61" s="25">
        <v>1000000</v>
      </c>
      <c r="I61" s="112">
        <v>620000</v>
      </c>
      <c r="J61" s="25">
        <v>840000</v>
      </c>
      <c r="K61" s="25">
        <f t="shared" si="10"/>
        <v>20890000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108" t="s">
        <v>141</v>
      </c>
      <c r="B62" s="25"/>
      <c r="C62" s="112"/>
      <c r="D62" s="25"/>
      <c r="E62" s="112"/>
      <c r="F62" s="25"/>
      <c r="G62" s="112"/>
      <c r="H62" s="25"/>
      <c r="I62" s="112"/>
      <c r="J62" s="25"/>
      <c r="K62" s="25">
        <f t="shared" si="10"/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108" t="s">
        <v>127</v>
      </c>
      <c r="B63" s="25">
        <v>571677</v>
      </c>
      <c r="C63" s="112">
        <v>598573</v>
      </c>
      <c r="D63" s="25">
        <v>374787</v>
      </c>
      <c r="E63" s="112">
        <v>460879</v>
      </c>
      <c r="F63" s="25">
        <v>179335</v>
      </c>
      <c r="G63" s="112">
        <v>476817</v>
      </c>
      <c r="H63" s="25">
        <v>265577</v>
      </c>
      <c r="I63" s="112">
        <v>322363</v>
      </c>
      <c r="J63" s="25">
        <v>252054</v>
      </c>
      <c r="K63" s="25">
        <f t="shared" si="10"/>
        <v>3502062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108" t="s">
        <v>174</v>
      </c>
      <c r="B64" s="25">
        <v>844659</v>
      </c>
      <c r="C64" s="112">
        <v>1974257</v>
      </c>
      <c r="D64" s="25">
        <v>436298</v>
      </c>
      <c r="E64" s="112">
        <v>693817</v>
      </c>
      <c r="F64" s="25">
        <v>670555</v>
      </c>
      <c r="G64" s="112">
        <v>137927</v>
      </c>
      <c r="H64" s="25">
        <v>792352</v>
      </c>
      <c r="I64" s="112">
        <v>784948</v>
      </c>
      <c r="J64" s="25">
        <v>720336</v>
      </c>
      <c r="K64" s="25">
        <f t="shared" si="10"/>
        <v>7055149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108" t="s">
        <v>318</v>
      </c>
      <c r="B65" s="25">
        <v>1237765</v>
      </c>
      <c r="C65" s="109">
        <v>839786</v>
      </c>
      <c r="D65" s="25">
        <v>839786</v>
      </c>
      <c r="E65" s="109">
        <v>1583685</v>
      </c>
      <c r="F65" s="25">
        <v>839786</v>
      </c>
      <c r="G65" s="109">
        <v>837043</v>
      </c>
      <c r="H65" s="25">
        <v>1496721</v>
      </c>
      <c r="I65" s="109">
        <v>839786</v>
      </c>
      <c r="J65" s="25">
        <v>839786</v>
      </c>
      <c r="K65" s="25">
        <f t="shared" si="10"/>
        <v>9354144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108" t="s">
        <v>326</v>
      </c>
      <c r="B66" s="25">
        <v>1776801</v>
      </c>
      <c r="C66" s="109">
        <v>1268231</v>
      </c>
      <c r="D66" s="25">
        <v>1960848</v>
      </c>
      <c r="E66" s="109">
        <v>1524948</v>
      </c>
      <c r="F66" s="25">
        <v>1565454</v>
      </c>
      <c r="G66" s="109">
        <v>1550725</v>
      </c>
      <c r="H66" s="25">
        <v>1571752</v>
      </c>
      <c r="I66" s="109">
        <v>1687892</v>
      </c>
      <c r="J66" s="25">
        <v>1613886</v>
      </c>
      <c r="K66" s="25">
        <f t="shared" si="10"/>
        <v>14520537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143" t="s">
        <v>180</v>
      </c>
      <c r="B67" s="23">
        <f>SUM(B68:B75)</f>
        <v>2435264</v>
      </c>
      <c r="C67" s="23">
        <f aca="true" t="shared" si="11" ref="C67:K67">SUM(C68:C75)</f>
        <v>2432673</v>
      </c>
      <c r="D67" s="23">
        <f t="shared" si="11"/>
        <v>2448361</v>
      </c>
      <c r="E67" s="23">
        <f t="shared" si="11"/>
        <v>2459032</v>
      </c>
      <c r="F67" s="23">
        <f t="shared" si="11"/>
        <v>2461120</v>
      </c>
      <c r="G67" s="23">
        <f t="shared" si="11"/>
        <v>2457207</v>
      </c>
      <c r="H67" s="23">
        <f t="shared" si="11"/>
        <v>2450130</v>
      </c>
      <c r="I67" s="23">
        <f t="shared" si="11"/>
        <v>2449791</v>
      </c>
      <c r="J67" s="23">
        <f t="shared" si="11"/>
        <v>2444133</v>
      </c>
      <c r="K67" s="23">
        <f t="shared" si="11"/>
        <v>22037711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93" t="s">
        <v>239</v>
      </c>
      <c r="B68" s="25">
        <v>2417905</v>
      </c>
      <c r="C68" s="25">
        <v>2417905</v>
      </c>
      <c r="D68" s="25">
        <v>2417905</v>
      </c>
      <c r="E68" s="25">
        <v>2417905</v>
      </c>
      <c r="F68" s="25">
        <v>2417905</v>
      </c>
      <c r="G68" s="25">
        <v>2417905</v>
      </c>
      <c r="H68" s="25">
        <v>2417905</v>
      </c>
      <c r="I68" s="25">
        <v>2417905</v>
      </c>
      <c r="J68" s="25">
        <v>2417905</v>
      </c>
      <c r="K68" s="25">
        <f aca="true" t="shared" si="12" ref="K68:K75">SUM(B68:J68)</f>
        <v>21761145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162" t="s">
        <v>346</v>
      </c>
      <c r="B69" s="25"/>
      <c r="C69" s="109"/>
      <c r="D69" s="25"/>
      <c r="E69" s="109"/>
      <c r="F69" s="25"/>
      <c r="G69" s="109"/>
      <c r="H69" s="25"/>
      <c r="I69" s="109"/>
      <c r="J69" s="25"/>
      <c r="K69" s="25">
        <f t="shared" si="12"/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162" t="s">
        <v>347</v>
      </c>
      <c r="B70" s="25"/>
      <c r="C70" s="109"/>
      <c r="D70" s="25"/>
      <c r="E70" s="109"/>
      <c r="F70" s="25"/>
      <c r="G70" s="109"/>
      <c r="H70" s="25"/>
      <c r="I70" s="109"/>
      <c r="J70" s="25"/>
      <c r="K70" s="25">
        <f t="shared" si="12"/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162" t="s">
        <v>348</v>
      </c>
      <c r="B71" s="25"/>
      <c r="C71" s="25"/>
      <c r="D71" s="25"/>
      <c r="E71" s="130"/>
      <c r="F71" s="25"/>
      <c r="G71" s="109"/>
      <c r="H71" s="25"/>
      <c r="I71" s="113"/>
      <c r="J71" s="25"/>
      <c r="K71" s="25">
        <f t="shared" si="12"/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162" t="s">
        <v>425</v>
      </c>
      <c r="B72" s="25"/>
      <c r="C72" s="109"/>
      <c r="D72" s="25"/>
      <c r="E72" s="109"/>
      <c r="F72" s="25"/>
      <c r="G72" s="109"/>
      <c r="H72" s="25"/>
      <c r="I72" s="109"/>
      <c r="J72" s="25"/>
      <c r="K72" s="25">
        <f t="shared" si="12"/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202" t="s">
        <v>466</v>
      </c>
      <c r="B73" s="25"/>
      <c r="C73" s="109"/>
      <c r="D73" s="25"/>
      <c r="E73" s="109"/>
      <c r="F73" s="25"/>
      <c r="G73" s="109"/>
      <c r="H73" s="25"/>
      <c r="I73" s="109"/>
      <c r="J73" s="25"/>
      <c r="K73" s="25">
        <f t="shared" si="12"/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202" t="s">
        <v>497</v>
      </c>
      <c r="B74" s="25"/>
      <c r="C74" s="109"/>
      <c r="D74" s="25"/>
      <c r="E74" s="109"/>
      <c r="F74" s="25"/>
      <c r="G74" s="109"/>
      <c r="H74" s="25"/>
      <c r="I74" s="109"/>
      <c r="J74" s="25"/>
      <c r="K74" s="25">
        <f t="shared" si="12"/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202" t="s">
        <v>542</v>
      </c>
      <c r="B75" s="25">
        <v>17359</v>
      </c>
      <c r="C75" s="109">
        <v>14768</v>
      </c>
      <c r="D75" s="25">
        <v>30456</v>
      </c>
      <c r="E75" s="109">
        <v>41127</v>
      </c>
      <c r="F75" s="25">
        <v>43215</v>
      </c>
      <c r="G75" s="109">
        <v>39302</v>
      </c>
      <c r="H75" s="25">
        <v>32225</v>
      </c>
      <c r="I75" s="109">
        <v>31886</v>
      </c>
      <c r="J75" s="25">
        <v>26228</v>
      </c>
      <c r="K75" s="25">
        <f t="shared" si="12"/>
        <v>276566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143" t="s">
        <v>21</v>
      </c>
      <c r="B76" s="23">
        <f>SUM(B77:B84)</f>
        <v>20523273</v>
      </c>
      <c r="C76" s="23">
        <f aca="true" t="shared" si="13" ref="C76:K76">SUM(C77:C84)</f>
        <v>20486860</v>
      </c>
      <c r="D76" s="23">
        <f t="shared" si="13"/>
        <v>20479057</v>
      </c>
      <c r="E76" s="23">
        <f t="shared" si="13"/>
        <v>20431033</v>
      </c>
      <c r="F76" s="23">
        <f t="shared" si="13"/>
        <v>20444421</v>
      </c>
      <c r="G76" s="23">
        <f t="shared" si="13"/>
        <v>20448032</v>
      </c>
      <c r="H76" s="23">
        <f t="shared" si="13"/>
        <v>20427143</v>
      </c>
      <c r="I76" s="23">
        <f t="shared" si="13"/>
        <v>20445778</v>
      </c>
      <c r="J76" s="23">
        <f t="shared" si="13"/>
        <v>20421452</v>
      </c>
      <c r="K76" s="23">
        <f t="shared" si="13"/>
        <v>184107049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93" t="s">
        <v>239</v>
      </c>
      <c r="B77" s="25">
        <v>20388877</v>
      </c>
      <c r="C77" s="25">
        <v>20388877</v>
      </c>
      <c r="D77" s="25">
        <v>20388877</v>
      </c>
      <c r="E77" s="25">
        <v>20388877</v>
      </c>
      <c r="F77" s="25">
        <v>20388877</v>
      </c>
      <c r="G77" s="25">
        <v>20388877</v>
      </c>
      <c r="H77" s="25">
        <v>20388877</v>
      </c>
      <c r="I77" s="25">
        <v>20388877</v>
      </c>
      <c r="J77" s="25">
        <v>20388877</v>
      </c>
      <c r="K77" s="25">
        <f aca="true" t="shared" si="14" ref="K77:K85">SUM(B77:J77)</f>
        <v>183499893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93" t="s">
        <v>349</v>
      </c>
      <c r="B78" s="25"/>
      <c r="C78" s="109"/>
      <c r="D78" s="25"/>
      <c r="E78" s="109"/>
      <c r="F78" s="25"/>
      <c r="G78" s="109"/>
      <c r="H78" s="25"/>
      <c r="I78" s="109"/>
      <c r="J78" s="25"/>
      <c r="K78" s="25">
        <f t="shared" si="14"/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93" t="s">
        <v>350</v>
      </c>
      <c r="B79" s="25"/>
      <c r="C79" s="109"/>
      <c r="D79" s="25"/>
      <c r="E79" s="109"/>
      <c r="F79" s="25"/>
      <c r="G79" s="109"/>
      <c r="H79" s="25"/>
      <c r="I79" s="109"/>
      <c r="J79" s="25"/>
      <c r="K79" s="25">
        <f t="shared" si="14"/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93" t="s">
        <v>351</v>
      </c>
      <c r="B80" s="25"/>
      <c r="C80" s="25"/>
      <c r="D80" s="25"/>
      <c r="E80" s="130"/>
      <c r="F80" s="25"/>
      <c r="G80" s="109"/>
      <c r="H80" s="25"/>
      <c r="I80" s="113"/>
      <c r="J80" s="25"/>
      <c r="K80" s="25">
        <f t="shared" si="14"/>
        <v>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93" t="s">
        <v>426</v>
      </c>
      <c r="B81" s="25"/>
      <c r="C81" s="109"/>
      <c r="D81" s="25"/>
      <c r="E81" s="109"/>
      <c r="F81" s="25"/>
      <c r="G81" s="109"/>
      <c r="H81" s="25"/>
      <c r="I81" s="109"/>
      <c r="J81" s="25"/>
      <c r="K81" s="25">
        <f t="shared" si="14"/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207" t="s">
        <v>467</v>
      </c>
      <c r="B82" s="25"/>
      <c r="C82" s="109"/>
      <c r="D82" s="25"/>
      <c r="E82" s="109"/>
      <c r="F82" s="25"/>
      <c r="G82" s="109"/>
      <c r="H82" s="25"/>
      <c r="I82" s="109"/>
      <c r="J82" s="25"/>
      <c r="K82" s="25">
        <f t="shared" si="14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207" t="s">
        <v>498</v>
      </c>
      <c r="B83" s="25"/>
      <c r="C83" s="109"/>
      <c r="D83" s="25"/>
      <c r="E83" s="109"/>
      <c r="F83" s="25"/>
      <c r="G83" s="109"/>
      <c r="H83" s="25"/>
      <c r="I83" s="109"/>
      <c r="J83" s="25"/>
      <c r="K83" s="25">
        <f t="shared" si="14"/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207" t="s">
        <v>543</v>
      </c>
      <c r="B84" s="25">
        <v>134396</v>
      </c>
      <c r="C84" s="109">
        <v>97983</v>
      </c>
      <c r="D84" s="25">
        <v>90180</v>
      </c>
      <c r="E84" s="109">
        <v>42156</v>
      </c>
      <c r="F84" s="25">
        <v>55544</v>
      </c>
      <c r="G84" s="109">
        <v>59155</v>
      </c>
      <c r="H84" s="25">
        <v>38266</v>
      </c>
      <c r="I84" s="109">
        <v>56901</v>
      </c>
      <c r="J84" s="25">
        <v>32575</v>
      </c>
      <c r="K84" s="25">
        <f t="shared" si="14"/>
        <v>607156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143" t="s">
        <v>190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f t="shared" si="14"/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163"/>
      <c r="B86" s="25"/>
      <c r="C86" s="109"/>
      <c r="D86" s="25"/>
      <c r="E86" s="109"/>
      <c r="F86" s="25"/>
      <c r="G86" s="109"/>
      <c r="H86" s="25"/>
      <c r="I86" s="109"/>
      <c r="J86" s="25"/>
      <c r="K86" s="2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143" t="s">
        <v>145</v>
      </c>
      <c r="B87" s="23">
        <f>SUM(B88:B125)</f>
        <v>0</v>
      </c>
      <c r="C87" s="23">
        <f aca="true" t="shared" si="15" ref="C87:K87">SUM(C88:C125)</f>
        <v>0</v>
      </c>
      <c r="D87" s="23">
        <f t="shared" si="15"/>
        <v>0</v>
      </c>
      <c r="E87" s="23">
        <f t="shared" si="15"/>
        <v>0</v>
      </c>
      <c r="F87" s="23">
        <f t="shared" si="15"/>
        <v>0</v>
      </c>
      <c r="G87" s="23">
        <f t="shared" si="15"/>
        <v>0</v>
      </c>
      <c r="H87" s="23">
        <f t="shared" si="15"/>
        <v>0</v>
      </c>
      <c r="I87" s="23">
        <f t="shared" si="15"/>
        <v>0</v>
      </c>
      <c r="J87" s="23">
        <f t="shared" si="15"/>
        <v>0</v>
      </c>
      <c r="K87" s="23">
        <f t="shared" si="15"/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 hidden="1">
      <c r="A88" s="108" t="s">
        <v>175</v>
      </c>
      <c r="B88" s="25"/>
      <c r="C88" s="109"/>
      <c r="D88" s="25"/>
      <c r="E88" s="109"/>
      <c r="F88" s="25"/>
      <c r="G88" s="109"/>
      <c r="H88" s="25"/>
      <c r="I88" s="109"/>
      <c r="J88" s="25"/>
      <c r="K88" s="25">
        <f aca="true" t="shared" si="16" ref="K88:K126">SUM(B88:J88)</f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 hidden="1">
      <c r="A89" s="108" t="s">
        <v>134</v>
      </c>
      <c r="B89" s="25"/>
      <c r="C89" s="109"/>
      <c r="D89" s="25"/>
      <c r="E89" s="109"/>
      <c r="F89" s="25"/>
      <c r="G89" s="109"/>
      <c r="H89" s="25"/>
      <c r="I89" s="109"/>
      <c r="J89" s="25"/>
      <c r="K89" s="25">
        <f t="shared" si="16"/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 hidden="1">
      <c r="A90" s="108" t="s">
        <v>284</v>
      </c>
      <c r="B90" s="25"/>
      <c r="C90" s="109"/>
      <c r="D90" s="25"/>
      <c r="E90" s="109"/>
      <c r="F90" s="25"/>
      <c r="G90" s="109"/>
      <c r="H90" s="25"/>
      <c r="I90" s="109"/>
      <c r="J90" s="25"/>
      <c r="K90" s="25">
        <f t="shared" si="16"/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 hidden="1">
      <c r="A91" s="108" t="s">
        <v>285</v>
      </c>
      <c r="B91" s="25"/>
      <c r="C91" s="109"/>
      <c r="D91" s="25"/>
      <c r="E91" s="109"/>
      <c r="F91" s="25"/>
      <c r="G91" s="109"/>
      <c r="H91" s="25"/>
      <c r="I91" s="109"/>
      <c r="J91" s="25"/>
      <c r="K91" s="25">
        <f t="shared" si="16"/>
        <v>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 hidden="1">
      <c r="A92" s="108" t="s">
        <v>240</v>
      </c>
      <c r="B92" s="25"/>
      <c r="C92" s="109"/>
      <c r="D92" s="25"/>
      <c r="E92" s="109"/>
      <c r="F92" s="25"/>
      <c r="G92" s="109"/>
      <c r="H92" s="25"/>
      <c r="I92" s="109"/>
      <c r="J92" s="25"/>
      <c r="K92" s="25">
        <f t="shared" si="16"/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108" t="s">
        <v>313</v>
      </c>
      <c r="B93" s="25"/>
      <c r="C93" s="109"/>
      <c r="D93" s="25"/>
      <c r="E93" s="109"/>
      <c r="F93" s="25"/>
      <c r="G93" s="109"/>
      <c r="H93" s="25"/>
      <c r="I93" s="109"/>
      <c r="J93" s="25"/>
      <c r="K93" s="25">
        <f t="shared" si="16"/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 hidden="1">
      <c r="A94" s="128" t="s">
        <v>302</v>
      </c>
      <c r="B94" s="25"/>
      <c r="C94" s="109"/>
      <c r="D94" s="25"/>
      <c r="E94" s="109"/>
      <c r="F94" s="25"/>
      <c r="G94" s="109"/>
      <c r="H94" s="25"/>
      <c r="I94" s="109"/>
      <c r="J94" s="25"/>
      <c r="K94" s="25">
        <f t="shared" si="16"/>
        <v>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 hidden="1">
      <c r="A95" s="108" t="s">
        <v>283</v>
      </c>
      <c r="B95" s="25"/>
      <c r="C95" s="109"/>
      <c r="D95" s="25"/>
      <c r="E95" s="109"/>
      <c r="F95" s="25"/>
      <c r="G95" s="109"/>
      <c r="H95" s="25"/>
      <c r="I95" s="109"/>
      <c r="J95" s="25"/>
      <c r="K95" s="25">
        <f t="shared" si="16"/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 hidden="1">
      <c r="A96" s="108" t="s">
        <v>241</v>
      </c>
      <c r="B96" s="25"/>
      <c r="C96" s="109"/>
      <c r="D96" s="25"/>
      <c r="E96" s="109"/>
      <c r="F96" s="25"/>
      <c r="G96" s="109"/>
      <c r="H96" s="25"/>
      <c r="I96" s="109"/>
      <c r="J96" s="25"/>
      <c r="K96" s="25">
        <f t="shared" si="16"/>
        <v>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 hidden="1">
      <c r="A97" s="128" t="s">
        <v>312</v>
      </c>
      <c r="B97" s="25"/>
      <c r="C97" s="109"/>
      <c r="D97" s="25"/>
      <c r="E97" s="109"/>
      <c r="F97" s="25"/>
      <c r="G97" s="109"/>
      <c r="H97" s="25"/>
      <c r="I97" s="109"/>
      <c r="J97" s="25"/>
      <c r="K97" s="25">
        <f t="shared" si="16"/>
        <v>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 hidden="1">
      <c r="A98" s="108" t="s">
        <v>243</v>
      </c>
      <c r="B98" s="25"/>
      <c r="C98" s="109"/>
      <c r="D98" s="25"/>
      <c r="E98" s="109"/>
      <c r="F98" s="25"/>
      <c r="G98" s="109"/>
      <c r="H98" s="25"/>
      <c r="I98" s="113"/>
      <c r="J98" s="25"/>
      <c r="K98" s="25">
        <f t="shared" si="16"/>
        <v>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 hidden="1">
      <c r="A99" s="128" t="s">
        <v>303</v>
      </c>
      <c r="B99" s="25"/>
      <c r="C99" s="109"/>
      <c r="D99" s="25"/>
      <c r="E99" s="109"/>
      <c r="F99" s="25"/>
      <c r="G99" s="109"/>
      <c r="H99" s="25"/>
      <c r="I99" s="109"/>
      <c r="J99" s="25"/>
      <c r="K99" s="25">
        <f t="shared" si="16"/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 hidden="1">
      <c r="A100" s="108" t="s">
        <v>314</v>
      </c>
      <c r="B100" s="25"/>
      <c r="C100" s="109"/>
      <c r="D100" s="25"/>
      <c r="E100" s="109"/>
      <c r="F100" s="25"/>
      <c r="G100" s="109"/>
      <c r="H100" s="25"/>
      <c r="I100" s="109"/>
      <c r="J100" s="25"/>
      <c r="K100" s="25">
        <f t="shared" si="16"/>
        <v>0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 hidden="1">
      <c r="A101" s="128" t="s">
        <v>320</v>
      </c>
      <c r="B101" s="25"/>
      <c r="C101" s="109"/>
      <c r="D101" s="25"/>
      <c r="E101" s="109"/>
      <c r="F101" s="25"/>
      <c r="G101" s="109"/>
      <c r="H101" s="25"/>
      <c r="I101" s="109"/>
      <c r="J101" s="25"/>
      <c r="K101" s="25">
        <f t="shared" si="16"/>
        <v>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128" t="s">
        <v>321</v>
      </c>
      <c r="B102" s="25"/>
      <c r="C102" s="109"/>
      <c r="D102" s="25"/>
      <c r="E102" s="109"/>
      <c r="F102" s="25"/>
      <c r="G102" s="109"/>
      <c r="H102" s="25"/>
      <c r="I102" s="109"/>
      <c r="J102" s="25"/>
      <c r="K102" s="25">
        <f t="shared" si="16"/>
        <v>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128" t="s">
        <v>407</v>
      </c>
      <c r="B103" s="25"/>
      <c r="C103" s="109"/>
      <c r="D103" s="25"/>
      <c r="E103" s="109"/>
      <c r="F103" s="25"/>
      <c r="G103" s="109"/>
      <c r="H103" s="25"/>
      <c r="I103" s="109"/>
      <c r="J103" s="25"/>
      <c r="K103" s="25">
        <f t="shared" si="16"/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 hidden="1">
      <c r="A104" s="128" t="s">
        <v>322</v>
      </c>
      <c r="B104" s="25"/>
      <c r="C104" s="109"/>
      <c r="D104" s="25"/>
      <c r="E104" s="109"/>
      <c r="F104" s="25"/>
      <c r="G104" s="109"/>
      <c r="H104" s="25"/>
      <c r="I104" s="109"/>
      <c r="J104" s="25"/>
      <c r="K104" s="25">
        <f t="shared" si="16"/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 hidden="1">
      <c r="A105" s="128" t="s">
        <v>330</v>
      </c>
      <c r="B105" s="25"/>
      <c r="C105" s="109"/>
      <c r="D105" s="25"/>
      <c r="E105" s="109"/>
      <c r="F105" s="25"/>
      <c r="G105" s="109"/>
      <c r="H105" s="25"/>
      <c r="I105" s="109"/>
      <c r="J105" s="25"/>
      <c r="K105" s="25">
        <f t="shared" si="16"/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128" t="s">
        <v>328</v>
      </c>
      <c r="B106" s="25"/>
      <c r="C106" s="109"/>
      <c r="D106" s="25"/>
      <c r="E106" s="109"/>
      <c r="F106" s="25"/>
      <c r="G106" s="109"/>
      <c r="H106" s="25"/>
      <c r="I106" s="109"/>
      <c r="J106" s="25"/>
      <c r="K106" s="25">
        <f t="shared" si="16"/>
        <v>0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128" t="s">
        <v>345</v>
      </c>
      <c r="B107" s="25"/>
      <c r="C107" s="109"/>
      <c r="D107" s="25"/>
      <c r="E107" s="109"/>
      <c r="F107" s="25"/>
      <c r="G107" s="109"/>
      <c r="H107" s="25"/>
      <c r="I107" s="109"/>
      <c r="J107" s="25"/>
      <c r="K107" s="25">
        <f t="shared" si="16"/>
        <v>0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108" t="s">
        <v>397</v>
      </c>
      <c r="B108" s="25"/>
      <c r="C108" s="109"/>
      <c r="D108" s="25"/>
      <c r="E108" s="109"/>
      <c r="F108" s="25"/>
      <c r="G108" s="109"/>
      <c r="H108" s="25"/>
      <c r="I108" s="109"/>
      <c r="J108" s="25"/>
      <c r="K108" s="25">
        <f t="shared" si="16"/>
        <v>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108" t="s">
        <v>412</v>
      </c>
      <c r="B109" s="25"/>
      <c r="C109" s="109"/>
      <c r="D109" s="25"/>
      <c r="E109" s="109"/>
      <c r="F109" s="25"/>
      <c r="G109" s="109"/>
      <c r="H109" s="25"/>
      <c r="I109" s="109"/>
      <c r="J109" s="25"/>
      <c r="K109" s="25">
        <f t="shared" si="16"/>
        <v>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108" t="s">
        <v>488</v>
      </c>
      <c r="B110" s="25"/>
      <c r="C110" s="109"/>
      <c r="D110" s="25"/>
      <c r="E110" s="109"/>
      <c r="F110" s="25"/>
      <c r="G110" s="109"/>
      <c r="H110" s="25"/>
      <c r="I110" s="109"/>
      <c r="J110" s="25"/>
      <c r="K110" s="25">
        <f t="shared" si="16"/>
        <v>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207" t="s">
        <v>503</v>
      </c>
      <c r="B111" s="25"/>
      <c r="C111" s="109"/>
      <c r="D111" s="25"/>
      <c r="E111" s="109"/>
      <c r="F111" s="25"/>
      <c r="G111" s="109"/>
      <c r="H111" s="25"/>
      <c r="I111" s="109"/>
      <c r="J111" s="25"/>
      <c r="K111" s="25">
        <f t="shared" si="16"/>
        <v>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128" t="s">
        <v>400</v>
      </c>
      <c r="B112" s="25"/>
      <c r="C112" s="109"/>
      <c r="D112" s="25"/>
      <c r="E112" s="109"/>
      <c r="F112" s="25"/>
      <c r="G112" s="109"/>
      <c r="H112" s="25"/>
      <c r="I112" s="109"/>
      <c r="J112" s="25"/>
      <c r="K112" s="25">
        <f t="shared" si="16"/>
        <v>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8" t="s">
        <v>456</v>
      </c>
      <c r="B113" s="25"/>
      <c r="C113" s="109"/>
      <c r="D113" s="25"/>
      <c r="E113" s="109"/>
      <c r="F113" s="25"/>
      <c r="G113" s="109"/>
      <c r="H113" s="25"/>
      <c r="I113" s="109"/>
      <c r="J113" s="25"/>
      <c r="K113" s="25">
        <f t="shared" si="16"/>
        <v>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 hidden="1">
      <c r="A114" s="8" t="s">
        <v>452</v>
      </c>
      <c r="B114" s="25"/>
      <c r="C114" s="109"/>
      <c r="D114" s="25"/>
      <c r="E114" s="109"/>
      <c r="F114" s="25"/>
      <c r="G114" s="109"/>
      <c r="H114" s="25"/>
      <c r="I114" s="109"/>
      <c r="J114" s="25"/>
      <c r="K114" s="25">
        <f t="shared" si="16"/>
        <v>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8" t="s">
        <v>453</v>
      </c>
      <c r="B115" s="25"/>
      <c r="C115" s="109"/>
      <c r="D115" s="25"/>
      <c r="E115" s="109"/>
      <c r="F115" s="25"/>
      <c r="G115" s="109"/>
      <c r="H115" s="25"/>
      <c r="I115" s="109"/>
      <c r="J115" s="25"/>
      <c r="K115" s="25">
        <f t="shared" si="16"/>
        <v>0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8" t="s">
        <v>495</v>
      </c>
      <c r="B116" s="25"/>
      <c r="C116" s="109"/>
      <c r="D116" s="25"/>
      <c r="E116" s="109"/>
      <c r="F116" s="25"/>
      <c r="G116" s="109"/>
      <c r="H116" s="25"/>
      <c r="I116" s="109"/>
      <c r="J116" s="25"/>
      <c r="K116" s="25">
        <f t="shared" si="16"/>
        <v>0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8" t="s">
        <v>464</v>
      </c>
      <c r="B117" s="25"/>
      <c r="C117" s="109"/>
      <c r="D117" s="25"/>
      <c r="E117" s="109"/>
      <c r="F117" s="25"/>
      <c r="G117" s="109"/>
      <c r="H117" s="25"/>
      <c r="I117" s="109"/>
      <c r="J117" s="25"/>
      <c r="K117" s="25">
        <f t="shared" si="16"/>
        <v>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8" t="s">
        <v>572</v>
      </c>
      <c r="B118" s="25"/>
      <c r="C118" s="109"/>
      <c r="D118" s="25"/>
      <c r="E118" s="109"/>
      <c r="F118" s="25"/>
      <c r="G118" s="109"/>
      <c r="H118" s="25"/>
      <c r="I118" s="109"/>
      <c r="J118" s="25"/>
      <c r="K118" s="25">
        <f t="shared" si="16"/>
        <v>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8" t="s">
        <v>574</v>
      </c>
      <c r="B119" s="25"/>
      <c r="C119" s="109"/>
      <c r="D119" s="25"/>
      <c r="E119" s="109"/>
      <c r="F119" s="25"/>
      <c r="G119" s="109"/>
      <c r="H119" s="25"/>
      <c r="I119" s="109"/>
      <c r="J119" s="25"/>
      <c r="K119" s="25">
        <f t="shared" si="16"/>
        <v>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203" t="s">
        <v>508</v>
      </c>
      <c r="B120" s="25"/>
      <c r="C120" s="109"/>
      <c r="D120" s="25"/>
      <c r="E120" s="109"/>
      <c r="F120" s="25"/>
      <c r="G120" s="109"/>
      <c r="H120" s="25"/>
      <c r="I120" s="109"/>
      <c r="J120" s="25"/>
      <c r="K120" s="25">
        <f t="shared" si="16"/>
        <v>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205" t="s">
        <v>509</v>
      </c>
      <c r="B121" s="25"/>
      <c r="C121" s="109"/>
      <c r="D121" s="25"/>
      <c r="E121" s="109"/>
      <c r="F121" s="25"/>
      <c r="G121" s="109"/>
      <c r="H121" s="25"/>
      <c r="I121" s="109"/>
      <c r="J121" s="25"/>
      <c r="K121" s="25">
        <f t="shared" si="16"/>
        <v>0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205" t="s">
        <v>569</v>
      </c>
      <c r="B122" s="25"/>
      <c r="C122" s="109"/>
      <c r="D122" s="25"/>
      <c r="E122" s="109"/>
      <c r="F122" s="25"/>
      <c r="G122" s="109"/>
      <c r="H122" s="25"/>
      <c r="I122" s="109"/>
      <c r="J122" s="25"/>
      <c r="K122" s="25">
        <f t="shared" si="16"/>
        <v>0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205" t="s">
        <v>570</v>
      </c>
      <c r="B123" s="25"/>
      <c r="C123" s="109"/>
      <c r="D123" s="25"/>
      <c r="E123" s="109"/>
      <c r="F123" s="25"/>
      <c r="G123" s="109"/>
      <c r="H123" s="25"/>
      <c r="I123" s="109"/>
      <c r="J123" s="25"/>
      <c r="K123" s="25">
        <f t="shared" si="16"/>
        <v>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203" t="s">
        <v>566</v>
      </c>
      <c r="B124" s="25"/>
      <c r="C124" s="109"/>
      <c r="D124" s="25"/>
      <c r="E124" s="109"/>
      <c r="F124" s="25"/>
      <c r="G124" s="109"/>
      <c r="H124" s="25"/>
      <c r="I124" s="109"/>
      <c r="J124" s="25"/>
      <c r="K124" s="25">
        <f t="shared" si="16"/>
        <v>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203" t="s">
        <v>573</v>
      </c>
      <c r="B125" s="25"/>
      <c r="C125" s="109"/>
      <c r="D125" s="25"/>
      <c r="E125" s="109"/>
      <c r="F125" s="25"/>
      <c r="G125" s="109"/>
      <c r="H125" s="25"/>
      <c r="I125" s="109"/>
      <c r="J125" s="25"/>
      <c r="K125" s="25">
        <f t="shared" si="16"/>
        <v>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143" t="s">
        <v>22</v>
      </c>
      <c r="B126" s="23">
        <v>0</v>
      </c>
      <c r="C126" s="77">
        <v>0</v>
      </c>
      <c r="D126" s="23">
        <v>0</v>
      </c>
      <c r="E126" s="77">
        <v>0</v>
      </c>
      <c r="F126" s="23">
        <v>0</v>
      </c>
      <c r="G126" s="77">
        <v>0</v>
      </c>
      <c r="H126" s="23">
        <v>0</v>
      </c>
      <c r="I126" s="77">
        <v>0</v>
      </c>
      <c r="J126" s="23">
        <v>0</v>
      </c>
      <c r="K126" s="23">
        <f t="shared" si="16"/>
        <v>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108"/>
      <c r="B127" s="25"/>
      <c r="C127" s="109"/>
      <c r="D127" s="25"/>
      <c r="E127" s="109"/>
      <c r="F127" s="25"/>
      <c r="G127" s="109"/>
      <c r="H127" s="25"/>
      <c r="I127" s="109"/>
      <c r="J127" s="25"/>
      <c r="K127" s="2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143" t="s">
        <v>20</v>
      </c>
      <c r="B128" s="23">
        <f>SUM(B129:B133)</f>
        <v>0</v>
      </c>
      <c r="C128" s="77">
        <f aca="true" t="shared" si="17" ref="C128:J128">SUM(C129:C133)</f>
        <v>0</v>
      </c>
      <c r="D128" s="23">
        <f t="shared" si="17"/>
        <v>0</v>
      </c>
      <c r="E128" s="77">
        <f t="shared" si="17"/>
        <v>0</v>
      </c>
      <c r="F128" s="23">
        <f t="shared" si="17"/>
        <v>0</v>
      </c>
      <c r="G128" s="77">
        <f t="shared" si="17"/>
        <v>0</v>
      </c>
      <c r="H128" s="23">
        <f t="shared" si="17"/>
        <v>0</v>
      </c>
      <c r="I128" s="77">
        <f t="shared" si="17"/>
        <v>30000000</v>
      </c>
      <c r="J128" s="23">
        <f t="shared" si="17"/>
        <v>0</v>
      </c>
      <c r="K128" s="23">
        <f>SUM(K129:K133)</f>
        <v>30000000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108" t="s">
        <v>137</v>
      </c>
      <c r="B129" s="25">
        <v>0</v>
      </c>
      <c r="C129" s="109">
        <v>0</v>
      </c>
      <c r="D129" s="25">
        <v>0</v>
      </c>
      <c r="E129" s="109">
        <v>0</v>
      </c>
      <c r="F129" s="25">
        <v>0</v>
      </c>
      <c r="G129" s="109">
        <v>0</v>
      </c>
      <c r="H129" s="25">
        <v>0</v>
      </c>
      <c r="I129" s="109">
        <v>30000000</v>
      </c>
      <c r="J129" s="25">
        <v>0</v>
      </c>
      <c r="K129" s="25">
        <f>SUM(B129:J129)</f>
        <v>30000000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108" t="s">
        <v>138</v>
      </c>
      <c r="B130" s="25"/>
      <c r="C130" s="109"/>
      <c r="D130" s="25"/>
      <c r="E130" s="109"/>
      <c r="F130" s="25"/>
      <c r="G130" s="109"/>
      <c r="H130" s="25"/>
      <c r="I130" s="109"/>
      <c r="J130" s="25"/>
      <c r="K130" s="25">
        <f>SUM(B130:J130)</f>
        <v>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108" t="s">
        <v>139</v>
      </c>
      <c r="B131" s="25"/>
      <c r="C131" s="109"/>
      <c r="D131" s="25"/>
      <c r="E131" s="109"/>
      <c r="F131" s="25"/>
      <c r="G131" s="109"/>
      <c r="H131" s="25"/>
      <c r="I131" s="109"/>
      <c r="J131" s="25"/>
      <c r="K131" s="25">
        <f>SUM(B131:J131)</f>
        <v>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108" t="s">
        <v>286</v>
      </c>
      <c r="B132" s="25"/>
      <c r="C132" s="109"/>
      <c r="D132" s="25"/>
      <c r="E132" s="109"/>
      <c r="F132" s="25"/>
      <c r="G132" s="109"/>
      <c r="H132" s="25"/>
      <c r="I132" s="109"/>
      <c r="J132" s="25"/>
      <c r="K132" s="25">
        <f>SUM(B132:J132)</f>
        <v>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128" t="s">
        <v>305</v>
      </c>
      <c r="B133" s="25"/>
      <c r="C133" s="109"/>
      <c r="D133" s="25"/>
      <c r="E133" s="109"/>
      <c r="F133" s="25"/>
      <c r="G133" s="109"/>
      <c r="H133" s="25"/>
      <c r="I133" s="109"/>
      <c r="J133" s="25"/>
      <c r="K133" s="25">
        <f>SUM(B133:J133)</f>
        <v>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108"/>
      <c r="B134" s="25"/>
      <c r="C134" s="109"/>
      <c r="D134" s="25"/>
      <c r="E134" s="109"/>
      <c r="F134" s="25"/>
      <c r="G134" s="109"/>
      <c r="H134" s="25"/>
      <c r="I134" s="109"/>
      <c r="J134" s="25"/>
      <c r="K134" s="2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143" t="s">
        <v>23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f>SUM(B135:J135)</f>
        <v>0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165"/>
      <c r="B136" s="26"/>
      <c r="C136" s="111"/>
      <c r="D136" s="26"/>
      <c r="E136" s="111"/>
      <c r="F136" s="26"/>
      <c r="G136" s="111"/>
      <c r="H136" s="26"/>
      <c r="I136" s="111"/>
      <c r="J136" s="26"/>
      <c r="K136" s="2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2:66" ht="12.75">
      <c r="B137" s="1"/>
      <c r="C137" s="1"/>
      <c r="D137" s="1"/>
      <c r="E137" s="112"/>
      <c r="F137" s="112"/>
      <c r="G137" s="112"/>
      <c r="H137" s="112"/>
      <c r="I137" s="112"/>
      <c r="J137" s="11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147" t="s">
        <v>35</v>
      </c>
      <c r="B138" s="6">
        <f aca="true" t="shared" si="18" ref="B138:K138">SUM(B135+B128+B126+B87+B85+B76+B67+B57+B48+B35+B30+B16+B8)</f>
        <v>130638772</v>
      </c>
      <c r="C138" s="6">
        <f t="shared" si="18"/>
        <v>99127971</v>
      </c>
      <c r="D138" s="6">
        <f t="shared" si="18"/>
        <v>91533859.64</v>
      </c>
      <c r="E138" s="6">
        <f t="shared" si="18"/>
        <v>85539912</v>
      </c>
      <c r="F138" s="6">
        <f t="shared" si="18"/>
        <v>79410989</v>
      </c>
      <c r="G138" s="6">
        <f t="shared" si="18"/>
        <v>81634810</v>
      </c>
      <c r="H138" s="6">
        <f t="shared" si="18"/>
        <v>81783241</v>
      </c>
      <c r="I138" s="6">
        <f t="shared" si="18"/>
        <v>108465183</v>
      </c>
      <c r="J138" s="6">
        <f t="shared" si="18"/>
        <v>78252439</v>
      </c>
      <c r="K138" s="6">
        <f t="shared" si="18"/>
        <v>836387176.64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2:66" ht="12.75">
      <c r="B139" s="1"/>
      <c r="C139" s="1"/>
      <c r="D139" s="1"/>
      <c r="E139" s="112"/>
      <c r="F139" s="112"/>
      <c r="G139" s="112"/>
      <c r="H139" s="112"/>
      <c r="I139" s="112"/>
      <c r="J139" s="11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2:66" ht="12.75">
      <c r="B140" s="112"/>
      <c r="C140" s="112"/>
      <c r="D140" s="112"/>
      <c r="E140" s="112"/>
      <c r="F140" s="112"/>
      <c r="G140" s="112"/>
      <c r="H140" s="112"/>
      <c r="I140" s="112"/>
      <c r="K140" s="11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2:66" ht="12.75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2:66" ht="12.75">
      <c r="B142" s="1"/>
      <c r="C142" s="1"/>
      <c r="D142" s="1"/>
      <c r="E142" s="112"/>
      <c r="F142" s="112"/>
      <c r="G142" s="112"/>
      <c r="H142" s="112"/>
      <c r="I142" s="112"/>
      <c r="J142" s="11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2:66" ht="12.75">
      <c r="B143" s="1"/>
      <c r="C143" s="1"/>
      <c r="D143" s="1"/>
      <c r="E143" s="112"/>
      <c r="F143" s="112"/>
      <c r="G143" s="112"/>
      <c r="H143" s="112"/>
      <c r="I143" s="112"/>
      <c r="J143" s="11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2:66" ht="12.75">
      <c r="B144" s="1"/>
      <c r="C144" s="1"/>
      <c r="D144" s="1"/>
      <c r="E144" s="112"/>
      <c r="F144" s="112"/>
      <c r="G144" s="112"/>
      <c r="H144" s="112"/>
      <c r="I144" s="112"/>
      <c r="J144" s="11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2:66" ht="12.75">
      <c r="B145" s="1"/>
      <c r="C145" s="1"/>
      <c r="D145" s="1"/>
      <c r="E145" s="112"/>
      <c r="F145" s="112"/>
      <c r="G145" s="112"/>
      <c r="H145" s="112"/>
      <c r="I145" s="112"/>
      <c r="J145" s="112"/>
      <c r="K145" s="11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2:66" ht="12.75">
      <c r="B146" s="1"/>
      <c r="C146" s="1"/>
      <c r="D146" s="1"/>
      <c r="E146" s="112"/>
      <c r="F146" s="112"/>
      <c r="G146" s="112"/>
      <c r="H146" s="112"/>
      <c r="I146" s="112"/>
      <c r="J146" s="11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2:66" ht="12.75">
      <c r="B147" s="1"/>
      <c r="C147" s="1"/>
      <c r="D147" s="1"/>
      <c r="E147" s="112"/>
      <c r="F147" s="112"/>
      <c r="G147" s="112"/>
      <c r="H147" s="112"/>
      <c r="I147" s="112"/>
      <c r="J147" s="11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2:66" ht="12.75">
      <c r="B148" s="1"/>
      <c r="C148" s="1"/>
      <c r="D148" s="1"/>
      <c r="E148" s="112"/>
      <c r="F148" s="112"/>
      <c r="G148" s="112"/>
      <c r="H148" s="112"/>
      <c r="I148" s="112"/>
      <c r="J148" s="11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2:66" ht="12.75">
      <c r="B149" s="1"/>
      <c r="C149" s="1"/>
      <c r="D149" s="1"/>
      <c r="E149" s="112"/>
      <c r="F149" s="112"/>
      <c r="G149" s="112"/>
      <c r="H149" s="112"/>
      <c r="I149" s="112"/>
      <c r="J149" s="11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2:66" ht="12.75">
      <c r="B150" s="1"/>
      <c r="C150" s="1"/>
      <c r="D150" s="1"/>
      <c r="E150" s="112"/>
      <c r="F150" s="112"/>
      <c r="G150" s="112"/>
      <c r="H150" s="112"/>
      <c r="I150" s="112"/>
      <c r="J150" s="11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2:66" ht="12.75">
      <c r="B151" s="1"/>
      <c r="C151" s="1"/>
      <c r="D151" s="1"/>
      <c r="E151" s="112"/>
      <c r="F151" s="112"/>
      <c r="G151" s="112"/>
      <c r="H151" s="112"/>
      <c r="I151" s="112"/>
      <c r="J151" s="11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2:66" ht="12.75">
      <c r="B152" s="1"/>
      <c r="C152" s="1"/>
      <c r="D152" s="1"/>
      <c r="E152" s="112"/>
      <c r="F152" s="112"/>
      <c r="G152" s="112"/>
      <c r="H152" s="112"/>
      <c r="I152" s="112"/>
      <c r="J152" s="11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2:66" ht="12.75">
      <c r="B153" s="1"/>
      <c r="C153" s="1"/>
      <c r="D153" s="1"/>
      <c r="E153" s="112"/>
      <c r="F153" s="112"/>
      <c r="G153" s="112"/>
      <c r="H153" s="112"/>
      <c r="I153" s="112"/>
      <c r="J153" s="11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2:66" ht="12.75">
      <c r="B154" s="1"/>
      <c r="C154" s="1"/>
      <c r="D154" s="1"/>
      <c r="E154" s="112"/>
      <c r="F154" s="112"/>
      <c r="G154" s="112"/>
      <c r="H154" s="112"/>
      <c r="I154" s="112"/>
      <c r="J154" s="11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2:66" ht="12.75">
      <c r="B155" s="1"/>
      <c r="C155" s="1"/>
      <c r="D155" s="1"/>
      <c r="E155" s="112"/>
      <c r="F155" s="112"/>
      <c r="G155" s="112"/>
      <c r="H155" s="112"/>
      <c r="I155" s="112"/>
      <c r="J155" s="11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2:66" ht="12.75">
      <c r="B156" s="1"/>
      <c r="C156" s="1"/>
      <c r="D156" s="1"/>
      <c r="E156" s="112"/>
      <c r="F156" s="112"/>
      <c r="G156" s="112"/>
      <c r="H156" s="112"/>
      <c r="I156" s="112"/>
      <c r="J156" s="11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2:66" ht="12.75">
      <c r="B157" s="1"/>
      <c r="C157" s="1"/>
      <c r="D157" s="1"/>
      <c r="E157" s="112"/>
      <c r="F157" s="112"/>
      <c r="G157" s="112"/>
      <c r="H157" s="112"/>
      <c r="I157" s="112"/>
      <c r="J157" s="11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2:66" ht="12.75">
      <c r="B158" s="1"/>
      <c r="C158" s="1"/>
      <c r="D158" s="1"/>
      <c r="E158" s="112"/>
      <c r="F158" s="112"/>
      <c r="G158" s="112"/>
      <c r="H158" s="112"/>
      <c r="I158" s="112"/>
      <c r="J158" s="11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2:66" ht="12.75">
      <c r="B159" s="1"/>
      <c r="C159" s="1"/>
      <c r="D159" s="1"/>
      <c r="E159" s="112"/>
      <c r="F159" s="112"/>
      <c r="G159" s="112"/>
      <c r="H159" s="112"/>
      <c r="I159" s="112"/>
      <c r="J159" s="11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2:66" ht="12.75">
      <c r="B160" s="1"/>
      <c r="C160" s="1"/>
      <c r="D160" s="1"/>
      <c r="E160" s="112"/>
      <c r="F160" s="112"/>
      <c r="G160" s="112"/>
      <c r="H160" s="112"/>
      <c r="I160" s="112"/>
      <c r="J160" s="11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2:66" ht="12.75">
      <c r="B161" s="1"/>
      <c r="C161" s="1"/>
      <c r="D161" s="1"/>
      <c r="E161" s="112"/>
      <c r="F161" s="112"/>
      <c r="G161" s="112"/>
      <c r="H161" s="112"/>
      <c r="I161" s="112"/>
      <c r="J161" s="11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2:66" ht="12.75">
      <c r="B162" s="1"/>
      <c r="C162" s="1"/>
      <c r="D162" s="1"/>
      <c r="E162" s="112"/>
      <c r="F162" s="112"/>
      <c r="G162" s="112"/>
      <c r="H162" s="112"/>
      <c r="I162" s="112"/>
      <c r="J162" s="11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</sheetData>
  <sheetProtection/>
  <mergeCells count="4">
    <mergeCell ref="A3:K3"/>
    <mergeCell ref="A4:K4"/>
    <mergeCell ref="A2:K2"/>
    <mergeCell ref="A1:K1"/>
  </mergeCells>
  <printOptions horizontalCentered="1"/>
  <pageMargins left="0.2755905511811024" right="0.34" top="0.15748031496062992" bottom="0.15748031496062992" header="0.15748031496062992" footer="0"/>
  <pageSetup firstPageNumber="5" useFirstPageNumber="1" horizontalDpi="600" verticalDpi="600" orientation="landscape" scale="63" r:id="rId2"/>
  <rowBreaks count="1" manualBreakCount="1">
    <brk id="5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60" zoomScaleNormal="60" zoomScalePageLayoutView="0" workbookViewId="0" topLeftCell="A1">
      <selection activeCell="A1" sqref="A1:I2"/>
    </sheetView>
  </sheetViews>
  <sheetFormatPr defaultColWidth="11.421875" defaultRowHeight="12.75"/>
  <cols>
    <col min="1" max="1" width="37.00390625" style="0" bestFit="1" customWidth="1"/>
    <col min="2" max="3" width="12.7109375" style="0" bestFit="1" customWidth="1"/>
    <col min="4" max="4" width="14.8515625" style="0" bestFit="1" customWidth="1"/>
    <col min="5" max="5" width="11.7109375" style="0" bestFit="1" customWidth="1"/>
    <col min="6" max="7" width="13.7109375" style="0" bestFit="1" customWidth="1"/>
    <col min="8" max="8" width="14.8515625" style="0" customWidth="1"/>
    <col min="9" max="9" width="11.7109375" style="0" bestFit="1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176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14"/>
      <c r="D10" s="7"/>
      <c r="E10" s="14"/>
      <c r="F10" s="24"/>
      <c r="G10" s="107"/>
      <c r="H10" s="24"/>
      <c r="I10" s="24"/>
    </row>
    <row r="11" spans="1:9" ht="12.75">
      <c r="A11" s="8" t="s">
        <v>239</v>
      </c>
      <c r="B11" s="11">
        <v>59098194</v>
      </c>
      <c r="C11" s="35">
        <v>63629722.89</v>
      </c>
      <c r="D11" s="11">
        <v>61166631</v>
      </c>
      <c r="E11" s="35">
        <v>2463091.8900000006</v>
      </c>
      <c r="F11" s="88">
        <v>177294582</v>
      </c>
      <c r="G11" s="104">
        <f>SUM('Ingresos Reales'!K78)</f>
        <v>190889168.67</v>
      </c>
      <c r="H11" s="25">
        <f>SUM('Presupuesto Ingresos'!K77)</f>
        <v>183499893</v>
      </c>
      <c r="I11" s="88">
        <f>SUM(G11-H11)</f>
        <v>7389275.669999987</v>
      </c>
    </row>
    <row r="12" spans="1:9" ht="12.75">
      <c r="A12" s="8"/>
      <c r="B12" s="11"/>
      <c r="C12" s="35"/>
      <c r="D12" s="11"/>
      <c r="E12" s="35"/>
      <c r="F12" s="25"/>
      <c r="G12" s="104"/>
      <c r="H12" s="25"/>
      <c r="I12" s="88"/>
    </row>
    <row r="13" spans="1:9" ht="12.75">
      <c r="A13" s="20" t="s">
        <v>349</v>
      </c>
      <c r="B13" s="25">
        <v>0</v>
      </c>
      <c r="C13" s="109">
        <v>0</v>
      </c>
      <c r="D13" s="25">
        <v>0</v>
      </c>
      <c r="E13" s="109">
        <v>0</v>
      </c>
      <c r="F13" s="25">
        <v>0</v>
      </c>
      <c r="G13" s="104">
        <f>SUM('Ingresos Reales'!K79)</f>
        <v>0</v>
      </c>
      <c r="H13" s="25">
        <f>SUM('Presupuesto Ingresos'!K78)</f>
        <v>0</v>
      </c>
      <c r="I13" s="88">
        <f>SUM(G13-H13)</f>
        <v>0</v>
      </c>
    </row>
    <row r="14" spans="1:9" ht="12.75">
      <c r="A14" s="8"/>
      <c r="B14" s="11"/>
      <c r="C14" s="35"/>
      <c r="D14" s="11"/>
      <c r="E14" s="35"/>
      <c r="F14" s="25"/>
      <c r="G14" s="104"/>
      <c r="H14" s="25"/>
      <c r="I14" s="88"/>
    </row>
    <row r="15" spans="1:9" ht="12.75">
      <c r="A15" s="20" t="s">
        <v>350</v>
      </c>
      <c r="B15" s="25">
        <v>1839.6599999999999</v>
      </c>
      <c r="C15" s="109">
        <v>0</v>
      </c>
      <c r="D15" s="25">
        <v>0</v>
      </c>
      <c r="E15" s="109">
        <v>0</v>
      </c>
      <c r="F15" s="25">
        <v>7141.71</v>
      </c>
      <c r="G15" s="104">
        <f>SUM('Ingresos Reales'!K80)</f>
        <v>0</v>
      </c>
      <c r="H15" s="25">
        <f>SUM('Presupuesto Ingresos'!K79)</f>
        <v>0</v>
      </c>
      <c r="I15" s="88">
        <f>SUM(G15-H15)</f>
        <v>0</v>
      </c>
    </row>
    <row r="16" spans="1:9" ht="12.75">
      <c r="A16" s="8"/>
      <c r="B16" s="11"/>
      <c r="C16" s="35"/>
      <c r="D16" s="11"/>
      <c r="E16" s="35"/>
      <c r="F16" s="25"/>
      <c r="G16" s="104"/>
      <c r="H16" s="25"/>
      <c r="I16" s="88"/>
    </row>
    <row r="17" spans="1:9" ht="12.75">
      <c r="A17" s="203" t="s">
        <v>351</v>
      </c>
      <c r="B17" s="208">
        <v>562.63</v>
      </c>
      <c r="C17" s="224">
        <v>0</v>
      </c>
      <c r="D17" s="208">
        <v>0</v>
      </c>
      <c r="E17" s="224">
        <v>0</v>
      </c>
      <c r="F17" s="25">
        <v>2240.3199999999997</v>
      </c>
      <c r="G17" s="104">
        <f>SUM('Ingresos Reales'!K81)</f>
        <v>0</v>
      </c>
      <c r="H17" s="25">
        <f>SUM('Presupuesto Ingresos'!K80)</f>
        <v>0</v>
      </c>
      <c r="I17" s="88">
        <f>SUM(G17-H17)</f>
        <v>0</v>
      </c>
    </row>
    <row r="18" spans="1:9" ht="12.75">
      <c r="A18" s="20"/>
      <c r="B18" s="25"/>
      <c r="C18" s="109"/>
      <c r="D18" s="25"/>
      <c r="E18" s="109"/>
      <c r="F18" s="25"/>
      <c r="G18" s="104"/>
      <c r="H18" s="25"/>
      <c r="I18" s="88"/>
    </row>
    <row r="19" spans="1:9" ht="12.75">
      <c r="A19" s="203" t="s">
        <v>426</v>
      </c>
      <c r="B19" s="208">
        <v>5996.87</v>
      </c>
      <c r="C19" s="224">
        <v>0</v>
      </c>
      <c r="D19" s="208">
        <v>0</v>
      </c>
      <c r="E19" s="224">
        <v>0</v>
      </c>
      <c r="F19" s="25">
        <v>22701.18</v>
      </c>
      <c r="G19" s="104">
        <f>SUM('Ingresos Reales'!K82)</f>
        <v>0</v>
      </c>
      <c r="H19" s="25">
        <f>SUM('Presupuesto Ingresos'!K81)</f>
        <v>0</v>
      </c>
      <c r="I19" s="88">
        <f>SUM(G19-H19)</f>
        <v>0</v>
      </c>
    </row>
    <row r="20" spans="1:9" ht="12.75">
      <c r="A20" s="20"/>
      <c r="B20" s="25"/>
      <c r="C20" s="109"/>
      <c r="D20" s="25"/>
      <c r="E20" s="109"/>
      <c r="F20" s="25"/>
      <c r="G20" s="104"/>
      <c r="H20" s="25"/>
      <c r="I20" s="88"/>
    </row>
    <row r="21" spans="1:9" ht="12.75">
      <c r="A21" s="203" t="s">
        <v>467</v>
      </c>
      <c r="B21" s="208">
        <v>9649.150000000001</v>
      </c>
      <c r="C21" s="224">
        <v>4162.63</v>
      </c>
      <c r="D21" s="208">
        <v>0</v>
      </c>
      <c r="E21" s="224">
        <v>4162.63</v>
      </c>
      <c r="F21" s="25">
        <v>244157.30999999997</v>
      </c>
      <c r="G21" s="104">
        <f>SUM('Ingresos Reales'!K83)</f>
        <v>12184.019999999999</v>
      </c>
      <c r="H21" s="25">
        <f>SUM('Presupuesto Ingresos'!K82)</f>
        <v>0</v>
      </c>
      <c r="I21" s="88">
        <f>SUM(G21-H21)</f>
        <v>12184.019999999999</v>
      </c>
    </row>
    <row r="22" spans="1:9" ht="12.75">
      <c r="A22" s="203"/>
      <c r="B22" s="208"/>
      <c r="C22" s="224"/>
      <c r="D22" s="208"/>
      <c r="E22" s="224"/>
      <c r="F22" s="25"/>
      <c r="G22" s="104"/>
      <c r="H22" s="25"/>
      <c r="I22" s="88"/>
    </row>
    <row r="23" spans="1:9" ht="12.75">
      <c r="A23" s="203" t="s">
        <v>498</v>
      </c>
      <c r="B23" s="208">
        <v>105375.53000000001</v>
      </c>
      <c r="C23" s="224">
        <v>119345.39</v>
      </c>
      <c r="D23" s="208">
        <v>0</v>
      </c>
      <c r="E23" s="224">
        <v>119345.39</v>
      </c>
      <c r="F23" s="25">
        <v>310387.49</v>
      </c>
      <c r="G23" s="104">
        <f>SUM('Ingresos Reales'!K84)</f>
        <v>517057.92</v>
      </c>
      <c r="H23" s="25">
        <f>SUM('Presupuesto Ingresos'!K83)</f>
        <v>0</v>
      </c>
      <c r="I23" s="88">
        <f>SUM(G23-H23)</f>
        <v>517057.92</v>
      </c>
    </row>
    <row r="24" spans="1:9" ht="12.75">
      <c r="A24" s="203"/>
      <c r="B24" s="208"/>
      <c r="C24" s="224"/>
      <c r="D24" s="208"/>
      <c r="E24" s="224"/>
      <c r="F24" s="25"/>
      <c r="G24" s="104"/>
      <c r="H24" s="25"/>
      <c r="I24" s="88"/>
    </row>
    <row r="25" spans="1:9" ht="12.75">
      <c r="A25" s="203" t="s">
        <v>543</v>
      </c>
      <c r="B25" s="208">
        <v>0</v>
      </c>
      <c r="C25" s="224">
        <v>61171.31999999999</v>
      </c>
      <c r="D25" s="208">
        <v>127742</v>
      </c>
      <c r="E25" s="224">
        <v>-66570.68000000001</v>
      </c>
      <c r="F25" s="25">
        <v>0</v>
      </c>
      <c r="G25" s="104">
        <f>SUM('Ingresos Reales'!K85)</f>
        <v>116207.87</v>
      </c>
      <c r="H25" s="25">
        <f>SUM('Presupuesto Ingresos'!K84)</f>
        <v>607156</v>
      </c>
      <c r="I25" s="88">
        <f>SUM(G25-H25)</f>
        <v>-490948.13</v>
      </c>
    </row>
    <row r="26" spans="1:9" ht="12.75">
      <c r="A26" s="9"/>
      <c r="B26" s="9"/>
      <c r="D26" s="9"/>
      <c r="F26" s="12"/>
      <c r="G26" s="32"/>
      <c r="H26" s="12"/>
      <c r="I26" s="12"/>
    </row>
    <row r="27" spans="1:9" ht="12.75">
      <c r="A27" s="5" t="s">
        <v>4</v>
      </c>
      <c r="B27" s="6">
        <f aca="true" t="shared" si="0" ref="B27:I27">SUM(B10:B25)</f>
        <v>59221617.839999996</v>
      </c>
      <c r="C27" s="6">
        <f t="shared" si="0"/>
        <v>63814402.230000004</v>
      </c>
      <c r="D27" s="6">
        <f t="shared" si="0"/>
        <v>61294373</v>
      </c>
      <c r="E27" s="6">
        <f t="shared" si="0"/>
        <v>2520029.2300000004</v>
      </c>
      <c r="F27" s="6">
        <f t="shared" si="0"/>
        <v>177881210.01000002</v>
      </c>
      <c r="G27" s="6">
        <f t="shared" si="0"/>
        <v>191534618.48</v>
      </c>
      <c r="H27" s="6">
        <f t="shared" si="0"/>
        <v>184107049</v>
      </c>
      <c r="I27" s="6">
        <f t="shared" si="0"/>
        <v>7427569.4799999865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4724409448818898" bottom="0.3937007874015748" header="0" footer="0"/>
  <pageSetup horizontalDpi="600" verticalDpi="600" orientation="landscape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60" zoomScaleNormal="60" zoomScalePageLayoutView="0" workbookViewId="0" topLeftCell="A1">
      <selection activeCell="A1" sqref="A1:I2"/>
    </sheetView>
  </sheetViews>
  <sheetFormatPr defaultColWidth="11.421875" defaultRowHeight="12.75"/>
  <cols>
    <col min="1" max="1" width="33.8515625" style="0" customWidth="1"/>
    <col min="2" max="2" width="14.140625" style="0" customWidth="1"/>
    <col min="3" max="3" width="17.00390625" style="0" customWidth="1"/>
    <col min="4" max="4" width="14.8515625" style="0" bestFit="1" customWidth="1"/>
    <col min="5" max="5" width="11.7109375" style="0" bestFit="1" customWidth="1"/>
    <col min="6" max="6" width="10.28125" style="0" customWidth="1"/>
    <col min="7" max="7" width="12.7109375" style="0" bestFit="1" customWidth="1"/>
    <col min="8" max="8" width="14.8515625" style="0" customWidth="1"/>
    <col min="9" max="9" width="12.7109375" style="0" bestFit="1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186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4"/>
      <c r="G10" s="24"/>
      <c r="H10" s="24"/>
      <c r="I10" s="24"/>
    </row>
    <row r="11" spans="1:9" ht="12.75">
      <c r="A11" s="8" t="s">
        <v>187</v>
      </c>
      <c r="B11" s="11">
        <v>0</v>
      </c>
      <c r="C11" s="11">
        <v>7270651</v>
      </c>
      <c r="D11" s="11">
        <v>0</v>
      </c>
      <c r="E11" s="11">
        <v>7270651</v>
      </c>
      <c r="F11" s="25">
        <v>0</v>
      </c>
      <c r="G11" s="88">
        <f>SUM('Ingresos Reales'!K86)</f>
        <v>27270651</v>
      </c>
      <c r="H11" s="25">
        <f>SUM('Presupuesto Ingresos'!K85)</f>
        <v>0</v>
      </c>
      <c r="I11" s="88">
        <f>SUM(G11-H11)</f>
        <v>27270651</v>
      </c>
    </row>
    <row r="12" spans="1:9" ht="12.75">
      <c r="A12" s="9"/>
      <c r="B12" s="12"/>
      <c r="C12" s="12"/>
      <c r="D12" s="12"/>
      <c r="E12" s="12"/>
      <c r="F12" s="26"/>
      <c r="G12" s="26"/>
      <c r="H12" s="26"/>
      <c r="I12" s="26"/>
    </row>
    <row r="13" spans="6:9" ht="12.75">
      <c r="F13" s="32"/>
      <c r="G13" s="32"/>
      <c r="H13" s="32"/>
      <c r="I13" s="32"/>
    </row>
    <row r="14" spans="1:9" ht="12.75">
      <c r="A14" s="5" t="s">
        <v>4</v>
      </c>
      <c r="B14" s="6">
        <f aca="true" t="shared" si="0" ref="B14:I14">SUM(B10:B12)</f>
        <v>0</v>
      </c>
      <c r="C14" s="6">
        <f t="shared" si="0"/>
        <v>7270651</v>
      </c>
      <c r="D14" s="6">
        <f t="shared" si="0"/>
        <v>0</v>
      </c>
      <c r="E14" s="6">
        <f t="shared" si="0"/>
        <v>7270651</v>
      </c>
      <c r="F14" s="6">
        <f t="shared" si="0"/>
        <v>0</v>
      </c>
      <c r="G14" s="89">
        <f t="shared" si="0"/>
        <v>27270651</v>
      </c>
      <c r="H14" s="6">
        <f t="shared" si="0"/>
        <v>0</v>
      </c>
      <c r="I14" s="89">
        <f t="shared" si="0"/>
        <v>27270651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2362204724409449" top="0.31496062992125984" bottom="0.1968503937007874" header="0" footer="0"/>
  <pageSetup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0"/>
  <sheetViews>
    <sheetView showGridLines="0" zoomScale="60" zoomScaleNormal="60" zoomScalePageLayoutView="0" workbookViewId="0" topLeftCell="A1">
      <selection activeCell="A1" sqref="A1:I2"/>
    </sheetView>
  </sheetViews>
  <sheetFormatPr defaultColWidth="11.421875" defaultRowHeight="12.75"/>
  <cols>
    <col min="1" max="1" width="55.57421875" style="0" customWidth="1"/>
    <col min="2" max="3" width="12.7109375" style="0" bestFit="1" customWidth="1"/>
    <col min="4" max="4" width="14.8515625" style="0" bestFit="1" customWidth="1"/>
    <col min="5" max="6" width="12.7109375" style="0" bestFit="1" customWidth="1"/>
    <col min="7" max="7" width="13.7109375" style="0" bestFit="1" customWidth="1"/>
    <col min="8" max="8" width="14.8515625" style="0" customWidth="1"/>
    <col min="9" max="9" width="13.7109375" style="0" bestFit="1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188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1:9" ht="12.75">
      <c r="A9" s="15"/>
      <c r="B9" s="16"/>
      <c r="C9" s="16"/>
      <c r="D9" s="16"/>
      <c r="E9" s="16"/>
      <c r="F9" s="16"/>
      <c r="G9" s="16"/>
      <c r="H9" s="16"/>
      <c r="I9" s="16"/>
    </row>
    <row r="10" spans="1:9" ht="12.75">
      <c r="A10" s="7"/>
      <c r="B10" s="7"/>
      <c r="C10" s="7"/>
      <c r="D10" s="7"/>
      <c r="E10" s="14"/>
      <c r="F10" s="24"/>
      <c r="G10" s="107"/>
      <c r="H10" s="24"/>
      <c r="I10" s="24"/>
    </row>
    <row r="11" spans="1:9" ht="12.75" hidden="1">
      <c r="A11" s="8" t="s">
        <v>133</v>
      </c>
      <c r="B11" s="11">
        <v>0</v>
      </c>
      <c r="C11" s="11">
        <v>0</v>
      </c>
      <c r="D11" s="11">
        <v>0</v>
      </c>
      <c r="E11" s="35">
        <v>0</v>
      </c>
      <c r="F11" s="25"/>
      <c r="G11" s="104">
        <f>SUM('Ingresos Reales'!K89)</f>
        <v>0</v>
      </c>
      <c r="H11" s="25">
        <f>SUM('Presupuesto Ingresos'!K88)</f>
        <v>0</v>
      </c>
      <c r="I11" s="88">
        <f>SUM(G11-H11)</f>
        <v>0</v>
      </c>
    </row>
    <row r="12" spans="1:9" ht="12.75" hidden="1">
      <c r="A12" s="8"/>
      <c r="B12" s="11"/>
      <c r="C12" s="11"/>
      <c r="D12" s="11"/>
      <c r="E12" s="35"/>
      <c r="F12" s="25"/>
      <c r="G12" s="109"/>
      <c r="H12" s="25"/>
      <c r="I12" s="25"/>
    </row>
    <row r="13" spans="1:9" ht="12.75" hidden="1">
      <c r="A13" s="8" t="s">
        <v>134</v>
      </c>
      <c r="B13" s="11">
        <v>0</v>
      </c>
      <c r="C13" s="11">
        <v>0</v>
      </c>
      <c r="D13" s="11">
        <v>0</v>
      </c>
      <c r="E13" s="35">
        <v>0</v>
      </c>
      <c r="F13" s="25"/>
      <c r="G13" s="104">
        <f>SUM('Ingresos Reales'!K90)</f>
        <v>0</v>
      </c>
      <c r="H13" s="25">
        <f>SUM('Presupuesto Ingresos'!K89)</f>
        <v>0</v>
      </c>
      <c r="I13" s="88">
        <f>SUM(G13-H13)</f>
        <v>0</v>
      </c>
    </row>
    <row r="14" spans="1:9" ht="12.75" hidden="1">
      <c r="A14" s="8"/>
      <c r="B14" s="11"/>
      <c r="C14" s="11"/>
      <c r="D14" s="11"/>
      <c r="E14" s="35"/>
      <c r="F14" s="25"/>
      <c r="G14" s="109"/>
      <c r="H14" s="25"/>
      <c r="I14" s="25"/>
    </row>
    <row r="15" spans="1:9" ht="12.75" hidden="1">
      <c r="A15" s="8" t="s">
        <v>135</v>
      </c>
      <c r="B15" s="11">
        <v>0</v>
      </c>
      <c r="C15" s="11">
        <v>0</v>
      </c>
      <c r="D15" s="11">
        <v>0</v>
      </c>
      <c r="E15" s="35">
        <v>0</v>
      </c>
      <c r="F15" s="25"/>
      <c r="G15" s="104">
        <f>SUM('Ingresos Reales'!K91)</f>
        <v>0</v>
      </c>
      <c r="H15" s="25">
        <f>SUM('Presupuesto Ingresos'!K90)</f>
        <v>0</v>
      </c>
      <c r="I15" s="88">
        <f>SUM(G15-H15)</f>
        <v>0</v>
      </c>
    </row>
    <row r="16" spans="1:9" ht="12.75" hidden="1">
      <c r="A16" s="8"/>
      <c r="B16" s="11"/>
      <c r="C16" s="11"/>
      <c r="D16" s="11"/>
      <c r="E16" s="35"/>
      <c r="F16" s="25"/>
      <c r="G16" s="109"/>
      <c r="H16" s="25"/>
      <c r="I16" s="25"/>
    </row>
    <row r="17" spans="1:9" ht="12.75" hidden="1">
      <c r="A17" s="8" t="s">
        <v>136</v>
      </c>
      <c r="B17" s="11">
        <v>0</v>
      </c>
      <c r="C17" s="11">
        <v>0</v>
      </c>
      <c r="D17" s="11">
        <v>0</v>
      </c>
      <c r="E17" s="35">
        <v>0</v>
      </c>
      <c r="F17" s="25"/>
      <c r="G17" s="104">
        <f>SUM('Ingresos Reales'!K92)</f>
        <v>0</v>
      </c>
      <c r="H17" s="25">
        <f>SUM('Presupuesto Ingresos'!K91)</f>
        <v>0</v>
      </c>
      <c r="I17" s="88">
        <f>SUM(G17-H17)</f>
        <v>0</v>
      </c>
    </row>
    <row r="18" spans="1:9" ht="12.75" hidden="1">
      <c r="A18" s="8"/>
      <c r="B18" s="11"/>
      <c r="C18" s="11"/>
      <c r="D18" s="11"/>
      <c r="E18" s="35"/>
      <c r="F18" s="25"/>
      <c r="G18" s="104"/>
      <c r="H18" s="25"/>
      <c r="I18" s="88"/>
    </row>
    <row r="19" spans="1:9" ht="12.75" hidden="1">
      <c r="A19" s="8" t="s">
        <v>240</v>
      </c>
      <c r="B19" s="11">
        <v>0</v>
      </c>
      <c r="C19" s="11">
        <v>0</v>
      </c>
      <c r="D19" s="11">
        <v>0</v>
      </c>
      <c r="E19" s="35">
        <v>0</v>
      </c>
      <c r="F19" s="25"/>
      <c r="G19" s="104">
        <f>SUM('Ingresos Reales'!K93)</f>
        <v>0</v>
      </c>
      <c r="H19" s="25">
        <f>SUM('Presupuesto Ingresos'!K92)</f>
        <v>0</v>
      </c>
      <c r="I19" s="88">
        <f>SUM(G19-H19)</f>
        <v>0</v>
      </c>
    </row>
    <row r="20" spans="1:9" ht="12.75" hidden="1">
      <c r="A20" s="8"/>
      <c r="B20" s="11"/>
      <c r="C20" s="11"/>
      <c r="D20" s="11"/>
      <c r="E20" s="35"/>
      <c r="F20" s="25"/>
      <c r="G20" s="104"/>
      <c r="H20" s="25"/>
      <c r="I20" s="88"/>
    </row>
    <row r="21" spans="1:9" ht="12.75">
      <c r="A21" s="203" t="s">
        <v>512</v>
      </c>
      <c r="B21" s="208">
        <v>1493049</v>
      </c>
      <c r="C21" s="208">
        <v>2559449</v>
      </c>
      <c r="D21" s="208">
        <v>0</v>
      </c>
      <c r="E21" s="224">
        <v>2559449</v>
      </c>
      <c r="F21" s="25">
        <v>5174076</v>
      </c>
      <c r="G21" s="104">
        <f>SUM('Ingresos Reales'!K94)</f>
        <v>8030198</v>
      </c>
      <c r="H21" s="25">
        <f>SUM('Presupuesto Ingresos'!K93)</f>
        <v>0</v>
      </c>
      <c r="I21" s="88">
        <f>SUM(G21-H21)</f>
        <v>8030198</v>
      </c>
    </row>
    <row r="22" spans="1:9" ht="12.75" hidden="1">
      <c r="A22" s="8"/>
      <c r="B22" s="11"/>
      <c r="C22" s="11"/>
      <c r="D22" s="11"/>
      <c r="E22" s="35"/>
      <c r="F22" s="25"/>
      <c r="G22" s="104"/>
      <c r="H22" s="25"/>
      <c r="I22" s="88"/>
    </row>
    <row r="23" spans="1:9" ht="12.75" hidden="1">
      <c r="A23" s="203" t="s">
        <v>302</v>
      </c>
      <c r="B23" s="208">
        <v>0</v>
      </c>
      <c r="C23" s="208">
        <v>0</v>
      </c>
      <c r="D23" s="208">
        <v>0</v>
      </c>
      <c r="E23" s="224">
        <v>0</v>
      </c>
      <c r="F23" s="25"/>
      <c r="G23" s="104">
        <f>SUM('Ingresos Reales'!K95)</f>
        <v>0</v>
      </c>
      <c r="H23" s="25">
        <f>SUM('Presupuesto Ingresos'!K94)</f>
        <v>0</v>
      </c>
      <c r="I23" s="88">
        <f>SUM(G23-H23)</f>
        <v>0</v>
      </c>
    </row>
    <row r="24" spans="1:9" ht="12.75" hidden="1">
      <c r="A24" s="8"/>
      <c r="B24" s="11"/>
      <c r="C24" s="11"/>
      <c r="D24" s="11"/>
      <c r="E24" s="35"/>
      <c r="F24" s="25"/>
      <c r="G24" s="104"/>
      <c r="H24" s="25"/>
      <c r="I24" s="88"/>
    </row>
    <row r="25" spans="1:9" ht="12.75" hidden="1">
      <c r="A25" s="203" t="s">
        <v>510</v>
      </c>
      <c r="B25" s="208">
        <v>0</v>
      </c>
      <c r="C25" s="208">
        <v>0</v>
      </c>
      <c r="D25" s="208">
        <v>0</v>
      </c>
      <c r="E25" s="224">
        <v>0</v>
      </c>
      <c r="F25" s="25"/>
      <c r="G25" s="104">
        <f>SUM('Ingresos Reales'!K96)</f>
        <v>0</v>
      </c>
      <c r="H25" s="25">
        <f>SUM('Presupuesto Ingresos'!K95)</f>
        <v>0</v>
      </c>
      <c r="I25" s="88">
        <f>SUM(G25-H25)</f>
        <v>0</v>
      </c>
    </row>
    <row r="26" spans="1:9" ht="12.75" hidden="1">
      <c r="A26" s="8"/>
      <c r="B26" s="11"/>
      <c r="C26" s="11"/>
      <c r="D26" s="11"/>
      <c r="E26" s="35"/>
      <c r="F26" s="25"/>
      <c r="G26" s="104"/>
      <c r="H26" s="25"/>
      <c r="I26" s="88"/>
    </row>
    <row r="27" spans="1:9" ht="12.75" hidden="1">
      <c r="A27" s="203" t="s">
        <v>511</v>
      </c>
      <c r="B27" s="208">
        <v>0</v>
      </c>
      <c r="C27" s="208">
        <v>0</v>
      </c>
      <c r="D27" s="208">
        <v>0</v>
      </c>
      <c r="E27" s="224">
        <v>0</v>
      </c>
      <c r="F27" s="25"/>
      <c r="G27" s="104">
        <f>SUM('Ingresos Reales'!K97)</f>
        <v>0</v>
      </c>
      <c r="H27" s="25">
        <f>SUM('Presupuesto Ingresos'!K96)</f>
        <v>0</v>
      </c>
      <c r="I27" s="88">
        <f>SUM(G27-H27)</f>
        <v>0</v>
      </c>
    </row>
    <row r="28" spans="1:9" ht="12.75" hidden="1">
      <c r="A28" s="8"/>
      <c r="B28" s="11"/>
      <c r="C28" s="11"/>
      <c r="D28" s="11"/>
      <c r="E28" s="35"/>
      <c r="F28" s="25"/>
      <c r="G28" s="104"/>
      <c r="H28" s="25"/>
      <c r="I28" s="88"/>
    </row>
    <row r="29" spans="1:9" ht="12.75" hidden="1">
      <c r="A29" s="8" t="s">
        <v>424</v>
      </c>
      <c r="B29" s="11">
        <v>0</v>
      </c>
      <c r="C29" s="11">
        <v>0</v>
      </c>
      <c r="D29" s="11">
        <v>0</v>
      </c>
      <c r="E29" s="35">
        <v>0</v>
      </c>
      <c r="F29" s="25"/>
      <c r="G29" s="104">
        <f>SUM('Ingresos Reales'!K98)</f>
        <v>0</v>
      </c>
      <c r="H29" s="25">
        <f>SUM('Presupuesto Ingresos'!K97)</f>
        <v>0</v>
      </c>
      <c r="I29" s="88">
        <f>SUM(G29-H29)</f>
        <v>0</v>
      </c>
    </row>
    <row r="30" spans="1:9" ht="12.75" hidden="1">
      <c r="A30" s="8"/>
      <c r="B30" s="11"/>
      <c r="C30" s="11"/>
      <c r="D30" s="11"/>
      <c r="E30" s="35"/>
      <c r="F30" s="25"/>
      <c r="G30" s="104"/>
      <c r="H30" s="25"/>
      <c r="I30" s="88"/>
    </row>
    <row r="31" spans="1:9" ht="12.75" hidden="1">
      <c r="A31" s="8" t="s">
        <v>243</v>
      </c>
      <c r="B31" s="11">
        <v>0</v>
      </c>
      <c r="C31" s="11">
        <v>0</v>
      </c>
      <c r="D31" s="11">
        <v>0</v>
      </c>
      <c r="E31" s="35">
        <v>0</v>
      </c>
      <c r="F31" s="25"/>
      <c r="G31" s="104">
        <f>SUM('Ingresos Reales'!K99)</f>
        <v>0</v>
      </c>
      <c r="H31" s="25">
        <f>SUM('Presupuesto Ingresos'!K98)</f>
        <v>0</v>
      </c>
      <c r="I31" s="88">
        <f>SUM(G31-H31)</f>
        <v>0</v>
      </c>
    </row>
    <row r="32" spans="1:9" ht="12.75" hidden="1">
      <c r="A32" s="8"/>
      <c r="B32" s="11"/>
      <c r="C32" s="11"/>
      <c r="D32" s="11"/>
      <c r="E32" s="35"/>
      <c r="F32" s="25"/>
      <c r="G32" s="104"/>
      <c r="H32" s="25"/>
      <c r="I32" s="88"/>
    </row>
    <row r="33" spans="1:9" ht="12.75" hidden="1">
      <c r="A33" s="8" t="s">
        <v>303</v>
      </c>
      <c r="B33" s="11">
        <v>0</v>
      </c>
      <c r="C33" s="11">
        <v>0</v>
      </c>
      <c r="D33" s="11">
        <v>0</v>
      </c>
      <c r="E33" s="35">
        <v>0</v>
      </c>
      <c r="F33" s="11"/>
      <c r="G33" s="104">
        <f>SUM('Ingresos Reales'!K100)</f>
        <v>0</v>
      </c>
      <c r="H33" s="25">
        <f>SUM('Presupuesto Ingresos'!K99)</f>
        <v>0</v>
      </c>
      <c r="I33" s="88">
        <f>SUM(G33-H33)</f>
        <v>0</v>
      </c>
    </row>
    <row r="34" spans="1:9" ht="12.75" hidden="1">
      <c r="A34" s="8"/>
      <c r="B34" s="11"/>
      <c r="C34" s="11"/>
      <c r="D34" s="11"/>
      <c r="E34" s="35"/>
      <c r="F34" s="11"/>
      <c r="G34" s="104"/>
      <c r="H34" s="25"/>
      <c r="I34" s="88"/>
    </row>
    <row r="35" spans="1:9" ht="12.75" hidden="1">
      <c r="A35" s="8" t="s">
        <v>314</v>
      </c>
      <c r="B35" s="11">
        <v>0</v>
      </c>
      <c r="C35" s="11">
        <v>0</v>
      </c>
      <c r="D35" s="11">
        <v>0</v>
      </c>
      <c r="E35" s="35">
        <v>0</v>
      </c>
      <c r="F35" s="11"/>
      <c r="G35" s="104">
        <f>SUM('Ingresos Reales'!K101)</f>
        <v>0</v>
      </c>
      <c r="H35" s="25">
        <f>SUM('Presupuesto Ingresos'!K100)</f>
        <v>0</v>
      </c>
      <c r="I35" s="88">
        <f>SUM(G35-H35)</f>
        <v>0</v>
      </c>
    </row>
    <row r="36" spans="1:9" ht="12.75" hidden="1">
      <c r="A36" s="8"/>
      <c r="B36" s="11"/>
      <c r="C36" s="11"/>
      <c r="D36" s="11"/>
      <c r="E36" s="35"/>
      <c r="F36" s="11"/>
      <c r="G36" s="104"/>
      <c r="H36" s="25"/>
      <c r="I36" s="88"/>
    </row>
    <row r="37" spans="1:9" ht="12.75" hidden="1">
      <c r="A37" s="8" t="s">
        <v>320</v>
      </c>
      <c r="B37" s="11">
        <v>0</v>
      </c>
      <c r="C37" s="11">
        <v>0</v>
      </c>
      <c r="D37" s="11">
        <v>0</v>
      </c>
      <c r="E37" s="35">
        <v>0</v>
      </c>
      <c r="F37" s="11"/>
      <c r="G37" s="104">
        <f>SUM('Ingresos Reales'!K102)</f>
        <v>0</v>
      </c>
      <c r="H37" s="25">
        <f>SUM('Presupuesto Ingresos'!K101)</f>
        <v>0</v>
      </c>
      <c r="I37" s="88">
        <f>SUM(G37-H37)</f>
        <v>0</v>
      </c>
    </row>
    <row r="38" spans="1:9" ht="12.75">
      <c r="A38" s="8"/>
      <c r="B38" s="11"/>
      <c r="C38" s="11"/>
      <c r="D38" s="11"/>
      <c r="E38" s="35"/>
      <c r="F38" s="11"/>
      <c r="G38" s="104"/>
      <c r="H38" s="25"/>
      <c r="I38" s="88"/>
    </row>
    <row r="39" spans="1:9" ht="12.75">
      <c r="A39" s="8" t="s">
        <v>321</v>
      </c>
      <c r="B39" s="11">
        <v>3000000</v>
      </c>
      <c r="C39" s="11">
        <v>6000000</v>
      </c>
      <c r="D39" s="11">
        <v>0</v>
      </c>
      <c r="E39" s="35">
        <v>6000000</v>
      </c>
      <c r="F39" s="11">
        <v>7000000</v>
      </c>
      <c r="G39" s="104">
        <f>SUM('Ingresos Reales'!K103)</f>
        <v>10000000</v>
      </c>
      <c r="H39" s="25">
        <f>SUM('Presupuesto Ingresos'!K102)</f>
        <v>0</v>
      </c>
      <c r="I39" s="88">
        <f>SUM(G39-H39)</f>
        <v>10000000</v>
      </c>
    </row>
    <row r="40" spans="1:9" ht="12.75">
      <c r="A40" s="8"/>
      <c r="B40" s="11"/>
      <c r="C40" s="11"/>
      <c r="D40" s="11"/>
      <c r="E40" s="35"/>
      <c r="F40" s="11"/>
      <c r="G40" s="104"/>
      <c r="H40" s="25"/>
      <c r="I40" s="88"/>
    </row>
    <row r="41" spans="1:9" ht="12.75">
      <c r="A41" s="8" t="s">
        <v>407</v>
      </c>
      <c r="B41" s="11">
        <v>900000</v>
      </c>
      <c r="C41" s="11">
        <v>1500000</v>
      </c>
      <c r="D41" s="11">
        <v>0</v>
      </c>
      <c r="E41" s="35">
        <v>1500000</v>
      </c>
      <c r="F41" s="11">
        <v>2100000</v>
      </c>
      <c r="G41" s="104">
        <f>SUM('Ingresos Reales'!K104)</f>
        <v>2500000</v>
      </c>
      <c r="H41" s="25">
        <f>SUM('Presupuesto Ingresos'!K103)</f>
        <v>0</v>
      </c>
      <c r="I41" s="88">
        <f>SUM(G41-H41)</f>
        <v>2500000</v>
      </c>
    </row>
    <row r="42" spans="1:9" ht="12.75" hidden="1">
      <c r="A42" s="8"/>
      <c r="B42" s="11"/>
      <c r="C42" s="11"/>
      <c r="D42" s="11"/>
      <c r="E42" s="35"/>
      <c r="F42" s="11"/>
      <c r="G42" s="104"/>
      <c r="H42" s="25"/>
      <c r="I42" s="88"/>
    </row>
    <row r="43" spans="1:9" ht="12.75" hidden="1">
      <c r="A43" s="8" t="s">
        <v>322</v>
      </c>
      <c r="B43" s="11">
        <v>0</v>
      </c>
      <c r="C43" s="11">
        <v>0</v>
      </c>
      <c r="D43" s="11">
        <v>0</v>
      </c>
      <c r="E43" s="35">
        <v>0</v>
      </c>
      <c r="F43" s="11"/>
      <c r="G43" s="104">
        <f>SUM('Ingresos Reales'!K105)</f>
        <v>0</v>
      </c>
      <c r="H43" s="25">
        <f>SUM('Presupuesto Ingresos'!K104)</f>
        <v>0</v>
      </c>
      <c r="I43" s="88">
        <f>SUM(G43-H43)</f>
        <v>0</v>
      </c>
    </row>
    <row r="44" spans="1:9" ht="12.75" hidden="1">
      <c r="A44" s="8"/>
      <c r="B44" s="11"/>
      <c r="C44" s="11"/>
      <c r="D44" s="11"/>
      <c r="E44" s="35"/>
      <c r="F44" s="11"/>
      <c r="G44" s="104"/>
      <c r="H44" s="25"/>
      <c r="I44" s="88"/>
    </row>
    <row r="45" spans="1:9" ht="12.75" hidden="1">
      <c r="A45" s="8" t="s">
        <v>329</v>
      </c>
      <c r="B45" s="11">
        <v>0</v>
      </c>
      <c r="C45" s="11">
        <v>0</v>
      </c>
      <c r="D45" s="11">
        <v>0</v>
      </c>
      <c r="E45" s="35">
        <v>0</v>
      </c>
      <c r="F45" s="11"/>
      <c r="G45" s="104">
        <f>SUM('Ingresos Reales'!K106)</f>
        <v>0</v>
      </c>
      <c r="H45" s="25">
        <f>SUM('Presupuesto Ingresos'!K105)</f>
        <v>0</v>
      </c>
      <c r="I45" s="88">
        <f>SUM(G45-H45)</f>
        <v>0</v>
      </c>
    </row>
    <row r="46" spans="1:9" ht="12.75">
      <c r="A46" s="8"/>
      <c r="B46" s="11"/>
      <c r="C46" s="11"/>
      <c r="D46" s="11"/>
      <c r="E46" s="35"/>
      <c r="F46" s="11"/>
      <c r="G46" s="104"/>
      <c r="H46" s="25"/>
      <c r="I46" s="88"/>
    </row>
    <row r="47" spans="1:9" ht="12.75">
      <c r="A47" s="8" t="s">
        <v>328</v>
      </c>
      <c r="B47" s="11">
        <v>2309035</v>
      </c>
      <c r="C47" s="11">
        <v>0</v>
      </c>
      <c r="D47" s="11">
        <v>0</v>
      </c>
      <c r="E47" s="35">
        <v>0</v>
      </c>
      <c r="F47" s="11">
        <v>4372913</v>
      </c>
      <c r="G47" s="104">
        <f>SUM('Ingresos Reales'!K107)</f>
        <v>0</v>
      </c>
      <c r="H47" s="25">
        <f>SUM('Presupuesto Ingresos'!K106)</f>
        <v>0</v>
      </c>
      <c r="I47" s="88">
        <f>SUM(G47-H47)</f>
        <v>0</v>
      </c>
    </row>
    <row r="48" spans="1:9" ht="12.75">
      <c r="A48" s="8"/>
      <c r="B48" s="11"/>
      <c r="C48" s="11"/>
      <c r="D48" s="11"/>
      <c r="E48" s="35"/>
      <c r="F48" s="11"/>
      <c r="G48" s="104"/>
      <c r="H48" s="25"/>
      <c r="I48" s="88"/>
    </row>
    <row r="49" spans="1:9" ht="12.75">
      <c r="A49" s="8" t="s">
        <v>345</v>
      </c>
      <c r="B49" s="11">
        <v>0</v>
      </c>
      <c r="C49" s="11">
        <v>0</v>
      </c>
      <c r="D49" s="11">
        <v>0</v>
      </c>
      <c r="E49" s="35">
        <v>0</v>
      </c>
      <c r="F49" s="11">
        <v>1090500</v>
      </c>
      <c r="G49" s="104">
        <f>SUM('Ingresos Reales'!K108)</f>
        <v>0</v>
      </c>
      <c r="H49" s="25">
        <f>SUM('Presupuesto Ingresos'!K107)</f>
        <v>0</v>
      </c>
      <c r="I49" s="88">
        <f>SUM(G49-H49)</f>
        <v>0</v>
      </c>
    </row>
    <row r="50" spans="1:9" ht="12.75" hidden="1">
      <c r="A50" s="8"/>
      <c r="B50" s="11"/>
      <c r="C50" s="11"/>
      <c r="D50" s="11"/>
      <c r="E50" s="35"/>
      <c r="F50" s="11"/>
      <c r="G50" s="104"/>
      <c r="H50" s="25"/>
      <c r="I50" s="88"/>
    </row>
    <row r="51" spans="1:9" ht="12.75" hidden="1">
      <c r="A51" s="8" t="s">
        <v>397</v>
      </c>
      <c r="B51" s="11">
        <v>0</v>
      </c>
      <c r="C51" s="11">
        <v>0</v>
      </c>
      <c r="D51" s="11">
        <v>0</v>
      </c>
      <c r="E51" s="35">
        <v>0</v>
      </c>
      <c r="F51" s="120"/>
      <c r="G51" s="156">
        <f>SUM('Ingresos Reales'!K109)</f>
        <v>0</v>
      </c>
      <c r="H51" s="120">
        <f>SUM('Presupuesto Ingresos'!K108)</f>
        <v>0</v>
      </c>
      <c r="I51" s="197">
        <f>SUM(G51-H51)</f>
        <v>0</v>
      </c>
    </row>
    <row r="52" spans="1:9" ht="12.75" hidden="1">
      <c r="A52" s="8"/>
      <c r="B52" s="11"/>
      <c r="C52" s="11"/>
      <c r="D52" s="11"/>
      <c r="E52" s="35"/>
      <c r="F52" s="120"/>
      <c r="G52" s="156"/>
      <c r="H52" s="120"/>
      <c r="I52" s="197"/>
    </row>
    <row r="53" spans="1:9" ht="12.75" hidden="1">
      <c r="A53" s="203" t="s">
        <v>412</v>
      </c>
      <c r="B53" s="208">
        <v>0</v>
      </c>
      <c r="C53" s="208">
        <v>0</v>
      </c>
      <c r="D53" s="208">
        <v>0</v>
      </c>
      <c r="E53" s="224">
        <v>0</v>
      </c>
      <c r="F53" s="120"/>
      <c r="G53" s="156">
        <f>SUM('Ingresos Reales'!K110)</f>
        <v>0</v>
      </c>
      <c r="H53" s="120">
        <f>SUM('Presupuesto Ingresos'!K109)</f>
        <v>0</v>
      </c>
      <c r="I53" s="197">
        <f>SUM(G53-H53)</f>
        <v>0</v>
      </c>
    </row>
    <row r="54" spans="1:9" ht="12.75">
      <c r="A54" s="8"/>
      <c r="B54" s="11"/>
      <c r="C54" s="11"/>
      <c r="D54" s="11"/>
      <c r="E54" s="35"/>
      <c r="F54" s="120"/>
      <c r="G54" s="156"/>
      <c r="H54" s="120"/>
      <c r="I54" s="197"/>
    </row>
    <row r="55" spans="1:9" ht="12.75">
      <c r="A55" s="8" t="s">
        <v>488</v>
      </c>
      <c r="B55" s="11">
        <v>3125150.41</v>
      </c>
      <c r="C55" s="11">
        <v>0</v>
      </c>
      <c r="D55" s="11">
        <v>0</v>
      </c>
      <c r="E55" s="35">
        <v>0</v>
      </c>
      <c r="F55" s="120">
        <v>17343581.05</v>
      </c>
      <c r="G55" s="156">
        <f>SUM('Ingresos Reales'!K111)</f>
        <v>0</v>
      </c>
      <c r="H55" s="120">
        <f>SUM('Presupuesto Ingresos'!K110)</f>
        <v>0</v>
      </c>
      <c r="I55" s="197">
        <f>SUM(G55-H55)</f>
        <v>0</v>
      </c>
    </row>
    <row r="56" spans="1:9" ht="12.75">
      <c r="A56" s="8"/>
      <c r="B56" s="11"/>
      <c r="C56" s="11"/>
      <c r="D56" s="11"/>
      <c r="E56" s="35"/>
      <c r="F56" s="120"/>
      <c r="G56" s="156"/>
      <c r="H56" s="120"/>
      <c r="I56" s="197"/>
    </row>
    <row r="57" spans="1:9" ht="12.75">
      <c r="A57" s="203" t="s">
        <v>503</v>
      </c>
      <c r="B57" s="208">
        <v>0</v>
      </c>
      <c r="C57" s="208">
        <v>12243461.91</v>
      </c>
      <c r="D57" s="208">
        <v>0</v>
      </c>
      <c r="E57" s="224">
        <v>12243461.91</v>
      </c>
      <c r="F57" s="120"/>
      <c r="G57" s="156">
        <f>SUM('Ingresos Reales'!K112)</f>
        <v>37656208.68</v>
      </c>
      <c r="H57" s="120">
        <f>SUM('Presupuesto Ingresos'!K111)</f>
        <v>0</v>
      </c>
      <c r="I57" s="197">
        <f>SUM(G57-H57)</f>
        <v>37656208.68</v>
      </c>
    </row>
    <row r="58" spans="1:9" ht="12.75" hidden="1">
      <c r="A58" s="8"/>
      <c r="B58" s="11"/>
      <c r="C58" s="11"/>
      <c r="D58" s="11"/>
      <c r="E58" s="35"/>
      <c r="F58" s="120"/>
      <c r="G58" s="156"/>
      <c r="H58" s="120"/>
      <c r="I58" s="197"/>
    </row>
    <row r="59" spans="1:9" ht="12.75" hidden="1">
      <c r="A59" s="8" t="s">
        <v>400</v>
      </c>
      <c r="B59" s="11">
        <v>0</v>
      </c>
      <c r="C59" s="11">
        <v>0</v>
      </c>
      <c r="D59" s="11">
        <v>0</v>
      </c>
      <c r="E59" s="35">
        <v>0</v>
      </c>
      <c r="F59" s="120"/>
      <c r="G59" s="156">
        <f>SUM('Ingresos Reales'!K113)</f>
        <v>0</v>
      </c>
      <c r="H59" s="120">
        <f>SUM('Presupuesto Ingresos'!K112)</f>
        <v>0</v>
      </c>
      <c r="I59" s="197">
        <f>SUM(G59-H59)</f>
        <v>0</v>
      </c>
    </row>
    <row r="60" spans="1:9" ht="12.75">
      <c r="A60" s="8"/>
      <c r="B60" s="11"/>
      <c r="C60" s="11"/>
      <c r="D60" s="11"/>
      <c r="E60" s="35"/>
      <c r="F60" s="120"/>
      <c r="G60" s="156"/>
      <c r="H60" s="120"/>
      <c r="I60" s="197"/>
    </row>
    <row r="61" spans="1:9" ht="12.75">
      <c r="A61" s="8" t="s">
        <v>456</v>
      </c>
      <c r="B61" s="11">
        <v>2039999</v>
      </c>
      <c r="C61" s="11">
        <v>3685440</v>
      </c>
      <c r="D61" s="11">
        <v>0</v>
      </c>
      <c r="E61" s="35">
        <v>3685440</v>
      </c>
      <c r="F61" s="120">
        <v>2284797</v>
      </c>
      <c r="G61" s="156">
        <f>SUM('Ingresos Reales'!K114)</f>
        <v>3685440</v>
      </c>
      <c r="H61" s="120">
        <f>SUM('Presupuesto Ingresos'!K113)</f>
        <v>0</v>
      </c>
      <c r="I61" s="197">
        <f>SUM(G61-H61)</f>
        <v>3685440</v>
      </c>
    </row>
    <row r="62" spans="1:9" ht="12.75" hidden="1">
      <c r="A62" s="8"/>
      <c r="B62" s="11"/>
      <c r="C62" s="11"/>
      <c r="D62" s="11"/>
      <c r="E62" s="35"/>
      <c r="F62" s="120"/>
      <c r="G62" s="156"/>
      <c r="H62" s="120"/>
      <c r="I62" s="197"/>
    </row>
    <row r="63" spans="1:9" ht="12.75" hidden="1">
      <c r="A63" s="8" t="s">
        <v>452</v>
      </c>
      <c r="B63" s="11">
        <v>0</v>
      </c>
      <c r="C63" s="11">
        <v>0</v>
      </c>
      <c r="D63" s="11">
        <v>0</v>
      </c>
      <c r="E63" s="35">
        <v>0</v>
      </c>
      <c r="F63" s="120"/>
      <c r="G63" s="156">
        <f>SUM('Ingresos Reales'!K115)</f>
        <v>0</v>
      </c>
      <c r="H63" s="120">
        <f>SUM('Presupuesto Ingresos'!K114)</f>
        <v>0</v>
      </c>
      <c r="I63" s="197">
        <f>SUM(G63-H63)</f>
        <v>0</v>
      </c>
    </row>
    <row r="64" spans="1:9" ht="12.75">
      <c r="A64" s="8"/>
      <c r="B64" s="11"/>
      <c r="C64" s="11"/>
      <c r="D64" s="11"/>
      <c r="E64" s="35"/>
      <c r="F64" s="120"/>
      <c r="G64" s="156"/>
      <c r="H64" s="120"/>
      <c r="I64" s="197"/>
    </row>
    <row r="65" spans="1:9" ht="12.75">
      <c r="A65" s="8" t="s">
        <v>453</v>
      </c>
      <c r="B65" s="11">
        <v>0</v>
      </c>
      <c r="C65" s="11">
        <v>221100</v>
      </c>
      <c r="D65" s="11">
        <v>0</v>
      </c>
      <c r="E65" s="35">
        <v>221100</v>
      </c>
      <c r="F65" s="120"/>
      <c r="G65" s="156">
        <f>SUM('Ingresos Reales'!K116)</f>
        <v>221100</v>
      </c>
      <c r="H65" s="120">
        <f>SUM('Presupuesto Ingresos'!K115)</f>
        <v>0</v>
      </c>
      <c r="I65" s="197">
        <f>SUM(G65-H65)</f>
        <v>221100</v>
      </c>
    </row>
    <row r="66" spans="1:9" ht="12.75" hidden="1">
      <c r="A66" s="8"/>
      <c r="B66" s="11"/>
      <c r="C66" s="11"/>
      <c r="D66" s="11"/>
      <c r="E66" s="35"/>
      <c r="F66" s="120"/>
      <c r="G66" s="156"/>
      <c r="H66" s="120"/>
      <c r="I66" s="197"/>
    </row>
    <row r="67" spans="1:9" ht="12.75" hidden="1">
      <c r="A67" s="8" t="s">
        <v>495</v>
      </c>
      <c r="B67" s="11">
        <v>0</v>
      </c>
      <c r="C67" s="11">
        <v>0</v>
      </c>
      <c r="D67" s="11">
        <v>0</v>
      </c>
      <c r="E67" s="35">
        <v>0</v>
      </c>
      <c r="F67" s="120"/>
      <c r="G67" s="156">
        <f>SUM('Ingresos Reales'!K117)</f>
        <v>0</v>
      </c>
      <c r="H67" s="120">
        <f>SUM('Presupuesto Ingresos'!K116)</f>
        <v>0</v>
      </c>
      <c r="I67" s="197">
        <f>SUM(G67-H67)</f>
        <v>0</v>
      </c>
    </row>
    <row r="68" spans="1:9" ht="12.75" hidden="1">
      <c r="A68" s="8"/>
      <c r="B68" s="11"/>
      <c r="C68" s="11"/>
      <c r="D68" s="11"/>
      <c r="E68" s="35"/>
      <c r="F68" s="120"/>
      <c r="G68" s="156"/>
      <c r="H68" s="120"/>
      <c r="I68" s="197"/>
    </row>
    <row r="69" spans="1:9" ht="12.75" hidden="1">
      <c r="A69" s="8" t="s">
        <v>464</v>
      </c>
      <c r="B69" s="11">
        <v>0</v>
      </c>
      <c r="C69" s="11">
        <v>0</v>
      </c>
      <c r="D69" s="11">
        <v>0</v>
      </c>
      <c r="E69" s="92">
        <v>0</v>
      </c>
      <c r="F69" s="120"/>
      <c r="G69" s="156">
        <f>SUM('Ingresos Reales'!K118)</f>
        <v>0</v>
      </c>
      <c r="H69" s="120">
        <f>SUM('Presupuesto Ingresos'!K117)</f>
        <v>0</v>
      </c>
      <c r="I69" s="197">
        <f>SUM(G69-H69)</f>
        <v>0</v>
      </c>
    </row>
    <row r="70" spans="1:9" ht="12.75">
      <c r="A70" s="8"/>
      <c r="B70" s="11"/>
      <c r="C70" s="11"/>
      <c r="D70" s="11"/>
      <c r="E70" s="92"/>
      <c r="F70" s="120"/>
      <c r="G70" s="156"/>
      <c r="H70" s="120"/>
      <c r="I70" s="197"/>
    </row>
    <row r="71" spans="1:9" ht="12.75">
      <c r="A71" s="8" t="s">
        <v>572</v>
      </c>
      <c r="B71" s="11">
        <v>0</v>
      </c>
      <c r="C71" s="11">
        <v>2708419</v>
      </c>
      <c r="D71" s="11">
        <v>0</v>
      </c>
      <c r="E71" s="92">
        <v>2708419</v>
      </c>
      <c r="F71" s="120"/>
      <c r="G71" s="156">
        <f>SUM('Ingresos Reales'!K119)</f>
        <v>2708419</v>
      </c>
      <c r="H71" s="120">
        <f>SUM('Presupuesto Ingresos'!K118)</f>
        <v>0</v>
      </c>
      <c r="I71" s="197">
        <f>SUM(G71-H71)</f>
        <v>2708419</v>
      </c>
    </row>
    <row r="72" spans="1:9" ht="12.75">
      <c r="A72" s="8"/>
      <c r="B72" s="11"/>
      <c r="C72" s="11"/>
      <c r="D72" s="11"/>
      <c r="E72" s="92"/>
      <c r="F72" s="120"/>
      <c r="G72" s="156"/>
      <c r="H72" s="120"/>
      <c r="I72" s="197"/>
    </row>
    <row r="73" spans="1:9" ht="12.75">
      <c r="A73" s="8" t="s">
        <v>574</v>
      </c>
      <c r="B73" s="11">
        <v>0</v>
      </c>
      <c r="C73" s="11">
        <v>2250000</v>
      </c>
      <c r="D73" s="11">
        <v>0</v>
      </c>
      <c r="E73" s="92">
        <v>2250000</v>
      </c>
      <c r="F73" s="120"/>
      <c r="G73" s="156">
        <f>SUM('Ingresos Reales'!K120)</f>
        <v>2250000</v>
      </c>
      <c r="H73" s="120">
        <f>SUM('Presupuesto Ingresos'!K119)</f>
        <v>0</v>
      </c>
      <c r="I73" s="197">
        <f>SUM(G73-H73)</f>
        <v>2250000</v>
      </c>
    </row>
    <row r="74" spans="1:9" ht="12.75">
      <c r="A74" s="8"/>
      <c r="B74" s="11"/>
      <c r="C74" s="11"/>
      <c r="D74" s="11"/>
      <c r="E74" s="92"/>
      <c r="F74" s="120"/>
      <c r="G74" s="156"/>
      <c r="H74" s="120"/>
      <c r="I74" s="197"/>
    </row>
    <row r="75" spans="1:9" ht="12.75">
      <c r="A75" s="203" t="s">
        <v>508</v>
      </c>
      <c r="B75" s="208">
        <v>0</v>
      </c>
      <c r="C75" s="208">
        <v>0</v>
      </c>
      <c r="D75" s="208">
        <v>0</v>
      </c>
      <c r="E75" s="225">
        <v>0</v>
      </c>
      <c r="F75" s="120">
        <v>4600000</v>
      </c>
      <c r="G75" s="156">
        <f>SUM('Ingresos Reales'!K121)</f>
        <v>5000000</v>
      </c>
      <c r="H75" s="120">
        <f>SUM('Presupuesto Ingresos'!K120)</f>
        <v>0</v>
      </c>
      <c r="I75" s="197">
        <f>SUM(G75-H75)</f>
        <v>5000000</v>
      </c>
    </row>
    <row r="76" spans="1:9" ht="12.75">
      <c r="A76" s="8"/>
      <c r="B76" s="11"/>
      <c r="C76" s="11"/>
      <c r="D76" s="11"/>
      <c r="E76" s="35"/>
      <c r="F76" s="120"/>
      <c r="G76" s="156"/>
      <c r="H76" s="120"/>
      <c r="I76" s="197"/>
    </row>
    <row r="77" spans="1:9" ht="12.75">
      <c r="A77" s="203" t="s">
        <v>509</v>
      </c>
      <c r="B77" s="208">
        <v>15469126.42</v>
      </c>
      <c r="C77" s="208">
        <v>0</v>
      </c>
      <c r="D77" s="208">
        <v>0</v>
      </c>
      <c r="E77" s="224">
        <v>0</v>
      </c>
      <c r="F77" s="120">
        <v>15469126.42</v>
      </c>
      <c r="G77" s="156">
        <f>SUM('Ingresos Reales'!K122)</f>
        <v>0</v>
      </c>
      <c r="H77" s="120">
        <f>SUM('Presupuesto Ingresos'!K121)</f>
        <v>0</v>
      </c>
      <c r="I77" s="197">
        <f>SUM(G77-H77)</f>
        <v>0</v>
      </c>
    </row>
    <row r="78" spans="1:9" ht="12.75">
      <c r="A78" s="203"/>
      <c r="B78" s="208"/>
      <c r="C78" s="208"/>
      <c r="D78" s="208"/>
      <c r="E78" s="224"/>
      <c r="F78" s="120"/>
      <c r="G78" s="156"/>
      <c r="H78" s="120"/>
      <c r="I78" s="197"/>
    </row>
    <row r="79" spans="1:9" ht="12.75">
      <c r="A79" s="203" t="s">
        <v>569</v>
      </c>
      <c r="B79" s="208">
        <v>0</v>
      </c>
      <c r="C79" s="208">
        <v>9600000</v>
      </c>
      <c r="D79" s="208">
        <v>0</v>
      </c>
      <c r="E79" s="224">
        <v>9600000</v>
      </c>
      <c r="F79" s="120"/>
      <c r="G79" s="156">
        <f>SUM('Ingresos Reales'!K123)</f>
        <v>9600000</v>
      </c>
      <c r="H79" s="120">
        <f>SUM('Presupuesto Ingresos'!K122)</f>
        <v>0</v>
      </c>
      <c r="I79" s="197">
        <f>SUM(G79-H79)</f>
        <v>9600000</v>
      </c>
    </row>
    <row r="80" spans="1:9" ht="12.75">
      <c r="A80" s="203"/>
      <c r="B80" s="208"/>
      <c r="C80" s="208"/>
      <c r="D80" s="208"/>
      <c r="E80" s="224"/>
      <c r="F80" s="120"/>
      <c r="G80" s="156"/>
      <c r="H80" s="120"/>
      <c r="I80" s="197"/>
    </row>
    <row r="81" spans="1:9" ht="12.75">
      <c r="A81" s="203" t="s">
        <v>570</v>
      </c>
      <c r="B81" s="208">
        <v>0</v>
      </c>
      <c r="C81" s="208">
        <v>25214347.01</v>
      </c>
      <c r="D81" s="208">
        <v>0</v>
      </c>
      <c r="E81" s="224">
        <v>25214347.01</v>
      </c>
      <c r="F81" s="120"/>
      <c r="G81" s="156">
        <f>SUM('Ingresos Reales'!K124)</f>
        <v>25214347.01</v>
      </c>
      <c r="H81" s="120">
        <f>SUM('Presupuesto Ingresos'!K123)</f>
        <v>0</v>
      </c>
      <c r="I81" s="197">
        <f>SUM(G81-H81)</f>
        <v>25214347.01</v>
      </c>
    </row>
    <row r="82" spans="1:9" ht="12.75">
      <c r="A82" s="203"/>
      <c r="B82" s="208"/>
      <c r="C82" s="208"/>
      <c r="D82" s="208"/>
      <c r="E82" s="224"/>
      <c r="F82" s="120"/>
      <c r="G82" s="156"/>
      <c r="H82" s="120"/>
      <c r="I82" s="197"/>
    </row>
    <row r="83" spans="1:9" ht="12.75">
      <c r="A83" s="203" t="s">
        <v>566</v>
      </c>
      <c r="B83" s="208">
        <v>0</v>
      </c>
      <c r="C83" s="208">
        <v>10000000</v>
      </c>
      <c r="D83" s="208">
        <v>0</v>
      </c>
      <c r="E83" s="224">
        <v>10000000</v>
      </c>
      <c r="F83" s="120"/>
      <c r="G83" s="156">
        <f>SUM('Ingresos Reales'!K125)</f>
        <v>10000000</v>
      </c>
      <c r="H83" s="120">
        <f>SUM('Presupuesto Ingresos'!K124)</f>
        <v>0</v>
      </c>
      <c r="I83" s="197">
        <f>SUM(G83-H83)</f>
        <v>10000000</v>
      </c>
    </row>
    <row r="84" spans="1:9" ht="12.75">
      <c r="A84" s="203"/>
      <c r="B84" s="208"/>
      <c r="C84" s="208"/>
      <c r="D84" s="208"/>
      <c r="E84" s="224"/>
      <c r="F84" s="120"/>
      <c r="G84" s="156"/>
      <c r="H84" s="120"/>
      <c r="I84" s="197"/>
    </row>
    <row r="85" spans="1:9" ht="12.75">
      <c r="A85" s="203" t="s">
        <v>573</v>
      </c>
      <c r="B85" s="208">
        <v>0</v>
      </c>
      <c r="C85" s="208">
        <v>15939376</v>
      </c>
      <c r="D85" s="208">
        <v>0</v>
      </c>
      <c r="E85" s="224">
        <v>15939376</v>
      </c>
      <c r="F85" s="120"/>
      <c r="G85" s="156">
        <f>SUM('Ingresos Reales'!K126)</f>
        <v>15939376</v>
      </c>
      <c r="H85" s="120">
        <f>SUM('Presupuesto Ingresos'!K125)</f>
        <v>0</v>
      </c>
      <c r="I85" s="197">
        <f>SUM(G85-H85)</f>
        <v>15939376</v>
      </c>
    </row>
    <row r="86" spans="1:9" ht="12.75">
      <c r="A86" s="9"/>
      <c r="B86" s="12"/>
      <c r="C86" s="12"/>
      <c r="D86" s="12"/>
      <c r="E86" s="35"/>
      <c r="F86" s="11"/>
      <c r="G86" s="35"/>
      <c r="H86" s="12"/>
      <c r="I86" s="12"/>
    </row>
    <row r="87" spans="1:9" ht="12.75">
      <c r="A87" s="196" t="s">
        <v>4</v>
      </c>
      <c r="B87" s="6">
        <f aca="true" t="shared" si="0" ref="B87:I87">SUM(B10:B86)</f>
        <v>28336359.83</v>
      </c>
      <c r="C87" s="6">
        <f t="shared" si="0"/>
        <v>91921592.92</v>
      </c>
      <c r="D87" s="6">
        <f t="shared" si="0"/>
        <v>0</v>
      </c>
      <c r="E87" s="6">
        <f t="shared" si="0"/>
        <v>91921592.92</v>
      </c>
      <c r="F87" s="6">
        <f t="shared" si="0"/>
        <v>59434993.47</v>
      </c>
      <c r="G87" s="6">
        <f t="shared" si="0"/>
        <v>132805088.69000001</v>
      </c>
      <c r="H87" s="6">
        <f t="shared" si="0"/>
        <v>0</v>
      </c>
      <c r="I87" s="6">
        <f t="shared" si="0"/>
        <v>132805088.69000001</v>
      </c>
    </row>
    <row r="88" spans="1:9" ht="12.75">
      <c r="A88" s="17"/>
      <c r="B88" s="18"/>
      <c r="C88" s="18"/>
      <c r="D88" s="18"/>
      <c r="E88" s="18"/>
      <c r="F88" s="18"/>
      <c r="G88" s="18"/>
      <c r="H88" s="18"/>
      <c r="I88" s="18"/>
    </row>
    <row r="90" ht="12.75">
      <c r="I90" s="32"/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31496062992125984" top="0.15748031496062992" bottom="0.31496062992125984" header="0" footer="0"/>
  <pageSetup horizontalDpi="600" verticalDpi="600" orientation="landscape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="60" zoomScaleNormal="60" zoomScalePageLayoutView="0" workbookViewId="0" topLeftCell="A1">
      <selection activeCell="C26" sqref="C26"/>
    </sheetView>
  </sheetViews>
  <sheetFormatPr defaultColWidth="11.421875" defaultRowHeight="12.75"/>
  <cols>
    <col min="1" max="1" width="37.00390625" style="0" bestFit="1" customWidth="1"/>
    <col min="2" max="3" width="13.7109375" style="0" customWidth="1"/>
    <col min="4" max="4" width="14.8515625" style="0" bestFit="1" customWidth="1"/>
    <col min="5" max="5" width="13.28125" style="0" bestFit="1" customWidth="1"/>
    <col min="6" max="9" width="13.421875" style="0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194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4"/>
      <c r="G10" s="24"/>
      <c r="H10" s="24"/>
      <c r="I10" s="24"/>
    </row>
    <row r="11" spans="1:9" ht="12.75">
      <c r="A11" s="8" t="s">
        <v>137</v>
      </c>
      <c r="B11" s="11">
        <v>3700000</v>
      </c>
      <c r="C11" s="11">
        <v>0</v>
      </c>
      <c r="D11" s="11">
        <v>30000000</v>
      </c>
      <c r="E11" s="11">
        <v>-30000000</v>
      </c>
      <c r="F11" s="25">
        <v>39200000</v>
      </c>
      <c r="G11" s="88">
        <f>SUM('Ingresos Reales'!K130)</f>
        <v>0</v>
      </c>
      <c r="H11" s="25">
        <f>SUM('Presupuesto Ingresos'!K129)</f>
        <v>30000000</v>
      </c>
      <c r="I11" s="88">
        <f>SUM(G11-H11)</f>
        <v>-30000000</v>
      </c>
    </row>
    <row r="12" spans="1:9" ht="12.75">
      <c r="A12" s="8"/>
      <c r="B12" s="11"/>
      <c r="C12" s="11"/>
      <c r="D12" s="11"/>
      <c r="E12" s="11"/>
      <c r="F12" s="25"/>
      <c r="G12" s="25"/>
      <c r="H12" s="25"/>
      <c r="I12" s="25"/>
    </row>
    <row r="13" spans="1:9" ht="12.75">
      <c r="A13" s="8" t="s">
        <v>138</v>
      </c>
      <c r="B13" s="11">
        <v>0</v>
      </c>
      <c r="C13" s="11">
        <v>0</v>
      </c>
      <c r="D13" s="11">
        <v>0</v>
      </c>
      <c r="E13" s="11">
        <v>0</v>
      </c>
      <c r="F13" s="25">
        <v>0</v>
      </c>
      <c r="G13" s="88">
        <f>SUM('Ingresos Reales'!K131)</f>
        <v>0</v>
      </c>
      <c r="H13" s="25">
        <f>SUM('Presupuesto Ingresos'!K130)</f>
        <v>0</v>
      </c>
      <c r="I13" s="88">
        <f>SUM(G13-H13)</f>
        <v>0</v>
      </c>
    </row>
    <row r="14" spans="1:9" ht="12.75">
      <c r="A14" s="8"/>
      <c r="B14" s="11"/>
      <c r="C14" s="11"/>
      <c r="D14" s="11"/>
      <c r="E14" s="11"/>
      <c r="F14" s="25"/>
      <c r="G14" s="25"/>
      <c r="H14" s="25"/>
      <c r="I14" s="25"/>
    </row>
    <row r="15" spans="1:9" ht="12.75">
      <c r="A15" s="8" t="s">
        <v>139</v>
      </c>
      <c r="B15" s="11">
        <v>0</v>
      </c>
      <c r="C15" s="11">
        <v>0</v>
      </c>
      <c r="D15" s="11">
        <v>0</v>
      </c>
      <c r="E15" s="11">
        <v>0</v>
      </c>
      <c r="F15" s="25">
        <v>0</v>
      </c>
      <c r="G15" s="88">
        <f>SUM('Ingresos Reales'!K132)</f>
        <v>0</v>
      </c>
      <c r="H15" s="25">
        <f>SUM('Presupuesto Ingresos'!K131)</f>
        <v>0</v>
      </c>
      <c r="I15" s="88">
        <f>SUM(G15-H15)</f>
        <v>0</v>
      </c>
    </row>
    <row r="16" spans="1:9" ht="12.75">
      <c r="A16" s="8"/>
      <c r="B16" s="11"/>
      <c r="C16" s="11"/>
      <c r="D16" s="11"/>
      <c r="E16" s="11"/>
      <c r="F16" s="25"/>
      <c r="G16" s="88"/>
      <c r="H16" s="25"/>
      <c r="I16" s="88"/>
    </row>
    <row r="17" spans="1:9" ht="12.75">
      <c r="A17" s="8" t="s">
        <v>286</v>
      </c>
      <c r="B17" s="11">
        <v>0</v>
      </c>
      <c r="C17" s="11">
        <v>0</v>
      </c>
      <c r="D17" s="11">
        <v>0</v>
      </c>
      <c r="E17" s="11">
        <v>0</v>
      </c>
      <c r="F17" s="25">
        <v>0</v>
      </c>
      <c r="G17" s="88">
        <f>SUM('Ingresos Reales'!K133)</f>
        <v>0</v>
      </c>
      <c r="H17" s="25">
        <f>SUM('Presupuesto Ingresos'!K132)</f>
        <v>0</v>
      </c>
      <c r="I17" s="88">
        <f>SUM(G17-H17)</f>
        <v>0</v>
      </c>
    </row>
    <row r="18" spans="1:9" ht="12.75">
      <c r="A18" s="8"/>
      <c r="B18" s="11"/>
      <c r="C18" s="11"/>
      <c r="D18" s="11"/>
      <c r="E18" s="11"/>
      <c r="F18" s="25"/>
      <c r="G18" s="88"/>
      <c r="H18" s="25"/>
      <c r="I18" s="88"/>
    </row>
    <row r="19" spans="1:9" ht="12.75">
      <c r="A19" s="8" t="s">
        <v>305</v>
      </c>
      <c r="B19" s="11">
        <v>0</v>
      </c>
      <c r="C19" s="11">
        <v>0</v>
      </c>
      <c r="D19" s="11">
        <v>0</v>
      </c>
      <c r="E19" s="11">
        <v>0</v>
      </c>
      <c r="F19" s="25">
        <v>0</v>
      </c>
      <c r="G19" s="88">
        <f>SUM('Ingresos Reales'!K134)</f>
        <v>0</v>
      </c>
      <c r="H19" s="25">
        <f>SUM('Presupuesto Ingresos'!K133)</f>
        <v>0</v>
      </c>
      <c r="I19" s="88">
        <f>SUM(G19-H19)</f>
        <v>0</v>
      </c>
    </row>
    <row r="20" spans="1:9" ht="12.75">
      <c r="A20" s="9"/>
      <c r="B20" s="9"/>
      <c r="C20" s="9"/>
      <c r="D20" s="9"/>
      <c r="E20" s="9"/>
      <c r="F20" s="26"/>
      <c r="G20" s="26"/>
      <c r="H20" s="26"/>
      <c r="I20" s="26"/>
    </row>
    <row r="21" spans="6:9" ht="12.75">
      <c r="F21" s="32"/>
      <c r="G21" s="32"/>
      <c r="H21" s="32"/>
      <c r="I21" s="32"/>
    </row>
    <row r="22" spans="1:9" ht="12.75">
      <c r="A22" s="5" t="s">
        <v>4</v>
      </c>
      <c r="B22" s="6">
        <f aca="true" t="shared" si="0" ref="B22:I22">SUM(B10:B20)</f>
        <v>3700000</v>
      </c>
      <c r="C22" s="6">
        <f t="shared" si="0"/>
        <v>0</v>
      </c>
      <c r="D22" s="6">
        <f t="shared" si="0"/>
        <v>30000000</v>
      </c>
      <c r="E22" s="6">
        <f t="shared" si="0"/>
        <v>-30000000</v>
      </c>
      <c r="F22" s="6">
        <f t="shared" si="0"/>
        <v>39200000</v>
      </c>
      <c r="G22" s="89">
        <f t="shared" si="0"/>
        <v>0</v>
      </c>
      <c r="H22" s="6">
        <f t="shared" si="0"/>
        <v>30000000</v>
      </c>
      <c r="I22" s="89">
        <f t="shared" si="0"/>
        <v>-30000000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2" right="0.3937007874015748" top="0.25" bottom="0.3937007874015748" header="0" footer="0"/>
  <pageSetup fitToHeight="1" fitToWidth="1" horizontalDpi="600" verticalDpi="600" orientation="landscape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zoomScale="60" zoomScaleNormal="60" zoomScalePageLayoutView="0" workbookViewId="0" topLeftCell="A1">
      <selection activeCell="A1" sqref="A1:I2"/>
    </sheetView>
  </sheetViews>
  <sheetFormatPr defaultColWidth="11.421875" defaultRowHeight="12.75"/>
  <cols>
    <col min="1" max="1" width="37.00390625" style="0" bestFit="1" customWidth="1"/>
    <col min="2" max="3" width="12.7109375" style="0" bestFit="1" customWidth="1"/>
    <col min="4" max="4" width="14.8515625" style="0" bestFit="1" customWidth="1"/>
    <col min="5" max="5" width="12.7109375" style="0" bestFit="1" customWidth="1"/>
    <col min="6" max="9" width="14.8515625" style="0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55" t="s">
        <v>576</v>
      </c>
      <c r="B3" s="255"/>
      <c r="C3" s="255"/>
      <c r="D3" s="255"/>
      <c r="E3" s="255"/>
      <c r="F3" s="255"/>
      <c r="G3" s="255"/>
      <c r="H3" s="255"/>
      <c r="I3" s="255"/>
    </row>
    <row r="4" spans="1:9" ht="12.75">
      <c r="A4" s="255" t="s">
        <v>45</v>
      </c>
      <c r="B4" s="255"/>
      <c r="C4" s="255"/>
      <c r="D4" s="255"/>
      <c r="E4" s="255"/>
      <c r="F4" s="255"/>
      <c r="G4" s="255"/>
      <c r="H4" s="255"/>
      <c r="I4" s="255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4"/>
      <c r="G10" s="24"/>
      <c r="H10" s="24"/>
      <c r="I10" s="24"/>
    </row>
    <row r="11" spans="1:9" ht="12.75">
      <c r="A11" s="8" t="s">
        <v>3</v>
      </c>
      <c r="B11" s="11">
        <v>13605722.860000001</v>
      </c>
      <c r="C11" s="11">
        <v>17889235.96</v>
      </c>
      <c r="D11" s="11">
        <v>0</v>
      </c>
      <c r="E11" s="11">
        <v>17889235.96</v>
      </c>
      <c r="F11" s="25">
        <v>23375510.83</v>
      </c>
      <c r="G11" s="88">
        <f>SUM('Ingresos Reales'!K136)</f>
        <v>28092789.45</v>
      </c>
      <c r="H11" s="25">
        <f>SUM('Presupuesto Ingresos'!K135)</f>
        <v>0</v>
      </c>
      <c r="I11" s="88">
        <f>SUM(G11-H11)</f>
        <v>28092789.45</v>
      </c>
    </row>
    <row r="12" spans="1:9" ht="12.75">
      <c r="A12" s="9"/>
      <c r="B12" s="9"/>
      <c r="C12" s="9"/>
      <c r="D12" s="9"/>
      <c r="E12" s="9"/>
      <c r="F12" s="26"/>
      <c r="G12" s="26"/>
      <c r="H12" s="26"/>
      <c r="I12" s="26"/>
    </row>
    <row r="13" spans="6:9" ht="12.75">
      <c r="F13" s="32"/>
      <c r="G13" s="32"/>
      <c r="H13" s="32"/>
      <c r="I13" s="32"/>
    </row>
    <row r="14" spans="1:9" ht="12.75">
      <c r="A14" s="5" t="s">
        <v>4</v>
      </c>
      <c r="B14" s="6">
        <f aca="true" t="shared" si="0" ref="B14:I14">SUM(B10:B12)</f>
        <v>13605722.860000001</v>
      </c>
      <c r="C14" s="6">
        <f t="shared" si="0"/>
        <v>17889235.96</v>
      </c>
      <c r="D14" s="6">
        <f t="shared" si="0"/>
        <v>0</v>
      </c>
      <c r="E14" s="6">
        <f t="shared" si="0"/>
        <v>17889235.96</v>
      </c>
      <c r="F14" s="6">
        <f t="shared" si="0"/>
        <v>23375510.83</v>
      </c>
      <c r="G14" s="89">
        <f t="shared" si="0"/>
        <v>28092789.45</v>
      </c>
      <c r="H14" s="6">
        <f t="shared" si="0"/>
        <v>0</v>
      </c>
      <c r="I14" s="89">
        <f t="shared" si="0"/>
        <v>28092789.45</v>
      </c>
    </row>
  </sheetData>
  <sheetProtection/>
  <mergeCells count="8">
    <mergeCell ref="A1:I1"/>
    <mergeCell ref="A2:I2"/>
    <mergeCell ref="A3:I3"/>
    <mergeCell ref="A4:I4"/>
    <mergeCell ref="F7:G7"/>
    <mergeCell ref="B6:E6"/>
    <mergeCell ref="F6:I6"/>
    <mergeCell ref="B7:C7"/>
  </mergeCells>
  <printOptions horizontalCentered="1"/>
  <pageMargins left="0.34" right="0.3937007874015748" top="0.22" bottom="0.3937007874015748" header="0" footer="0"/>
  <pageSetup fitToHeight="1" fitToWidth="1" horizontalDpi="600" verticalDpi="600" orientation="landscape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4"/>
  <sheetViews>
    <sheetView showGridLines="0" zoomScale="60" zoomScaleNormal="60" zoomScalePageLayoutView="0" workbookViewId="0" topLeftCell="A1">
      <selection activeCell="A1" sqref="A1:K2"/>
    </sheetView>
  </sheetViews>
  <sheetFormatPr defaultColWidth="53.28125" defaultRowHeight="12.75"/>
  <cols>
    <col min="1" max="1" width="53.421875" style="195" customWidth="1"/>
    <col min="2" max="2" width="15.140625" style="117" bestFit="1" customWidth="1"/>
    <col min="3" max="4" width="14.421875" style="117" bestFit="1" customWidth="1"/>
    <col min="5" max="6" width="14.8515625" style="117" bestFit="1" customWidth="1"/>
    <col min="7" max="8" width="14.421875" style="117" bestFit="1" customWidth="1"/>
    <col min="9" max="9" width="14.8515625" style="117" bestFit="1" customWidth="1"/>
    <col min="10" max="10" width="15.421875" style="117" bestFit="1" customWidth="1"/>
    <col min="11" max="11" width="16.28125" style="117" bestFit="1" customWidth="1"/>
    <col min="12" max="16384" width="53.28125" style="117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5.75" customHeight="1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6" t="s">
        <v>576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2.75">
      <c r="A4" s="256" t="s">
        <v>184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ht="13.5" thickBot="1">
      <c r="A5" s="145"/>
    </row>
    <row r="6" spans="1:11" ht="13.5" thickBot="1">
      <c r="A6" s="132" t="s">
        <v>0</v>
      </c>
      <c r="B6" s="132" t="s">
        <v>6</v>
      </c>
      <c r="C6" s="132" t="s">
        <v>7</v>
      </c>
      <c r="D6" s="132" t="s">
        <v>8</v>
      </c>
      <c r="E6" s="132" t="s">
        <v>9</v>
      </c>
      <c r="F6" s="132" t="s">
        <v>10</v>
      </c>
      <c r="G6" s="132" t="s">
        <v>11</v>
      </c>
      <c r="H6" s="132" t="s">
        <v>12</v>
      </c>
      <c r="I6" s="132" t="s">
        <v>13</v>
      </c>
      <c r="J6" s="131" t="s">
        <v>334</v>
      </c>
      <c r="K6" s="132" t="s">
        <v>72</v>
      </c>
    </row>
    <row r="8" spans="1:11" ht="12.75">
      <c r="A8" s="133" t="s">
        <v>94</v>
      </c>
      <c r="B8" s="134">
        <f>SUM(B9:B11)</f>
        <v>34094234</v>
      </c>
      <c r="C8" s="134">
        <f aca="true" t="shared" si="0" ref="C8:K8">SUM(C9:C11)</f>
        <v>26253188</v>
      </c>
      <c r="D8" s="134">
        <f t="shared" si="0"/>
        <v>32377175</v>
      </c>
      <c r="E8" s="134">
        <f t="shared" si="0"/>
        <v>28544067</v>
      </c>
      <c r="F8" s="134">
        <f t="shared" si="0"/>
        <v>29036928</v>
      </c>
      <c r="G8" s="134">
        <f t="shared" si="0"/>
        <v>28265217</v>
      </c>
      <c r="H8" s="134">
        <f t="shared" si="0"/>
        <v>29481942</v>
      </c>
      <c r="I8" s="134">
        <f t="shared" si="0"/>
        <v>29498023</v>
      </c>
      <c r="J8" s="134">
        <f t="shared" si="0"/>
        <v>28485112</v>
      </c>
      <c r="K8" s="134">
        <f t="shared" si="0"/>
        <v>266035886</v>
      </c>
    </row>
    <row r="9" spans="1:11" ht="12.75">
      <c r="A9" s="135" t="s">
        <v>49</v>
      </c>
      <c r="B9" s="115">
        <v>21176773</v>
      </c>
      <c r="C9" s="115">
        <v>18661741</v>
      </c>
      <c r="D9" s="115">
        <v>23941412</v>
      </c>
      <c r="E9" s="115">
        <v>20160763</v>
      </c>
      <c r="F9" s="115">
        <v>20719674</v>
      </c>
      <c r="G9" s="115">
        <v>19990622</v>
      </c>
      <c r="H9" s="115">
        <v>20561773</v>
      </c>
      <c r="I9" s="115">
        <v>20845864</v>
      </c>
      <c r="J9" s="115">
        <v>19994018</v>
      </c>
      <c r="K9" s="115">
        <f>SUM(B9:J9)</f>
        <v>186052640</v>
      </c>
    </row>
    <row r="10" spans="1:11" ht="12.75">
      <c r="A10" s="135" t="s">
        <v>51</v>
      </c>
      <c r="B10" s="115">
        <v>6117555</v>
      </c>
      <c r="C10" s="115">
        <v>4193545</v>
      </c>
      <c r="D10" s="115">
        <v>4193645</v>
      </c>
      <c r="E10" s="115">
        <v>4301755</v>
      </c>
      <c r="F10" s="115">
        <v>4193645</v>
      </c>
      <c r="G10" s="115">
        <v>4193545</v>
      </c>
      <c r="H10" s="115">
        <v>4666155</v>
      </c>
      <c r="I10" s="115">
        <v>4193545</v>
      </c>
      <c r="J10" s="115">
        <v>4193645</v>
      </c>
      <c r="K10" s="115">
        <f>SUM(B10:J10)</f>
        <v>40247035</v>
      </c>
    </row>
    <row r="11" spans="1:11" ht="12.75">
      <c r="A11" s="135" t="s">
        <v>50</v>
      </c>
      <c r="B11" s="115">
        <v>6799906</v>
      </c>
      <c r="C11" s="115">
        <v>3397902</v>
      </c>
      <c r="D11" s="115">
        <v>4242118</v>
      </c>
      <c r="E11" s="115">
        <v>4081549</v>
      </c>
      <c r="F11" s="115">
        <v>4123609</v>
      </c>
      <c r="G11" s="115">
        <v>4081050</v>
      </c>
      <c r="H11" s="115">
        <v>4254014</v>
      </c>
      <c r="I11" s="115">
        <v>4458614</v>
      </c>
      <c r="J11" s="115">
        <v>4297449</v>
      </c>
      <c r="K11" s="115">
        <f>SUM(B11:J11)</f>
        <v>39736211</v>
      </c>
    </row>
    <row r="12" spans="1:11" ht="12.75">
      <c r="A12" s="162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136" t="s">
        <v>46</v>
      </c>
      <c r="B13" s="137">
        <f>SUM(B14:B19)</f>
        <v>5030533</v>
      </c>
      <c r="C13" s="137">
        <f aca="true" t="shared" si="1" ref="C13:K13">SUM(C14:C19)</f>
        <v>5030533</v>
      </c>
      <c r="D13" s="137">
        <f t="shared" si="1"/>
        <v>5030533</v>
      </c>
      <c r="E13" s="137">
        <f t="shared" si="1"/>
        <v>5030533</v>
      </c>
      <c r="F13" s="137">
        <f t="shared" si="1"/>
        <v>5030533</v>
      </c>
      <c r="G13" s="137">
        <f t="shared" si="1"/>
        <v>5030533</v>
      </c>
      <c r="H13" s="137">
        <f t="shared" si="1"/>
        <v>5030533</v>
      </c>
      <c r="I13" s="137">
        <f t="shared" si="1"/>
        <v>5030533</v>
      </c>
      <c r="J13" s="137">
        <f t="shared" si="1"/>
        <v>5030533</v>
      </c>
      <c r="K13" s="137">
        <f t="shared" si="1"/>
        <v>45274797</v>
      </c>
    </row>
    <row r="14" spans="1:11" ht="12.75">
      <c r="A14" s="135" t="s">
        <v>66</v>
      </c>
      <c r="B14" s="115">
        <v>3100000</v>
      </c>
      <c r="C14" s="115">
        <v>3100000</v>
      </c>
      <c r="D14" s="115">
        <v>3100000</v>
      </c>
      <c r="E14" s="115">
        <v>3100000</v>
      </c>
      <c r="F14" s="115">
        <v>3100000</v>
      </c>
      <c r="G14" s="115">
        <v>3100000</v>
      </c>
      <c r="H14" s="115">
        <v>3100000</v>
      </c>
      <c r="I14" s="115">
        <v>3100000</v>
      </c>
      <c r="J14" s="115">
        <v>3100000</v>
      </c>
      <c r="K14" s="115">
        <f aca="true" t="shared" si="2" ref="K14:K19">SUM(B14:J14)</f>
        <v>27900000</v>
      </c>
    </row>
    <row r="15" spans="1:11" ht="12.75">
      <c r="A15" s="135" t="s">
        <v>128</v>
      </c>
      <c r="B15" s="115">
        <v>1510533</v>
      </c>
      <c r="C15" s="115">
        <v>1510533</v>
      </c>
      <c r="D15" s="115">
        <v>1510533</v>
      </c>
      <c r="E15" s="115">
        <v>1510533</v>
      </c>
      <c r="F15" s="115">
        <v>1510533</v>
      </c>
      <c r="G15" s="115">
        <v>1510533</v>
      </c>
      <c r="H15" s="115">
        <v>1510533</v>
      </c>
      <c r="I15" s="115">
        <v>1510533</v>
      </c>
      <c r="J15" s="115">
        <v>1510533</v>
      </c>
      <c r="K15" s="115">
        <f t="shared" si="2"/>
        <v>13594797</v>
      </c>
    </row>
    <row r="16" spans="1:11" ht="12.75">
      <c r="A16" s="135" t="s">
        <v>52</v>
      </c>
      <c r="B16" s="115">
        <v>40000</v>
      </c>
      <c r="C16" s="115">
        <v>40000</v>
      </c>
      <c r="D16" s="115">
        <v>40000</v>
      </c>
      <c r="E16" s="115">
        <v>40000</v>
      </c>
      <c r="F16" s="115">
        <v>40000</v>
      </c>
      <c r="G16" s="115">
        <v>40000</v>
      </c>
      <c r="H16" s="115">
        <v>40000</v>
      </c>
      <c r="I16" s="115">
        <v>40000</v>
      </c>
      <c r="J16" s="115">
        <v>40000</v>
      </c>
      <c r="K16" s="115">
        <f t="shared" si="2"/>
        <v>360000</v>
      </c>
    </row>
    <row r="17" spans="1:11" ht="12.75">
      <c r="A17" s="135" t="s">
        <v>53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>
        <f t="shared" si="2"/>
        <v>0</v>
      </c>
    </row>
    <row r="18" spans="1:11" ht="12.75">
      <c r="A18" s="135" t="s">
        <v>129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>
        <f t="shared" si="2"/>
        <v>0</v>
      </c>
    </row>
    <row r="19" spans="1:11" ht="12.75">
      <c r="A19" s="135" t="s">
        <v>3</v>
      </c>
      <c r="B19" s="115">
        <v>380000</v>
      </c>
      <c r="C19" s="115">
        <v>380000</v>
      </c>
      <c r="D19" s="115">
        <v>380000</v>
      </c>
      <c r="E19" s="115">
        <v>380000</v>
      </c>
      <c r="F19" s="115">
        <v>380000</v>
      </c>
      <c r="G19" s="115">
        <v>380000</v>
      </c>
      <c r="H19" s="115">
        <v>380000</v>
      </c>
      <c r="I19" s="115">
        <v>380000</v>
      </c>
      <c r="J19" s="115">
        <v>380000</v>
      </c>
      <c r="K19" s="115">
        <f t="shared" si="2"/>
        <v>3420000</v>
      </c>
    </row>
    <row r="20" spans="1:11" ht="12.75">
      <c r="A20" s="162"/>
      <c r="B20" s="115"/>
      <c r="C20" s="115"/>
      <c r="D20" s="115"/>
      <c r="E20" s="115"/>
      <c r="F20" s="115"/>
      <c r="G20" s="115"/>
      <c r="H20" s="115"/>
      <c r="I20" s="115"/>
      <c r="J20" s="115"/>
      <c r="K20" s="128"/>
    </row>
    <row r="21" spans="1:11" ht="12.75">
      <c r="A21" s="138" t="s">
        <v>47</v>
      </c>
      <c r="B21" s="137">
        <f>SUM(B22:B28)</f>
        <v>4626450</v>
      </c>
      <c r="C21" s="137">
        <f aca="true" t="shared" si="3" ref="C21:J21">SUM(C22:C28)</f>
        <v>2201450</v>
      </c>
      <c r="D21" s="137">
        <f t="shared" si="3"/>
        <v>2751450</v>
      </c>
      <c r="E21" s="137">
        <f t="shared" si="3"/>
        <v>2291450</v>
      </c>
      <c r="F21" s="137">
        <f t="shared" si="3"/>
        <v>2811450</v>
      </c>
      <c r="G21" s="137">
        <f t="shared" si="3"/>
        <v>2926450</v>
      </c>
      <c r="H21" s="137">
        <f t="shared" si="3"/>
        <v>2721450</v>
      </c>
      <c r="I21" s="137">
        <f t="shared" si="3"/>
        <v>10041450</v>
      </c>
      <c r="J21" s="137">
        <f t="shared" si="3"/>
        <v>2591450</v>
      </c>
      <c r="K21" s="137">
        <f aca="true" t="shared" si="4" ref="K21:K28">SUM(B21:J21)</f>
        <v>32963050</v>
      </c>
    </row>
    <row r="22" spans="1:11" ht="12.75">
      <c r="A22" s="135" t="s">
        <v>130</v>
      </c>
      <c r="B22" s="115">
        <v>2675000</v>
      </c>
      <c r="C22" s="115">
        <v>250000</v>
      </c>
      <c r="D22" s="115">
        <v>800000</v>
      </c>
      <c r="E22" s="115">
        <v>250000</v>
      </c>
      <c r="F22" s="115">
        <v>800000</v>
      </c>
      <c r="G22" s="115">
        <v>1135000</v>
      </c>
      <c r="H22" s="115">
        <v>800000</v>
      </c>
      <c r="I22" s="115">
        <v>2730000</v>
      </c>
      <c r="J22" s="115">
        <v>800000</v>
      </c>
      <c r="K22" s="115">
        <f t="shared" si="4"/>
        <v>10240000</v>
      </c>
    </row>
    <row r="23" spans="1:11" ht="12.75">
      <c r="A23" s="135" t="s">
        <v>54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>
        <f t="shared" si="4"/>
        <v>0</v>
      </c>
    </row>
    <row r="24" spans="1:11" ht="12.75">
      <c r="A24" s="135" t="s">
        <v>55</v>
      </c>
      <c r="B24" s="115">
        <v>547000</v>
      </c>
      <c r="C24" s="115">
        <v>547000</v>
      </c>
      <c r="D24" s="115">
        <v>547000</v>
      </c>
      <c r="E24" s="115">
        <v>547000</v>
      </c>
      <c r="F24" s="115">
        <v>547000</v>
      </c>
      <c r="G24" s="115">
        <v>547000</v>
      </c>
      <c r="H24" s="115">
        <v>547000</v>
      </c>
      <c r="I24" s="115">
        <v>547000</v>
      </c>
      <c r="J24" s="115">
        <v>547000</v>
      </c>
      <c r="K24" s="115">
        <f t="shared" si="4"/>
        <v>4923000</v>
      </c>
    </row>
    <row r="25" spans="1:11" ht="12.75">
      <c r="A25" s="135" t="s">
        <v>56</v>
      </c>
      <c r="B25" s="115">
        <v>167000</v>
      </c>
      <c r="C25" s="115">
        <v>167000</v>
      </c>
      <c r="D25" s="115">
        <v>167000</v>
      </c>
      <c r="E25" s="115">
        <v>167000</v>
      </c>
      <c r="F25" s="115">
        <v>167000</v>
      </c>
      <c r="G25" s="115">
        <v>167000</v>
      </c>
      <c r="H25" s="115">
        <v>167000</v>
      </c>
      <c r="I25" s="115">
        <v>167000</v>
      </c>
      <c r="J25" s="115">
        <v>167000</v>
      </c>
      <c r="K25" s="115">
        <f t="shared" si="4"/>
        <v>1503000</v>
      </c>
    </row>
    <row r="26" spans="1:11" ht="12.75">
      <c r="A26" s="135" t="s">
        <v>57</v>
      </c>
      <c r="B26" s="115">
        <v>1032450</v>
      </c>
      <c r="C26" s="115">
        <v>1032450</v>
      </c>
      <c r="D26" s="115">
        <v>1032450</v>
      </c>
      <c r="E26" s="115">
        <v>1122450</v>
      </c>
      <c r="F26" s="115">
        <v>1092450</v>
      </c>
      <c r="G26" s="115">
        <v>872450</v>
      </c>
      <c r="H26" s="115">
        <v>1002450</v>
      </c>
      <c r="I26" s="115">
        <v>6392450</v>
      </c>
      <c r="J26" s="115">
        <v>872450</v>
      </c>
      <c r="K26" s="115">
        <f t="shared" si="4"/>
        <v>14452050</v>
      </c>
    </row>
    <row r="27" spans="1:11" ht="12.75">
      <c r="A27" s="135" t="s">
        <v>3</v>
      </c>
      <c r="B27" s="115">
        <v>205000</v>
      </c>
      <c r="C27" s="115">
        <v>205000</v>
      </c>
      <c r="D27" s="115">
        <v>205000</v>
      </c>
      <c r="E27" s="115">
        <v>205000</v>
      </c>
      <c r="F27" s="115">
        <v>205000</v>
      </c>
      <c r="G27" s="115">
        <v>205000</v>
      </c>
      <c r="H27" s="115">
        <v>205000</v>
      </c>
      <c r="I27" s="115">
        <v>205000</v>
      </c>
      <c r="J27" s="115">
        <v>205000</v>
      </c>
      <c r="K27" s="115">
        <f t="shared" si="4"/>
        <v>1845000</v>
      </c>
    </row>
    <row r="28" spans="1:11" ht="12.75">
      <c r="A28" s="138" t="s">
        <v>337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>
        <f t="shared" si="4"/>
        <v>0</v>
      </c>
    </row>
    <row r="29" spans="1:11" ht="12.75">
      <c r="A29" s="162"/>
      <c r="B29" s="115"/>
      <c r="C29" s="115"/>
      <c r="D29" s="115"/>
      <c r="E29" s="115"/>
      <c r="F29" s="115"/>
      <c r="G29" s="115"/>
      <c r="H29" s="115"/>
      <c r="I29" s="115"/>
      <c r="J29" s="115"/>
      <c r="K29" s="128"/>
    </row>
    <row r="30" spans="1:11" ht="12.75">
      <c r="A30" s="138" t="s">
        <v>276</v>
      </c>
      <c r="B30" s="137">
        <f aca="true" t="shared" si="5" ref="B30:K30">SUM(B31:B37)</f>
        <v>7304918</v>
      </c>
      <c r="C30" s="137">
        <f t="shared" si="5"/>
        <v>4233708</v>
      </c>
      <c r="D30" s="137">
        <f t="shared" si="5"/>
        <v>4253008</v>
      </c>
      <c r="E30" s="137">
        <f t="shared" si="5"/>
        <v>4244708</v>
      </c>
      <c r="F30" s="137">
        <f t="shared" si="5"/>
        <v>4244708</v>
      </c>
      <c r="G30" s="137">
        <f t="shared" si="5"/>
        <v>4233708</v>
      </c>
      <c r="H30" s="137">
        <f t="shared" si="5"/>
        <v>4233708</v>
      </c>
      <c r="I30" s="137">
        <f t="shared" si="5"/>
        <v>4242008</v>
      </c>
      <c r="J30" s="137">
        <f t="shared" si="5"/>
        <v>4233708</v>
      </c>
      <c r="K30" s="137">
        <f t="shared" si="5"/>
        <v>41224182</v>
      </c>
    </row>
    <row r="31" spans="1:11" ht="12.75">
      <c r="A31" s="135" t="s">
        <v>247</v>
      </c>
      <c r="B31" s="115">
        <v>2633000</v>
      </c>
      <c r="C31" s="115">
        <v>2633000</v>
      </c>
      <c r="D31" s="115">
        <v>2633000</v>
      </c>
      <c r="E31" s="115">
        <v>2633000</v>
      </c>
      <c r="F31" s="115">
        <v>2633000</v>
      </c>
      <c r="G31" s="115">
        <v>2633000</v>
      </c>
      <c r="H31" s="115">
        <v>2633000</v>
      </c>
      <c r="I31" s="115">
        <v>2633000</v>
      </c>
      <c r="J31" s="115">
        <v>2633000</v>
      </c>
      <c r="K31" s="115">
        <f aca="true" t="shared" si="6" ref="K31:K37">SUM(B31:J31)</f>
        <v>23697000</v>
      </c>
    </row>
    <row r="32" spans="1:11" ht="12.75">
      <c r="A32" s="135" t="s">
        <v>58</v>
      </c>
      <c r="B32" s="115">
        <v>1285500</v>
      </c>
      <c r="C32" s="115">
        <v>1285500</v>
      </c>
      <c r="D32" s="115">
        <v>1285500</v>
      </c>
      <c r="E32" s="115">
        <v>1285500</v>
      </c>
      <c r="F32" s="115">
        <v>1285500</v>
      </c>
      <c r="G32" s="115">
        <v>1285500</v>
      </c>
      <c r="H32" s="115">
        <v>1285500</v>
      </c>
      <c r="I32" s="115">
        <v>1285500</v>
      </c>
      <c r="J32" s="115">
        <v>1285500</v>
      </c>
      <c r="K32" s="115">
        <f t="shared" si="6"/>
        <v>11569500</v>
      </c>
    </row>
    <row r="33" spans="1:11" ht="12.75">
      <c r="A33" s="135" t="s">
        <v>131</v>
      </c>
      <c r="B33" s="115">
        <v>5000</v>
      </c>
      <c r="C33" s="115">
        <v>5000</v>
      </c>
      <c r="D33" s="115">
        <v>13300</v>
      </c>
      <c r="E33" s="115">
        <v>5000</v>
      </c>
      <c r="F33" s="115">
        <v>5000</v>
      </c>
      <c r="G33" s="115">
        <v>5000</v>
      </c>
      <c r="H33" s="115">
        <v>5000</v>
      </c>
      <c r="I33" s="115">
        <v>13300</v>
      </c>
      <c r="J33" s="115">
        <v>5000</v>
      </c>
      <c r="K33" s="115">
        <f t="shared" si="6"/>
        <v>61600</v>
      </c>
    </row>
    <row r="34" spans="1:11" ht="12.75">
      <c r="A34" s="135" t="s">
        <v>60</v>
      </c>
      <c r="B34" s="115">
        <v>237120</v>
      </c>
      <c r="C34" s="115">
        <v>237120</v>
      </c>
      <c r="D34" s="115">
        <v>237120</v>
      </c>
      <c r="E34" s="115">
        <v>237120</v>
      </c>
      <c r="F34" s="115">
        <v>237120</v>
      </c>
      <c r="G34" s="115">
        <v>237120</v>
      </c>
      <c r="H34" s="115">
        <v>237120</v>
      </c>
      <c r="I34" s="115">
        <v>237120</v>
      </c>
      <c r="J34" s="115">
        <v>237120</v>
      </c>
      <c r="K34" s="115">
        <f t="shared" si="6"/>
        <v>2134080</v>
      </c>
    </row>
    <row r="35" spans="1:11" ht="12.75">
      <c r="A35" s="135" t="s">
        <v>59</v>
      </c>
      <c r="B35" s="115">
        <v>40855</v>
      </c>
      <c r="C35" s="115">
        <v>40855</v>
      </c>
      <c r="D35" s="115">
        <v>51855</v>
      </c>
      <c r="E35" s="115">
        <v>51855</v>
      </c>
      <c r="F35" s="115">
        <v>51855</v>
      </c>
      <c r="G35" s="115">
        <v>40855</v>
      </c>
      <c r="H35" s="115">
        <v>40855</v>
      </c>
      <c r="I35" s="115">
        <v>40855</v>
      </c>
      <c r="J35" s="115">
        <v>40855</v>
      </c>
      <c r="K35" s="115">
        <f t="shared" si="6"/>
        <v>400695</v>
      </c>
    </row>
    <row r="36" spans="1:11" ht="12.75">
      <c r="A36" s="135" t="s">
        <v>143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>
        <f t="shared" si="6"/>
        <v>0</v>
      </c>
    </row>
    <row r="37" spans="1:11" ht="12.75">
      <c r="A37" s="135" t="s">
        <v>3</v>
      </c>
      <c r="B37" s="115">
        <v>3103443</v>
      </c>
      <c r="C37" s="115">
        <v>32233</v>
      </c>
      <c r="D37" s="115">
        <v>32233</v>
      </c>
      <c r="E37" s="115">
        <v>32233</v>
      </c>
      <c r="F37" s="115">
        <v>32233</v>
      </c>
      <c r="G37" s="115">
        <v>32233</v>
      </c>
      <c r="H37" s="115">
        <v>32233</v>
      </c>
      <c r="I37" s="115">
        <v>32233</v>
      </c>
      <c r="J37" s="115">
        <v>32233</v>
      </c>
      <c r="K37" s="115">
        <f t="shared" si="6"/>
        <v>3361307</v>
      </c>
    </row>
    <row r="38" spans="1:11" ht="12.75">
      <c r="A38" s="162"/>
      <c r="B38" s="115"/>
      <c r="C38" s="115"/>
      <c r="D38" s="115"/>
      <c r="E38" s="115"/>
      <c r="F38" s="115"/>
      <c r="G38" s="115"/>
      <c r="H38" s="115"/>
      <c r="I38" s="115"/>
      <c r="J38" s="115"/>
      <c r="K38" s="128"/>
    </row>
    <row r="39" spans="1:11" ht="12.75">
      <c r="A39" s="138" t="s">
        <v>48</v>
      </c>
      <c r="B39" s="137">
        <f>SUM(B40:B41)</f>
        <v>2140000</v>
      </c>
      <c r="C39" s="137">
        <f aca="true" t="shared" si="7" ref="C39:K39">SUM(C40:C41)</f>
        <v>1640000</v>
      </c>
      <c r="D39" s="137">
        <f t="shared" si="7"/>
        <v>1640000</v>
      </c>
      <c r="E39" s="137">
        <f t="shared" si="7"/>
        <v>1490000</v>
      </c>
      <c r="F39" s="137">
        <f t="shared" si="7"/>
        <v>40000</v>
      </c>
      <c r="G39" s="137">
        <f t="shared" si="7"/>
        <v>40000</v>
      </c>
      <c r="H39" s="137">
        <f t="shared" si="7"/>
        <v>40000</v>
      </c>
      <c r="I39" s="137">
        <f t="shared" si="7"/>
        <v>40000</v>
      </c>
      <c r="J39" s="137">
        <f t="shared" si="7"/>
        <v>40000</v>
      </c>
      <c r="K39" s="137">
        <f t="shared" si="7"/>
        <v>7110000</v>
      </c>
    </row>
    <row r="40" spans="1:11" ht="12.75">
      <c r="A40" s="135" t="s">
        <v>61</v>
      </c>
      <c r="B40" s="115">
        <v>2140000</v>
      </c>
      <c r="C40" s="115">
        <v>1640000</v>
      </c>
      <c r="D40" s="115">
        <v>1640000</v>
      </c>
      <c r="E40" s="115">
        <v>1490000</v>
      </c>
      <c r="F40" s="115">
        <v>40000</v>
      </c>
      <c r="G40" s="115">
        <v>40000</v>
      </c>
      <c r="H40" s="115">
        <v>40000</v>
      </c>
      <c r="I40" s="115">
        <v>40000</v>
      </c>
      <c r="J40" s="115">
        <v>40000</v>
      </c>
      <c r="K40" s="115">
        <f>SUM(B40:J40)</f>
        <v>7110000</v>
      </c>
    </row>
    <row r="41" spans="1:11" ht="12.75">
      <c r="A41" s="135" t="s">
        <v>62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>
        <f>SUM(B41:J41)</f>
        <v>0</v>
      </c>
    </row>
    <row r="42" spans="1:11" ht="12.75">
      <c r="A42" s="162"/>
      <c r="B42" s="115"/>
      <c r="C42" s="115"/>
      <c r="D42" s="115"/>
      <c r="E42" s="115"/>
      <c r="F42" s="115"/>
      <c r="G42" s="115"/>
      <c r="H42" s="115"/>
      <c r="I42" s="115"/>
      <c r="J42" s="115"/>
      <c r="K42" s="128"/>
    </row>
    <row r="43" spans="1:11" ht="12.75">
      <c r="A43" s="138" t="s">
        <v>115</v>
      </c>
      <c r="B43" s="137">
        <f>SUM(B44:B47)</f>
        <v>11817000</v>
      </c>
      <c r="C43" s="137">
        <f aca="true" t="shared" si="8" ref="C43:K43">SUM(C44:C47)</f>
        <v>12843000</v>
      </c>
      <c r="D43" s="137">
        <f t="shared" si="8"/>
        <v>7780000</v>
      </c>
      <c r="E43" s="137">
        <f t="shared" si="8"/>
        <v>7335000</v>
      </c>
      <c r="F43" s="137">
        <f t="shared" si="8"/>
        <v>6180000</v>
      </c>
      <c r="G43" s="137">
        <f t="shared" si="8"/>
        <v>6180000</v>
      </c>
      <c r="H43" s="137">
        <f t="shared" si="8"/>
        <v>6180000</v>
      </c>
      <c r="I43" s="137">
        <f t="shared" si="8"/>
        <v>6180000</v>
      </c>
      <c r="J43" s="137">
        <f t="shared" si="8"/>
        <v>6180000</v>
      </c>
      <c r="K43" s="137">
        <f t="shared" si="8"/>
        <v>70675000</v>
      </c>
    </row>
    <row r="44" spans="1:11" ht="12.75">
      <c r="A44" s="135" t="s">
        <v>63</v>
      </c>
      <c r="B44" s="115">
        <v>5080000</v>
      </c>
      <c r="C44" s="115">
        <v>8930000</v>
      </c>
      <c r="D44" s="115">
        <v>4730000</v>
      </c>
      <c r="E44" s="115">
        <v>4730000</v>
      </c>
      <c r="F44" s="115">
        <v>4730000</v>
      </c>
      <c r="G44" s="115">
        <v>4730000</v>
      </c>
      <c r="H44" s="115">
        <v>4730000</v>
      </c>
      <c r="I44" s="115">
        <v>4730000</v>
      </c>
      <c r="J44" s="115">
        <v>4730000</v>
      </c>
      <c r="K44" s="115">
        <f>SUM(B44:J44)</f>
        <v>47120000</v>
      </c>
    </row>
    <row r="45" spans="1:11" ht="12.75">
      <c r="A45" s="135" t="s">
        <v>358</v>
      </c>
      <c r="B45" s="115">
        <v>6737000</v>
      </c>
      <c r="C45" s="115">
        <v>3913000</v>
      </c>
      <c r="D45" s="115">
        <v>3050000</v>
      </c>
      <c r="E45" s="115">
        <v>2605000</v>
      </c>
      <c r="F45" s="115">
        <v>1450000</v>
      </c>
      <c r="G45" s="115">
        <v>1450000</v>
      </c>
      <c r="H45" s="115">
        <v>1450000</v>
      </c>
      <c r="I45" s="115">
        <v>1450000</v>
      </c>
      <c r="J45" s="115">
        <v>1450000</v>
      </c>
      <c r="K45" s="115">
        <f>SUM(B45:J45)</f>
        <v>23555000</v>
      </c>
    </row>
    <row r="46" spans="1:11" ht="12.75">
      <c r="A46" s="135" t="s">
        <v>167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>
        <f>SUM(B46:J46)</f>
        <v>0</v>
      </c>
    </row>
    <row r="47" spans="1:11" ht="12.75">
      <c r="A47" s="139" t="s">
        <v>64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>
        <f>SUM(B47:J47)</f>
        <v>0</v>
      </c>
    </row>
    <row r="48" spans="1:11" ht="12.75">
      <c r="A48" s="140"/>
      <c r="B48" s="119"/>
      <c r="C48" s="119"/>
      <c r="D48" s="119"/>
      <c r="E48" s="119"/>
      <c r="F48" s="119"/>
      <c r="G48" s="119"/>
      <c r="H48" s="119"/>
      <c r="I48" s="119"/>
      <c r="J48" s="119"/>
      <c r="K48" s="119"/>
    </row>
    <row r="49" spans="1:11" ht="12.75">
      <c r="A49" s="194"/>
      <c r="B49" s="129"/>
      <c r="C49" s="142"/>
      <c r="D49" s="129"/>
      <c r="E49" s="142"/>
      <c r="F49" s="129"/>
      <c r="G49" s="142"/>
      <c r="H49" s="129"/>
      <c r="I49" s="142"/>
      <c r="J49" s="129"/>
      <c r="K49" s="124"/>
    </row>
    <row r="50" spans="1:11" ht="12.75">
      <c r="A50" s="143" t="s">
        <v>132</v>
      </c>
      <c r="B50" s="137">
        <f>SUM(B51:B69)</f>
        <v>2100000</v>
      </c>
      <c r="C50" s="137">
        <f aca="true" t="shared" si="9" ref="C50:K50">SUM(C51:C69)</f>
        <v>2100000</v>
      </c>
      <c r="D50" s="137">
        <f t="shared" si="9"/>
        <v>2100000</v>
      </c>
      <c r="E50" s="137">
        <f t="shared" si="9"/>
        <v>2100000</v>
      </c>
      <c r="F50" s="137">
        <f t="shared" si="9"/>
        <v>2100000</v>
      </c>
      <c r="G50" s="137">
        <f t="shared" si="9"/>
        <v>2100000</v>
      </c>
      <c r="H50" s="137">
        <f t="shared" si="9"/>
        <v>2100000</v>
      </c>
      <c r="I50" s="137">
        <f t="shared" si="9"/>
        <v>2100000</v>
      </c>
      <c r="J50" s="137">
        <f t="shared" si="9"/>
        <v>2100000</v>
      </c>
      <c r="K50" s="137">
        <f t="shared" si="9"/>
        <v>18900000</v>
      </c>
    </row>
    <row r="51" spans="1:11" ht="12.75" hidden="1">
      <c r="A51" s="93" t="s">
        <v>248</v>
      </c>
      <c r="B51" s="214"/>
      <c r="C51" s="123"/>
      <c r="D51" s="120"/>
      <c r="E51" s="123"/>
      <c r="F51" s="120"/>
      <c r="G51" s="123"/>
      <c r="H51" s="120"/>
      <c r="I51" s="123"/>
      <c r="J51" s="120"/>
      <c r="K51" s="115">
        <f aca="true" t="shared" si="10" ref="K51:K69">SUM(B51:J51)</f>
        <v>0</v>
      </c>
    </row>
    <row r="52" spans="1:11" ht="12.75" hidden="1">
      <c r="A52" s="93" t="s">
        <v>55</v>
      </c>
      <c r="B52" s="120"/>
      <c r="C52" s="123"/>
      <c r="D52" s="120"/>
      <c r="E52" s="123"/>
      <c r="F52" s="120"/>
      <c r="G52" s="123"/>
      <c r="H52" s="120"/>
      <c r="I52" s="123"/>
      <c r="J52" s="120"/>
      <c r="K52" s="115">
        <f t="shared" si="10"/>
        <v>0</v>
      </c>
    </row>
    <row r="53" spans="1:11" ht="12.75" hidden="1">
      <c r="A53" s="93" t="s">
        <v>415</v>
      </c>
      <c r="B53" s="120"/>
      <c r="C53" s="123"/>
      <c r="D53" s="120"/>
      <c r="E53" s="123"/>
      <c r="F53" s="120"/>
      <c r="G53" s="123"/>
      <c r="H53" s="120"/>
      <c r="I53" s="123"/>
      <c r="J53" s="120"/>
      <c r="K53" s="115">
        <f t="shared" si="10"/>
        <v>0</v>
      </c>
    </row>
    <row r="54" spans="1:11" ht="12.75" hidden="1">
      <c r="A54" s="93" t="s">
        <v>360</v>
      </c>
      <c r="B54" s="120"/>
      <c r="C54" s="123"/>
      <c r="D54" s="120"/>
      <c r="E54" s="123"/>
      <c r="F54" s="120"/>
      <c r="G54" s="123"/>
      <c r="H54" s="120"/>
      <c r="I54" s="123"/>
      <c r="J54" s="120"/>
      <c r="K54" s="115">
        <f t="shared" si="10"/>
        <v>0</v>
      </c>
    </row>
    <row r="55" spans="1:11" ht="12.75" hidden="1">
      <c r="A55" s="93" t="s">
        <v>361</v>
      </c>
      <c r="B55" s="120"/>
      <c r="C55" s="123"/>
      <c r="D55" s="120"/>
      <c r="E55" s="123"/>
      <c r="F55" s="120"/>
      <c r="G55" s="123"/>
      <c r="H55" s="120"/>
      <c r="I55" s="123"/>
      <c r="J55" s="120"/>
      <c r="K55" s="115">
        <f t="shared" si="10"/>
        <v>0</v>
      </c>
    </row>
    <row r="56" spans="1:11" ht="12.75" hidden="1">
      <c r="A56" s="93" t="s">
        <v>427</v>
      </c>
      <c r="B56" s="120"/>
      <c r="C56" s="123"/>
      <c r="D56" s="120"/>
      <c r="E56" s="123"/>
      <c r="F56" s="120"/>
      <c r="G56" s="123"/>
      <c r="H56" s="120"/>
      <c r="I56" s="123"/>
      <c r="J56" s="120"/>
      <c r="K56" s="115">
        <f t="shared" si="10"/>
        <v>0</v>
      </c>
    </row>
    <row r="57" spans="1:11" ht="12.75" hidden="1">
      <c r="A57" s="207" t="s">
        <v>468</v>
      </c>
      <c r="B57" s="120"/>
      <c r="C57" s="123"/>
      <c r="D57" s="120"/>
      <c r="E57" s="123"/>
      <c r="F57" s="120"/>
      <c r="G57" s="123"/>
      <c r="H57" s="120"/>
      <c r="I57" s="123"/>
      <c r="J57" s="120"/>
      <c r="K57" s="115">
        <f t="shared" si="10"/>
        <v>0</v>
      </c>
    </row>
    <row r="58" spans="1:11" ht="12.75" hidden="1">
      <c r="A58" s="207" t="s">
        <v>504</v>
      </c>
      <c r="B58" s="120"/>
      <c r="C58" s="123"/>
      <c r="D58" s="120"/>
      <c r="E58" s="123"/>
      <c r="F58" s="120"/>
      <c r="G58" s="123"/>
      <c r="H58" s="120"/>
      <c r="I58" s="123"/>
      <c r="J58" s="120"/>
      <c r="K58" s="115">
        <f t="shared" si="10"/>
        <v>0</v>
      </c>
    </row>
    <row r="59" spans="1:11" ht="12.75">
      <c r="A59" s="207" t="s">
        <v>554</v>
      </c>
      <c r="B59" s="120"/>
      <c r="C59" s="123"/>
      <c r="D59" s="120"/>
      <c r="E59" s="123"/>
      <c r="F59" s="120"/>
      <c r="G59" s="123"/>
      <c r="H59" s="120"/>
      <c r="I59" s="123"/>
      <c r="J59" s="120"/>
      <c r="K59" s="115">
        <f t="shared" si="10"/>
        <v>0</v>
      </c>
    </row>
    <row r="60" spans="1:11" ht="12.75" hidden="1">
      <c r="A60" s="93" t="s">
        <v>422</v>
      </c>
      <c r="B60" s="120"/>
      <c r="C60" s="123"/>
      <c r="D60" s="120"/>
      <c r="E60" s="123"/>
      <c r="F60" s="120"/>
      <c r="G60" s="123"/>
      <c r="H60" s="120"/>
      <c r="I60" s="123"/>
      <c r="J60" s="120"/>
      <c r="K60" s="115">
        <f t="shared" si="10"/>
        <v>0</v>
      </c>
    </row>
    <row r="61" spans="1:11" ht="12.75" hidden="1">
      <c r="A61" s="93" t="s">
        <v>414</v>
      </c>
      <c r="B61" s="120"/>
      <c r="C61" s="123"/>
      <c r="D61" s="120"/>
      <c r="E61" s="123"/>
      <c r="F61" s="120"/>
      <c r="G61" s="123"/>
      <c r="H61" s="120"/>
      <c r="I61" s="123"/>
      <c r="J61" s="120"/>
      <c r="K61" s="115">
        <f t="shared" si="10"/>
        <v>0</v>
      </c>
    </row>
    <row r="62" spans="1:11" ht="12.75" hidden="1">
      <c r="A62" s="93" t="s">
        <v>362</v>
      </c>
      <c r="B62" s="120"/>
      <c r="C62" s="123"/>
      <c r="D62" s="120"/>
      <c r="E62" s="123"/>
      <c r="F62" s="120"/>
      <c r="G62" s="123"/>
      <c r="H62" s="120"/>
      <c r="I62" s="123"/>
      <c r="J62" s="120"/>
      <c r="K62" s="115">
        <f t="shared" si="10"/>
        <v>0</v>
      </c>
    </row>
    <row r="63" spans="1:11" ht="12.75" hidden="1">
      <c r="A63" s="93" t="s">
        <v>363</v>
      </c>
      <c r="B63" s="120"/>
      <c r="C63" s="123"/>
      <c r="D63" s="120"/>
      <c r="E63" s="123"/>
      <c r="F63" s="120"/>
      <c r="G63" s="123"/>
      <c r="H63" s="120"/>
      <c r="I63" s="123"/>
      <c r="J63" s="120"/>
      <c r="K63" s="115">
        <f t="shared" si="10"/>
        <v>0</v>
      </c>
    </row>
    <row r="64" spans="1:11" ht="12.75" hidden="1">
      <c r="A64" s="93" t="s">
        <v>428</v>
      </c>
      <c r="B64" s="115"/>
      <c r="C64" s="116"/>
      <c r="D64" s="115"/>
      <c r="E64" s="116"/>
      <c r="F64" s="115"/>
      <c r="G64" s="116"/>
      <c r="H64" s="115"/>
      <c r="I64" s="116"/>
      <c r="J64" s="115"/>
      <c r="K64" s="115">
        <f t="shared" si="10"/>
        <v>0</v>
      </c>
    </row>
    <row r="65" spans="1:11" ht="12.75" hidden="1">
      <c r="A65" s="207" t="s">
        <v>469</v>
      </c>
      <c r="B65" s="115"/>
      <c r="C65" s="116"/>
      <c r="D65" s="115"/>
      <c r="E65" s="116"/>
      <c r="F65" s="115"/>
      <c r="G65" s="116"/>
      <c r="H65" s="115"/>
      <c r="I65" s="116"/>
      <c r="J65" s="115"/>
      <c r="K65" s="115">
        <f t="shared" si="10"/>
        <v>0</v>
      </c>
    </row>
    <row r="66" spans="1:11" ht="12.75" hidden="1">
      <c r="A66" s="207" t="s">
        <v>505</v>
      </c>
      <c r="B66" s="115"/>
      <c r="C66" s="116"/>
      <c r="D66" s="115"/>
      <c r="E66" s="116"/>
      <c r="F66" s="115"/>
      <c r="G66" s="116"/>
      <c r="H66" s="115"/>
      <c r="I66" s="116"/>
      <c r="J66" s="115"/>
      <c r="K66" s="115">
        <f t="shared" si="10"/>
        <v>0</v>
      </c>
    </row>
    <row r="67" spans="1:11" ht="12.75">
      <c r="A67" s="207" t="s">
        <v>548</v>
      </c>
      <c r="B67" s="115">
        <v>2100000</v>
      </c>
      <c r="C67" s="116">
        <v>2100000</v>
      </c>
      <c r="D67" s="115">
        <v>2100000</v>
      </c>
      <c r="E67" s="116">
        <v>2100000</v>
      </c>
      <c r="F67" s="115">
        <v>2100000</v>
      </c>
      <c r="G67" s="116">
        <v>2100000</v>
      </c>
      <c r="H67" s="115">
        <v>2100000</v>
      </c>
      <c r="I67" s="116">
        <v>2100000</v>
      </c>
      <c r="J67" s="115">
        <v>2100000</v>
      </c>
      <c r="K67" s="115">
        <f t="shared" si="10"/>
        <v>18900000</v>
      </c>
    </row>
    <row r="68" spans="1:11" ht="12.75">
      <c r="A68" s="207" t="s">
        <v>575</v>
      </c>
      <c r="B68" s="115"/>
      <c r="C68" s="116"/>
      <c r="D68" s="115"/>
      <c r="E68" s="116"/>
      <c r="F68" s="115"/>
      <c r="G68" s="116"/>
      <c r="H68" s="115"/>
      <c r="I68" s="116"/>
      <c r="J68" s="115"/>
      <c r="K68" s="115">
        <f t="shared" si="10"/>
        <v>0</v>
      </c>
    </row>
    <row r="69" spans="1:11" ht="12.75">
      <c r="A69" s="207" t="s">
        <v>567</v>
      </c>
      <c r="B69" s="115"/>
      <c r="C69" s="116"/>
      <c r="D69" s="115"/>
      <c r="E69" s="116"/>
      <c r="F69" s="115"/>
      <c r="G69" s="116"/>
      <c r="H69" s="115"/>
      <c r="I69" s="116"/>
      <c r="J69" s="115"/>
      <c r="K69" s="115">
        <f t="shared" si="10"/>
        <v>0</v>
      </c>
    </row>
    <row r="70" spans="1:11" ht="12.75">
      <c r="A70" s="143" t="s">
        <v>21</v>
      </c>
      <c r="B70" s="137">
        <f>SUM(B71:B120)</f>
        <v>26586580.2</v>
      </c>
      <c r="C70" s="144">
        <f aca="true" t="shared" si="11" ref="C70:K70">SUM(C71:C120)</f>
        <v>20777315.2</v>
      </c>
      <c r="D70" s="137">
        <f t="shared" si="11"/>
        <v>24208128.2</v>
      </c>
      <c r="E70" s="144">
        <f t="shared" si="11"/>
        <v>23093596.2</v>
      </c>
      <c r="F70" s="137">
        <f t="shared" si="11"/>
        <v>23157509.2</v>
      </c>
      <c r="G70" s="144">
        <f t="shared" si="11"/>
        <v>22866554.2</v>
      </c>
      <c r="H70" s="137">
        <f t="shared" si="11"/>
        <v>18467776.44</v>
      </c>
      <c r="I70" s="144">
        <f t="shared" si="11"/>
        <v>16952877.2</v>
      </c>
      <c r="J70" s="137">
        <f t="shared" si="11"/>
        <v>19933431.2</v>
      </c>
      <c r="K70" s="137">
        <f t="shared" si="11"/>
        <v>196043768.04000002</v>
      </c>
    </row>
    <row r="71" spans="1:11" ht="12.75">
      <c r="A71" s="93" t="s">
        <v>295</v>
      </c>
      <c r="B71" s="120">
        <v>8563863</v>
      </c>
      <c r="C71" s="123">
        <v>7494598</v>
      </c>
      <c r="D71" s="120">
        <v>8501411</v>
      </c>
      <c r="E71" s="123">
        <v>7910879</v>
      </c>
      <c r="F71" s="120">
        <v>8534792</v>
      </c>
      <c r="G71" s="123">
        <v>7883837</v>
      </c>
      <c r="H71" s="120">
        <v>8563863</v>
      </c>
      <c r="I71" s="123">
        <v>8470160</v>
      </c>
      <c r="J71" s="120">
        <v>8310714</v>
      </c>
      <c r="K71" s="115">
        <f aca="true" t="shared" si="12" ref="K71:K102">SUM(B71:J71)</f>
        <v>74234117</v>
      </c>
    </row>
    <row r="72" spans="1:11" ht="12.75">
      <c r="A72" s="93" t="s">
        <v>386</v>
      </c>
      <c r="B72" s="120"/>
      <c r="C72" s="123"/>
      <c r="D72" s="120"/>
      <c r="E72" s="123"/>
      <c r="F72" s="120"/>
      <c r="G72" s="123"/>
      <c r="H72" s="120"/>
      <c r="I72" s="123"/>
      <c r="J72" s="120"/>
      <c r="K72" s="115">
        <f t="shared" si="12"/>
        <v>0</v>
      </c>
    </row>
    <row r="73" spans="1:11" ht="12.75" hidden="1">
      <c r="A73" s="93" t="s">
        <v>373</v>
      </c>
      <c r="B73" s="120"/>
      <c r="C73" s="123"/>
      <c r="D73" s="120"/>
      <c r="E73" s="123"/>
      <c r="F73" s="120"/>
      <c r="G73" s="123"/>
      <c r="H73" s="120"/>
      <c r="I73" s="123"/>
      <c r="J73" s="120"/>
      <c r="K73" s="115">
        <f t="shared" si="12"/>
        <v>0</v>
      </c>
    </row>
    <row r="74" spans="1:11" ht="12.75" hidden="1">
      <c r="A74" s="93" t="s">
        <v>368</v>
      </c>
      <c r="B74" s="120"/>
      <c r="C74" s="123"/>
      <c r="D74" s="120"/>
      <c r="E74" s="123"/>
      <c r="F74" s="120"/>
      <c r="G74" s="123"/>
      <c r="H74" s="120"/>
      <c r="I74" s="123"/>
      <c r="J74" s="120"/>
      <c r="K74" s="115">
        <f t="shared" si="12"/>
        <v>0</v>
      </c>
    </row>
    <row r="75" spans="1:11" ht="12.75" hidden="1">
      <c r="A75" s="93" t="s">
        <v>430</v>
      </c>
      <c r="B75" s="120"/>
      <c r="C75" s="123"/>
      <c r="D75" s="120"/>
      <c r="E75" s="123"/>
      <c r="F75" s="120"/>
      <c r="G75" s="123"/>
      <c r="H75" s="120"/>
      <c r="I75" s="123"/>
      <c r="J75" s="120"/>
      <c r="K75" s="115">
        <f t="shared" si="12"/>
        <v>0</v>
      </c>
    </row>
    <row r="76" spans="1:11" ht="12.75" hidden="1">
      <c r="A76" s="207" t="s">
        <v>470</v>
      </c>
      <c r="B76" s="120"/>
      <c r="C76" s="123"/>
      <c r="D76" s="120"/>
      <c r="E76" s="123"/>
      <c r="F76" s="120"/>
      <c r="G76" s="123"/>
      <c r="H76" s="120"/>
      <c r="I76" s="123"/>
      <c r="J76" s="120"/>
      <c r="K76" s="115">
        <f t="shared" si="12"/>
        <v>0</v>
      </c>
    </row>
    <row r="77" spans="1:11" ht="12.75">
      <c r="A77" s="93" t="s">
        <v>516</v>
      </c>
      <c r="B77" s="120"/>
      <c r="C77" s="123"/>
      <c r="D77" s="120"/>
      <c r="E77" s="123"/>
      <c r="F77" s="120"/>
      <c r="G77" s="123"/>
      <c r="H77" s="120"/>
      <c r="I77" s="123"/>
      <c r="J77" s="120"/>
      <c r="K77" s="115">
        <f t="shared" si="12"/>
        <v>0</v>
      </c>
    </row>
    <row r="78" spans="1:11" ht="12.75">
      <c r="A78" s="207" t="s">
        <v>550</v>
      </c>
      <c r="B78" s="120">
        <v>1340000</v>
      </c>
      <c r="C78" s="123">
        <v>0</v>
      </c>
      <c r="D78" s="120">
        <v>240000</v>
      </c>
      <c r="E78" s="123">
        <v>2000000</v>
      </c>
      <c r="F78" s="120">
        <v>240000</v>
      </c>
      <c r="G78" s="123">
        <v>1100000</v>
      </c>
      <c r="H78" s="120">
        <v>240000</v>
      </c>
      <c r="I78" s="123">
        <v>0</v>
      </c>
      <c r="J78" s="120">
        <v>2240000</v>
      </c>
      <c r="K78" s="115">
        <f t="shared" si="12"/>
        <v>7400000</v>
      </c>
    </row>
    <row r="79" spans="1:11" ht="12.75" hidden="1">
      <c r="A79" s="93" t="s">
        <v>374</v>
      </c>
      <c r="B79" s="120"/>
      <c r="C79" s="123"/>
      <c r="D79" s="120"/>
      <c r="E79" s="123"/>
      <c r="F79" s="120"/>
      <c r="G79" s="123"/>
      <c r="H79" s="120"/>
      <c r="I79" s="123"/>
      <c r="J79" s="120"/>
      <c r="K79" s="115">
        <f t="shared" si="12"/>
        <v>0</v>
      </c>
    </row>
    <row r="80" spans="1:11" ht="12.75" hidden="1">
      <c r="A80" s="93" t="s">
        <v>369</v>
      </c>
      <c r="B80" s="120"/>
      <c r="C80" s="123"/>
      <c r="D80" s="120"/>
      <c r="E80" s="123"/>
      <c r="F80" s="120"/>
      <c r="G80" s="123"/>
      <c r="H80" s="120"/>
      <c r="I80" s="123"/>
      <c r="J80" s="120"/>
      <c r="K80" s="115">
        <f t="shared" si="12"/>
        <v>0</v>
      </c>
    </row>
    <row r="81" spans="1:11" ht="12.75" hidden="1">
      <c r="A81" s="93" t="s">
        <v>431</v>
      </c>
      <c r="B81" s="120"/>
      <c r="C81" s="123"/>
      <c r="D81" s="120"/>
      <c r="E81" s="123"/>
      <c r="F81" s="120"/>
      <c r="G81" s="123"/>
      <c r="H81" s="120"/>
      <c r="I81" s="123"/>
      <c r="J81" s="120"/>
      <c r="K81" s="115">
        <f t="shared" si="12"/>
        <v>0</v>
      </c>
    </row>
    <row r="82" spans="1:11" ht="12.75" hidden="1">
      <c r="A82" s="207" t="s">
        <v>471</v>
      </c>
      <c r="B82" s="120"/>
      <c r="C82" s="123"/>
      <c r="D82" s="120"/>
      <c r="E82" s="123"/>
      <c r="F82" s="120"/>
      <c r="G82" s="123"/>
      <c r="H82" s="120"/>
      <c r="I82" s="123"/>
      <c r="J82" s="120"/>
      <c r="K82" s="115">
        <f t="shared" si="12"/>
        <v>0</v>
      </c>
    </row>
    <row r="83" spans="1:11" ht="12.75" hidden="1">
      <c r="A83" s="93" t="s">
        <v>517</v>
      </c>
      <c r="B83" s="120"/>
      <c r="C83" s="123"/>
      <c r="D83" s="120"/>
      <c r="E83" s="123"/>
      <c r="F83" s="120"/>
      <c r="G83" s="123"/>
      <c r="H83" s="120"/>
      <c r="I83" s="123"/>
      <c r="J83" s="120"/>
      <c r="K83" s="115">
        <f t="shared" si="12"/>
        <v>0</v>
      </c>
    </row>
    <row r="84" spans="1:11" ht="12.75">
      <c r="A84" s="207" t="s">
        <v>551</v>
      </c>
      <c r="B84" s="120">
        <v>120000</v>
      </c>
      <c r="C84" s="123">
        <v>120000</v>
      </c>
      <c r="D84" s="120">
        <v>120000</v>
      </c>
      <c r="E84" s="123">
        <v>120000</v>
      </c>
      <c r="F84" s="120">
        <v>120000</v>
      </c>
      <c r="G84" s="123">
        <v>120000</v>
      </c>
      <c r="H84" s="120">
        <v>120000</v>
      </c>
      <c r="I84" s="123">
        <v>120000</v>
      </c>
      <c r="J84" s="120">
        <v>120000</v>
      </c>
      <c r="K84" s="115">
        <f t="shared" si="12"/>
        <v>1080000</v>
      </c>
    </row>
    <row r="85" spans="1:11" ht="12.75" hidden="1">
      <c r="A85" s="93" t="s">
        <v>375</v>
      </c>
      <c r="B85" s="120"/>
      <c r="C85" s="123"/>
      <c r="D85" s="120"/>
      <c r="E85" s="123"/>
      <c r="F85" s="120"/>
      <c r="G85" s="123"/>
      <c r="H85" s="120"/>
      <c r="I85" s="123"/>
      <c r="J85" s="120"/>
      <c r="K85" s="115">
        <f t="shared" si="12"/>
        <v>0</v>
      </c>
    </row>
    <row r="86" spans="1:11" ht="12.75" hidden="1">
      <c r="A86" s="93" t="s">
        <v>370</v>
      </c>
      <c r="B86" s="120"/>
      <c r="C86" s="123"/>
      <c r="D86" s="120"/>
      <c r="E86" s="123"/>
      <c r="F86" s="120"/>
      <c r="G86" s="123"/>
      <c r="H86" s="120"/>
      <c r="I86" s="123"/>
      <c r="J86" s="120"/>
      <c r="K86" s="115">
        <f t="shared" si="12"/>
        <v>0</v>
      </c>
    </row>
    <row r="87" spans="1:11" ht="12.75" hidden="1">
      <c r="A87" s="93" t="s">
        <v>432</v>
      </c>
      <c r="B87" s="120"/>
      <c r="C87" s="123"/>
      <c r="D87" s="120"/>
      <c r="E87" s="123"/>
      <c r="F87" s="120"/>
      <c r="G87" s="123"/>
      <c r="H87" s="120"/>
      <c r="I87" s="123"/>
      <c r="J87" s="120"/>
      <c r="K87" s="115">
        <f t="shared" si="12"/>
        <v>0</v>
      </c>
    </row>
    <row r="88" spans="1:11" ht="12.75" hidden="1">
      <c r="A88" s="207" t="s">
        <v>478</v>
      </c>
      <c r="B88" s="120"/>
      <c r="C88" s="123"/>
      <c r="D88" s="120"/>
      <c r="E88" s="123"/>
      <c r="F88" s="120"/>
      <c r="G88" s="123"/>
      <c r="H88" s="120"/>
      <c r="I88" s="123"/>
      <c r="J88" s="120"/>
      <c r="K88" s="115">
        <f t="shared" si="12"/>
        <v>0</v>
      </c>
    </row>
    <row r="89" spans="1:11" ht="12.75">
      <c r="A89" s="93" t="s">
        <v>518</v>
      </c>
      <c r="B89" s="120"/>
      <c r="C89" s="123"/>
      <c r="D89" s="120"/>
      <c r="E89" s="123"/>
      <c r="F89" s="120"/>
      <c r="G89" s="123"/>
      <c r="H89" s="120"/>
      <c r="I89" s="123"/>
      <c r="J89" s="120"/>
      <c r="K89" s="115">
        <f t="shared" si="12"/>
        <v>0</v>
      </c>
    </row>
    <row r="90" spans="1:11" ht="12.75">
      <c r="A90" s="207" t="s">
        <v>552</v>
      </c>
      <c r="B90" s="120">
        <v>3460000</v>
      </c>
      <c r="C90" s="123">
        <v>2260000</v>
      </c>
      <c r="D90" s="120">
        <v>2260000</v>
      </c>
      <c r="E90" s="123">
        <v>2260000</v>
      </c>
      <c r="F90" s="120">
        <v>2260000</v>
      </c>
      <c r="G90" s="123">
        <v>3460000</v>
      </c>
      <c r="H90" s="120">
        <v>2260000</v>
      </c>
      <c r="I90" s="123">
        <v>2260000</v>
      </c>
      <c r="J90" s="120">
        <v>2260000</v>
      </c>
      <c r="K90" s="115">
        <f t="shared" si="12"/>
        <v>22740000</v>
      </c>
    </row>
    <row r="91" spans="1:11" ht="12.75">
      <c r="A91" s="93" t="s">
        <v>362</v>
      </c>
      <c r="B91" s="120"/>
      <c r="C91" s="123"/>
      <c r="D91" s="120"/>
      <c r="E91" s="123"/>
      <c r="F91" s="120"/>
      <c r="G91" s="123"/>
      <c r="H91" s="120"/>
      <c r="I91" s="123"/>
      <c r="J91" s="120"/>
      <c r="K91" s="115">
        <f t="shared" si="12"/>
        <v>0</v>
      </c>
    </row>
    <row r="92" spans="1:11" ht="12.75">
      <c r="A92" s="93" t="s">
        <v>363</v>
      </c>
      <c r="B92" s="120"/>
      <c r="C92" s="123"/>
      <c r="D92" s="120"/>
      <c r="E92" s="123"/>
      <c r="F92" s="120"/>
      <c r="G92" s="123"/>
      <c r="H92" s="120"/>
      <c r="I92" s="123"/>
      <c r="J92" s="120"/>
      <c r="K92" s="115">
        <f t="shared" si="12"/>
        <v>0</v>
      </c>
    </row>
    <row r="93" spans="1:11" ht="12.75">
      <c r="A93" s="93" t="s">
        <v>428</v>
      </c>
      <c r="B93" s="120"/>
      <c r="C93" s="123"/>
      <c r="D93" s="120"/>
      <c r="E93" s="123"/>
      <c r="F93" s="120"/>
      <c r="G93" s="123"/>
      <c r="H93" s="120"/>
      <c r="I93" s="123"/>
      <c r="J93" s="120"/>
      <c r="K93" s="115">
        <f t="shared" si="12"/>
        <v>0</v>
      </c>
    </row>
    <row r="94" spans="1:11" ht="12.75">
      <c r="A94" s="207" t="s">
        <v>505</v>
      </c>
      <c r="B94" s="120">
        <v>4000000</v>
      </c>
      <c r="C94" s="123">
        <v>1800000</v>
      </c>
      <c r="D94" s="120">
        <v>1700000</v>
      </c>
      <c r="E94" s="123">
        <v>1700000</v>
      </c>
      <c r="F94" s="120">
        <v>1700000</v>
      </c>
      <c r="G94" s="123">
        <v>1200000</v>
      </c>
      <c r="H94" s="120">
        <v>1181196.24</v>
      </c>
      <c r="I94" s="123">
        <v>0</v>
      </c>
      <c r="J94" s="120">
        <v>0</v>
      </c>
      <c r="K94" s="115">
        <f t="shared" si="12"/>
        <v>13281196.24</v>
      </c>
    </row>
    <row r="95" spans="1:11" ht="12.75">
      <c r="A95" s="207" t="s">
        <v>548</v>
      </c>
      <c r="B95" s="120"/>
      <c r="C95" s="123"/>
      <c r="D95" s="120"/>
      <c r="E95" s="123"/>
      <c r="F95" s="120"/>
      <c r="G95" s="123"/>
      <c r="H95" s="120"/>
      <c r="I95" s="123"/>
      <c r="J95" s="120"/>
      <c r="K95" s="115">
        <f t="shared" si="12"/>
        <v>0</v>
      </c>
    </row>
    <row r="96" spans="1:11" ht="12.75" hidden="1">
      <c r="A96" s="93" t="s">
        <v>372</v>
      </c>
      <c r="B96" s="120"/>
      <c r="C96" s="123"/>
      <c r="D96" s="120"/>
      <c r="E96" s="123"/>
      <c r="F96" s="120"/>
      <c r="G96" s="123"/>
      <c r="H96" s="120"/>
      <c r="I96" s="123"/>
      <c r="J96" s="120"/>
      <c r="K96" s="115">
        <f t="shared" si="12"/>
        <v>0</v>
      </c>
    </row>
    <row r="97" spans="1:11" ht="12.75" hidden="1">
      <c r="A97" s="93" t="s">
        <v>371</v>
      </c>
      <c r="B97" s="120"/>
      <c r="C97" s="123"/>
      <c r="D97" s="120"/>
      <c r="E97" s="123"/>
      <c r="F97" s="120"/>
      <c r="G97" s="123"/>
      <c r="H97" s="120"/>
      <c r="I97" s="123"/>
      <c r="J97" s="120"/>
      <c r="K97" s="115">
        <f t="shared" si="12"/>
        <v>0</v>
      </c>
    </row>
    <row r="98" spans="1:11" ht="12.75" hidden="1">
      <c r="A98" s="93" t="s">
        <v>429</v>
      </c>
      <c r="B98" s="120"/>
      <c r="C98" s="123"/>
      <c r="D98" s="120"/>
      <c r="E98" s="123"/>
      <c r="F98" s="120"/>
      <c r="G98" s="123"/>
      <c r="H98" s="120"/>
      <c r="I98" s="123"/>
      <c r="J98" s="120"/>
      <c r="K98" s="115">
        <f t="shared" si="12"/>
        <v>0</v>
      </c>
    </row>
    <row r="99" spans="1:11" ht="12.75" hidden="1">
      <c r="A99" s="207" t="s">
        <v>472</v>
      </c>
      <c r="B99" s="120"/>
      <c r="C99" s="123"/>
      <c r="D99" s="120"/>
      <c r="E99" s="123"/>
      <c r="F99" s="120"/>
      <c r="G99" s="123"/>
      <c r="H99" s="120"/>
      <c r="I99" s="123"/>
      <c r="J99" s="120"/>
      <c r="K99" s="115">
        <f t="shared" si="12"/>
        <v>0</v>
      </c>
    </row>
    <row r="100" spans="1:11" ht="12.75">
      <c r="A100" s="93" t="s">
        <v>519</v>
      </c>
      <c r="B100" s="120"/>
      <c r="C100" s="123"/>
      <c r="D100" s="120"/>
      <c r="E100" s="123"/>
      <c r="F100" s="120"/>
      <c r="G100" s="123"/>
      <c r="H100" s="120"/>
      <c r="I100" s="123"/>
      <c r="J100" s="120"/>
      <c r="K100" s="115">
        <f t="shared" si="12"/>
        <v>0</v>
      </c>
    </row>
    <row r="101" spans="1:11" ht="12.75">
      <c r="A101" s="207" t="s">
        <v>553</v>
      </c>
      <c r="B101" s="120">
        <v>0</v>
      </c>
      <c r="C101" s="123">
        <v>0</v>
      </c>
      <c r="D101" s="120">
        <v>2284000</v>
      </c>
      <c r="E101" s="123">
        <v>0</v>
      </c>
      <c r="F101" s="120">
        <v>0</v>
      </c>
      <c r="G101" s="123">
        <v>0</v>
      </c>
      <c r="H101" s="120">
        <v>0</v>
      </c>
      <c r="I101" s="123">
        <v>0</v>
      </c>
      <c r="J101" s="120">
        <v>0</v>
      </c>
      <c r="K101" s="115">
        <f t="shared" si="12"/>
        <v>2284000</v>
      </c>
    </row>
    <row r="102" spans="1:11" s="145" customFormat="1" ht="12.75" hidden="1">
      <c r="A102" s="93" t="s">
        <v>360</v>
      </c>
      <c r="B102" s="120"/>
      <c r="C102" s="123"/>
      <c r="D102" s="120"/>
      <c r="E102" s="123"/>
      <c r="F102" s="120"/>
      <c r="G102" s="123"/>
      <c r="H102" s="120"/>
      <c r="I102" s="123"/>
      <c r="J102" s="120"/>
      <c r="K102" s="115">
        <f t="shared" si="12"/>
        <v>0</v>
      </c>
    </row>
    <row r="103" spans="1:11" s="145" customFormat="1" ht="12.75" hidden="1">
      <c r="A103" s="93" t="s">
        <v>361</v>
      </c>
      <c r="B103" s="120"/>
      <c r="C103" s="123"/>
      <c r="D103" s="120"/>
      <c r="E103" s="123"/>
      <c r="F103" s="120"/>
      <c r="G103" s="123"/>
      <c r="H103" s="120"/>
      <c r="I103" s="123"/>
      <c r="J103" s="120"/>
      <c r="K103" s="115">
        <f aca="true" t="shared" si="13" ref="K103:K120">SUM(B103:J103)</f>
        <v>0</v>
      </c>
    </row>
    <row r="104" spans="1:11" s="145" customFormat="1" ht="12.75" hidden="1">
      <c r="A104" s="93" t="s">
        <v>427</v>
      </c>
      <c r="B104" s="120"/>
      <c r="C104" s="123"/>
      <c r="D104" s="120"/>
      <c r="E104" s="123"/>
      <c r="F104" s="120"/>
      <c r="G104" s="123"/>
      <c r="H104" s="120"/>
      <c r="I104" s="123"/>
      <c r="J104" s="120"/>
      <c r="K104" s="115">
        <f t="shared" si="13"/>
        <v>0</v>
      </c>
    </row>
    <row r="105" spans="1:11" s="145" customFormat="1" ht="12.75">
      <c r="A105" s="207" t="s">
        <v>468</v>
      </c>
      <c r="B105" s="120"/>
      <c r="C105" s="123"/>
      <c r="D105" s="120"/>
      <c r="E105" s="123"/>
      <c r="F105" s="120"/>
      <c r="G105" s="123"/>
      <c r="H105" s="120"/>
      <c r="I105" s="123"/>
      <c r="J105" s="120"/>
      <c r="K105" s="115">
        <f t="shared" si="13"/>
        <v>0</v>
      </c>
    </row>
    <row r="106" spans="1:11" s="145" customFormat="1" ht="12.75">
      <c r="A106" s="93" t="s">
        <v>504</v>
      </c>
      <c r="B106" s="120"/>
      <c r="C106" s="123"/>
      <c r="D106" s="120"/>
      <c r="E106" s="123"/>
      <c r="F106" s="120"/>
      <c r="G106" s="123"/>
      <c r="H106" s="120"/>
      <c r="I106" s="123"/>
      <c r="J106" s="120"/>
      <c r="K106" s="115">
        <f t="shared" si="13"/>
        <v>0</v>
      </c>
    </row>
    <row r="107" spans="1:11" s="145" customFormat="1" ht="12.75">
      <c r="A107" s="207" t="s">
        <v>554</v>
      </c>
      <c r="B107" s="120">
        <v>1000</v>
      </c>
      <c r="C107" s="123">
        <v>1000</v>
      </c>
      <c r="D107" s="120">
        <v>1000</v>
      </c>
      <c r="E107" s="123">
        <v>1000</v>
      </c>
      <c r="F107" s="120">
        <v>1000</v>
      </c>
      <c r="G107" s="123">
        <v>1000</v>
      </c>
      <c r="H107" s="120">
        <v>1000</v>
      </c>
      <c r="I107" s="123">
        <v>1000</v>
      </c>
      <c r="J107" s="120">
        <v>1000</v>
      </c>
      <c r="K107" s="115">
        <f t="shared" si="13"/>
        <v>9000</v>
      </c>
    </row>
    <row r="108" spans="1:11" s="145" customFormat="1" ht="12.75" hidden="1">
      <c r="A108" s="93" t="s">
        <v>305</v>
      </c>
      <c r="B108" s="120"/>
      <c r="C108" s="123"/>
      <c r="D108" s="120"/>
      <c r="E108" s="123"/>
      <c r="F108" s="120"/>
      <c r="G108" s="123"/>
      <c r="H108" s="120"/>
      <c r="I108" s="123"/>
      <c r="J108" s="120"/>
      <c r="K108" s="115">
        <f t="shared" si="13"/>
        <v>0</v>
      </c>
    </row>
    <row r="109" spans="1:11" s="145" customFormat="1" ht="12.75" hidden="1">
      <c r="A109" s="93" t="s">
        <v>248</v>
      </c>
      <c r="B109" s="120"/>
      <c r="C109" s="123"/>
      <c r="D109" s="120"/>
      <c r="E109" s="123"/>
      <c r="F109" s="120"/>
      <c r="G109" s="123"/>
      <c r="H109" s="120"/>
      <c r="I109" s="123"/>
      <c r="J109" s="120"/>
      <c r="K109" s="115">
        <f t="shared" si="13"/>
        <v>0</v>
      </c>
    </row>
    <row r="110" spans="1:11" s="145" customFormat="1" ht="12.75" hidden="1">
      <c r="A110" s="93" t="s">
        <v>335</v>
      </c>
      <c r="B110" s="120"/>
      <c r="C110" s="123"/>
      <c r="D110" s="120"/>
      <c r="E110" s="123"/>
      <c r="F110" s="120"/>
      <c r="G110" s="123"/>
      <c r="H110" s="120"/>
      <c r="I110" s="123"/>
      <c r="J110" s="120"/>
      <c r="K110" s="115">
        <f t="shared" si="13"/>
        <v>0</v>
      </c>
    </row>
    <row r="111" spans="1:11" s="145" customFormat="1" ht="12.75" hidden="1">
      <c r="A111" s="207" t="s">
        <v>520</v>
      </c>
      <c r="B111" s="120"/>
      <c r="C111" s="123"/>
      <c r="D111" s="120"/>
      <c r="E111" s="123"/>
      <c r="F111" s="120"/>
      <c r="G111" s="123"/>
      <c r="H111" s="120"/>
      <c r="I111" s="123"/>
      <c r="J111" s="120"/>
      <c r="K111" s="115">
        <f t="shared" si="13"/>
        <v>0</v>
      </c>
    </row>
    <row r="112" spans="1:11" s="145" customFormat="1" ht="12.75">
      <c r="A112" s="207" t="s">
        <v>555</v>
      </c>
      <c r="B112" s="120">
        <v>4050000</v>
      </c>
      <c r="C112" s="123">
        <v>4050000</v>
      </c>
      <c r="D112" s="120">
        <v>4050000</v>
      </c>
      <c r="E112" s="123">
        <v>4050000</v>
      </c>
      <c r="F112" s="120">
        <v>4050000</v>
      </c>
      <c r="G112" s="123">
        <v>4050000</v>
      </c>
      <c r="H112" s="120">
        <v>1050000</v>
      </c>
      <c r="I112" s="123">
        <v>1050000</v>
      </c>
      <c r="J112" s="120">
        <v>1050000</v>
      </c>
      <c r="K112" s="115">
        <f t="shared" si="13"/>
        <v>27450000</v>
      </c>
    </row>
    <row r="113" spans="1:11" s="145" customFormat="1" ht="12.75" hidden="1">
      <c r="A113" s="93" t="s">
        <v>316</v>
      </c>
      <c r="B113" s="120"/>
      <c r="C113" s="123"/>
      <c r="D113" s="120"/>
      <c r="E113" s="123"/>
      <c r="F113" s="120"/>
      <c r="G113" s="123"/>
      <c r="H113" s="120"/>
      <c r="I113" s="123"/>
      <c r="J113" s="120"/>
      <c r="K113" s="115">
        <f t="shared" si="13"/>
        <v>0</v>
      </c>
    </row>
    <row r="114" spans="1:11" s="145" customFormat="1" ht="12.75">
      <c r="A114" s="93" t="s">
        <v>408</v>
      </c>
      <c r="B114" s="120">
        <v>0</v>
      </c>
      <c r="C114" s="123">
        <v>0</v>
      </c>
      <c r="D114" s="120">
        <v>0</v>
      </c>
      <c r="E114" s="123">
        <v>0</v>
      </c>
      <c r="F114" s="120">
        <v>1200000</v>
      </c>
      <c r="G114" s="123">
        <v>0</v>
      </c>
      <c r="H114" s="120">
        <v>0</v>
      </c>
      <c r="I114" s="123">
        <v>0</v>
      </c>
      <c r="J114" s="120">
        <v>900000</v>
      </c>
      <c r="K114" s="115">
        <f t="shared" si="13"/>
        <v>2100000</v>
      </c>
    </row>
    <row r="115" spans="1:11" s="145" customFormat="1" ht="12.75" hidden="1">
      <c r="A115" s="93" t="s">
        <v>417</v>
      </c>
      <c r="B115" s="120"/>
      <c r="C115" s="123"/>
      <c r="D115" s="120"/>
      <c r="E115" s="123"/>
      <c r="F115" s="120"/>
      <c r="G115" s="123"/>
      <c r="H115" s="120"/>
      <c r="I115" s="123"/>
      <c r="J115" s="120"/>
      <c r="K115" s="115">
        <f t="shared" si="13"/>
        <v>0</v>
      </c>
    </row>
    <row r="116" spans="1:11" s="145" customFormat="1" ht="12.75" hidden="1">
      <c r="A116" s="93" t="s">
        <v>403</v>
      </c>
      <c r="B116" s="120"/>
      <c r="C116" s="123"/>
      <c r="D116" s="120"/>
      <c r="E116" s="123"/>
      <c r="F116" s="120"/>
      <c r="G116" s="123"/>
      <c r="H116" s="120"/>
      <c r="I116" s="123"/>
      <c r="J116" s="120"/>
      <c r="K116" s="115">
        <f t="shared" si="13"/>
        <v>0</v>
      </c>
    </row>
    <row r="117" spans="1:11" s="145" customFormat="1" ht="12.75" hidden="1">
      <c r="A117" s="93" t="s">
        <v>404</v>
      </c>
      <c r="B117" s="120"/>
      <c r="C117" s="123"/>
      <c r="D117" s="120"/>
      <c r="E117" s="123"/>
      <c r="F117" s="120"/>
      <c r="G117" s="123"/>
      <c r="H117" s="120"/>
      <c r="I117" s="123"/>
      <c r="J117" s="120"/>
      <c r="K117" s="115">
        <f t="shared" si="13"/>
        <v>0</v>
      </c>
    </row>
    <row r="118" spans="1:11" s="145" customFormat="1" ht="12.75" hidden="1">
      <c r="A118" s="207" t="s">
        <v>521</v>
      </c>
      <c r="B118" s="120"/>
      <c r="C118" s="123"/>
      <c r="D118" s="120"/>
      <c r="E118" s="123"/>
      <c r="F118" s="120"/>
      <c r="G118" s="123"/>
      <c r="H118" s="120"/>
      <c r="I118" s="123"/>
      <c r="J118" s="120"/>
      <c r="K118" s="115">
        <f t="shared" si="13"/>
        <v>0</v>
      </c>
    </row>
    <row r="119" spans="1:11" s="145" customFormat="1" ht="12.75">
      <c r="A119" s="207" t="s">
        <v>556</v>
      </c>
      <c r="B119" s="120">
        <v>4100000</v>
      </c>
      <c r="C119" s="123">
        <v>4100000</v>
      </c>
      <c r="D119" s="120">
        <v>4100000</v>
      </c>
      <c r="E119" s="123">
        <v>4100000</v>
      </c>
      <c r="F119" s="120">
        <v>4100000</v>
      </c>
      <c r="G119" s="123">
        <v>4100000</v>
      </c>
      <c r="H119" s="120">
        <v>4100000</v>
      </c>
      <c r="I119" s="123">
        <v>4100000</v>
      </c>
      <c r="J119" s="120">
        <v>4100000</v>
      </c>
      <c r="K119" s="115">
        <f t="shared" si="13"/>
        <v>36900000</v>
      </c>
    </row>
    <row r="120" spans="1:11" s="145" customFormat="1" ht="12.75">
      <c r="A120" s="93" t="s">
        <v>450</v>
      </c>
      <c r="B120" s="120">
        <v>951717.2</v>
      </c>
      <c r="C120" s="123">
        <v>951717.2</v>
      </c>
      <c r="D120" s="120">
        <v>951717.2</v>
      </c>
      <c r="E120" s="123">
        <v>951717.2</v>
      </c>
      <c r="F120" s="120">
        <v>951717.2</v>
      </c>
      <c r="G120" s="123">
        <v>951717.2</v>
      </c>
      <c r="H120" s="120">
        <v>951717.2</v>
      </c>
      <c r="I120" s="123">
        <v>951717.2</v>
      </c>
      <c r="J120" s="120">
        <v>951717.2</v>
      </c>
      <c r="K120" s="115">
        <f t="shared" si="13"/>
        <v>8565454.8</v>
      </c>
    </row>
    <row r="121" spans="1:11" ht="12.75">
      <c r="A121" s="143" t="s">
        <v>121</v>
      </c>
      <c r="B121" s="137">
        <f>SUM(B122:B126)</f>
        <v>2812600</v>
      </c>
      <c r="C121" s="144">
        <f aca="true" t="shared" si="14" ref="C121:K121">SUM(C122:C126)</f>
        <v>2738000</v>
      </c>
      <c r="D121" s="137">
        <f t="shared" si="14"/>
        <v>2698400</v>
      </c>
      <c r="E121" s="144">
        <f t="shared" si="14"/>
        <v>2670800</v>
      </c>
      <c r="F121" s="137">
        <f t="shared" si="14"/>
        <v>2638200</v>
      </c>
      <c r="G121" s="144">
        <f t="shared" si="14"/>
        <v>2608600</v>
      </c>
      <c r="H121" s="137">
        <f t="shared" si="14"/>
        <v>2577000</v>
      </c>
      <c r="I121" s="144">
        <f t="shared" si="14"/>
        <v>2567000</v>
      </c>
      <c r="J121" s="137">
        <f t="shared" si="14"/>
        <v>2556000</v>
      </c>
      <c r="K121" s="137">
        <f t="shared" si="14"/>
        <v>23866600</v>
      </c>
    </row>
    <row r="122" spans="1:11" ht="12.75">
      <c r="A122" s="93" t="s">
        <v>395</v>
      </c>
      <c r="B122" s="120"/>
      <c r="C122" s="123"/>
      <c r="D122" s="120"/>
      <c r="E122" s="123"/>
      <c r="F122" s="120"/>
      <c r="G122" s="123"/>
      <c r="H122" s="120"/>
      <c r="I122" s="123"/>
      <c r="J122" s="120"/>
      <c r="K122" s="115">
        <f>SUM(B122:J122)</f>
        <v>0</v>
      </c>
    </row>
    <row r="123" spans="1:11" ht="12.75">
      <c r="A123" s="93" t="s">
        <v>394</v>
      </c>
      <c r="B123" s="120">
        <v>312600</v>
      </c>
      <c r="C123" s="123">
        <v>238000</v>
      </c>
      <c r="D123" s="120">
        <v>198400</v>
      </c>
      <c r="E123" s="123">
        <v>170800</v>
      </c>
      <c r="F123" s="120">
        <v>138200</v>
      </c>
      <c r="G123" s="123">
        <v>108600</v>
      </c>
      <c r="H123" s="120">
        <v>77000</v>
      </c>
      <c r="I123" s="123">
        <v>67000</v>
      </c>
      <c r="J123" s="120">
        <v>56000</v>
      </c>
      <c r="K123" s="115">
        <f>SUM(B123:J123)</f>
        <v>1366600</v>
      </c>
    </row>
    <row r="124" spans="1:11" ht="12.75">
      <c r="A124" s="93" t="s">
        <v>296</v>
      </c>
      <c r="B124" s="120">
        <v>2500000</v>
      </c>
      <c r="C124" s="123">
        <v>2500000</v>
      </c>
      <c r="D124" s="120">
        <v>2500000</v>
      </c>
      <c r="E124" s="123">
        <v>2500000</v>
      </c>
      <c r="F124" s="120">
        <v>2500000</v>
      </c>
      <c r="G124" s="123">
        <v>2500000</v>
      </c>
      <c r="H124" s="120">
        <v>2500000</v>
      </c>
      <c r="I124" s="123">
        <v>2500000</v>
      </c>
      <c r="J124" s="120">
        <v>2500000</v>
      </c>
      <c r="K124" s="115">
        <f>SUM(B124:J124)</f>
        <v>22500000</v>
      </c>
    </row>
    <row r="125" spans="1:11" s="145" customFormat="1" ht="12.75" hidden="1">
      <c r="A125" s="93" t="s">
        <v>300</v>
      </c>
      <c r="B125" s="120"/>
      <c r="C125" s="123"/>
      <c r="D125" s="120"/>
      <c r="E125" s="123"/>
      <c r="F125" s="120"/>
      <c r="G125" s="123"/>
      <c r="H125" s="120"/>
      <c r="I125" s="123"/>
      <c r="J125" s="120"/>
      <c r="K125" s="120">
        <f>SUM(B125:J125)</f>
        <v>0</v>
      </c>
    </row>
    <row r="126" spans="1:11" ht="12.75" hidden="1">
      <c r="A126" s="93" t="s">
        <v>306</v>
      </c>
      <c r="B126" s="137"/>
      <c r="C126" s="144"/>
      <c r="D126" s="137"/>
      <c r="E126" s="144"/>
      <c r="F126" s="137"/>
      <c r="G126" s="144"/>
      <c r="H126" s="137"/>
      <c r="I126" s="144"/>
      <c r="J126" s="137"/>
      <c r="K126" s="115">
        <f>SUM(B126:J126)</f>
        <v>0</v>
      </c>
    </row>
    <row r="127" spans="1:11" ht="12.75">
      <c r="A127" s="143" t="s">
        <v>23</v>
      </c>
      <c r="B127" s="137">
        <f aca="true" t="shared" si="15" ref="B127:K127">SUM(B128:B184)</f>
        <v>25470610</v>
      </c>
      <c r="C127" s="144">
        <f t="shared" si="15"/>
        <v>12523000</v>
      </c>
      <c r="D127" s="137">
        <f t="shared" si="15"/>
        <v>14323000</v>
      </c>
      <c r="E127" s="144">
        <f t="shared" si="15"/>
        <v>12101000</v>
      </c>
      <c r="F127" s="137">
        <f t="shared" si="15"/>
        <v>13078805.94</v>
      </c>
      <c r="G127" s="144">
        <f t="shared" si="15"/>
        <v>9013000</v>
      </c>
      <c r="H127" s="137">
        <f t="shared" si="15"/>
        <v>8923000</v>
      </c>
      <c r="I127" s="144">
        <f t="shared" si="15"/>
        <v>8923000</v>
      </c>
      <c r="J127" s="137">
        <f t="shared" si="15"/>
        <v>10843000</v>
      </c>
      <c r="K127" s="137">
        <f t="shared" si="15"/>
        <v>115198415.94</v>
      </c>
    </row>
    <row r="128" spans="1:11" s="145" customFormat="1" ht="12.75" hidden="1">
      <c r="A128" s="93" t="s">
        <v>144</v>
      </c>
      <c r="B128" s="120"/>
      <c r="C128" s="123"/>
      <c r="D128" s="120"/>
      <c r="E128" s="123"/>
      <c r="F128" s="120"/>
      <c r="G128" s="123"/>
      <c r="H128" s="120"/>
      <c r="I128" s="123"/>
      <c r="J128" s="120"/>
      <c r="K128" s="120">
        <f aca="true" t="shared" si="16" ref="K128:K159">SUM(B128:J128)</f>
        <v>0</v>
      </c>
    </row>
    <row r="129" spans="1:11" s="145" customFormat="1" ht="12.75" hidden="1">
      <c r="A129" s="93" t="s">
        <v>134</v>
      </c>
      <c r="B129" s="120"/>
      <c r="C129" s="123"/>
      <c r="D129" s="120"/>
      <c r="E129" s="123"/>
      <c r="F129" s="120"/>
      <c r="G129" s="123"/>
      <c r="H129" s="120"/>
      <c r="I129" s="123"/>
      <c r="J129" s="120"/>
      <c r="K129" s="120">
        <f t="shared" si="16"/>
        <v>0</v>
      </c>
    </row>
    <row r="130" spans="1:11" s="145" customFormat="1" ht="12.75" hidden="1">
      <c r="A130" s="93" t="s">
        <v>287</v>
      </c>
      <c r="B130" s="120"/>
      <c r="C130" s="123"/>
      <c r="D130" s="120"/>
      <c r="E130" s="123"/>
      <c r="F130" s="120"/>
      <c r="G130" s="123"/>
      <c r="H130" s="120"/>
      <c r="I130" s="123"/>
      <c r="J130" s="120"/>
      <c r="K130" s="120">
        <f t="shared" si="16"/>
        <v>0</v>
      </c>
    </row>
    <row r="131" spans="1:11" s="145" customFormat="1" ht="12.75" hidden="1">
      <c r="A131" s="93" t="s">
        <v>288</v>
      </c>
      <c r="B131" s="120"/>
      <c r="C131" s="123"/>
      <c r="D131" s="120"/>
      <c r="E131" s="123"/>
      <c r="F131" s="120"/>
      <c r="G131" s="123"/>
      <c r="H131" s="120"/>
      <c r="I131" s="123"/>
      <c r="J131" s="120"/>
      <c r="K131" s="120">
        <f t="shared" si="16"/>
        <v>0</v>
      </c>
    </row>
    <row r="132" spans="1:11" s="145" customFormat="1" ht="12.75" hidden="1">
      <c r="A132" s="93" t="s">
        <v>240</v>
      </c>
      <c r="B132" s="120"/>
      <c r="C132" s="123"/>
      <c r="D132" s="120"/>
      <c r="E132" s="123"/>
      <c r="F132" s="120"/>
      <c r="G132" s="123"/>
      <c r="H132" s="120"/>
      <c r="I132" s="123"/>
      <c r="J132" s="120"/>
      <c r="K132" s="120">
        <f t="shared" si="16"/>
        <v>0</v>
      </c>
    </row>
    <row r="133" spans="1:11" s="145" customFormat="1" ht="12.75">
      <c r="A133" s="93" t="s">
        <v>244</v>
      </c>
      <c r="B133" s="120"/>
      <c r="C133" s="123"/>
      <c r="D133" s="120"/>
      <c r="E133" s="123"/>
      <c r="F133" s="120"/>
      <c r="G133" s="123"/>
      <c r="H133" s="120"/>
      <c r="I133" s="123"/>
      <c r="J133" s="120"/>
      <c r="K133" s="120">
        <f t="shared" si="16"/>
        <v>0</v>
      </c>
    </row>
    <row r="134" spans="1:11" s="145" customFormat="1" ht="12.75" hidden="1">
      <c r="A134" s="93" t="s">
        <v>250</v>
      </c>
      <c r="B134" s="120"/>
      <c r="C134" s="123"/>
      <c r="D134" s="120"/>
      <c r="E134" s="123"/>
      <c r="F134" s="120"/>
      <c r="G134" s="123"/>
      <c r="H134" s="120"/>
      <c r="I134" s="123"/>
      <c r="J134" s="120"/>
      <c r="K134" s="120">
        <f t="shared" si="16"/>
        <v>0</v>
      </c>
    </row>
    <row r="135" spans="1:11" s="145" customFormat="1" ht="12.75" hidden="1">
      <c r="A135" s="93" t="s">
        <v>283</v>
      </c>
      <c r="B135" s="120"/>
      <c r="C135" s="123"/>
      <c r="D135" s="120"/>
      <c r="E135" s="123"/>
      <c r="F135" s="120"/>
      <c r="G135" s="123"/>
      <c r="H135" s="120"/>
      <c r="I135" s="123"/>
      <c r="J135" s="120"/>
      <c r="K135" s="120">
        <f t="shared" si="16"/>
        <v>0</v>
      </c>
    </row>
    <row r="136" spans="1:11" s="145" customFormat="1" ht="12.75" hidden="1">
      <c r="A136" s="93" t="s">
        <v>251</v>
      </c>
      <c r="B136" s="120"/>
      <c r="C136" s="123"/>
      <c r="D136" s="120"/>
      <c r="E136" s="123"/>
      <c r="F136" s="120"/>
      <c r="G136" s="123"/>
      <c r="H136" s="120"/>
      <c r="I136" s="123"/>
      <c r="J136" s="120"/>
      <c r="K136" s="120">
        <f t="shared" si="16"/>
        <v>0</v>
      </c>
    </row>
    <row r="137" spans="1:11" s="145" customFormat="1" ht="12.75" hidden="1">
      <c r="A137" s="93" t="s">
        <v>252</v>
      </c>
      <c r="B137" s="120"/>
      <c r="C137" s="123"/>
      <c r="D137" s="120"/>
      <c r="E137" s="123"/>
      <c r="F137" s="120"/>
      <c r="G137" s="123"/>
      <c r="H137" s="120"/>
      <c r="I137" s="123"/>
      <c r="J137" s="120"/>
      <c r="K137" s="120">
        <f t="shared" si="16"/>
        <v>0</v>
      </c>
    </row>
    <row r="138" spans="1:11" s="145" customFormat="1" ht="12.75" hidden="1">
      <c r="A138" s="93" t="s">
        <v>243</v>
      </c>
      <c r="B138" s="120"/>
      <c r="C138" s="123"/>
      <c r="D138" s="120"/>
      <c r="E138" s="123"/>
      <c r="F138" s="120"/>
      <c r="G138" s="123"/>
      <c r="H138" s="120"/>
      <c r="I138" s="123"/>
      <c r="J138" s="120"/>
      <c r="K138" s="120">
        <f t="shared" si="16"/>
        <v>0</v>
      </c>
    </row>
    <row r="139" spans="1:11" s="145" customFormat="1" ht="12.75" hidden="1">
      <c r="A139" s="93" t="s">
        <v>388</v>
      </c>
      <c r="B139" s="120"/>
      <c r="C139" s="123"/>
      <c r="D139" s="120"/>
      <c r="E139" s="123"/>
      <c r="F139" s="120"/>
      <c r="G139" s="146"/>
      <c r="H139" s="120"/>
      <c r="I139" s="123"/>
      <c r="J139" s="115"/>
      <c r="K139" s="120">
        <f t="shared" si="16"/>
        <v>0</v>
      </c>
    </row>
    <row r="140" spans="1:11" s="145" customFormat="1" ht="12.75" hidden="1">
      <c r="A140" s="93" t="s">
        <v>434</v>
      </c>
      <c r="B140" s="120"/>
      <c r="C140" s="123"/>
      <c r="D140" s="120"/>
      <c r="E140" s="123"/>
      <c r="F140" s="120"/>
      <c r="G140" s="146"/>
      <c r="H140" s="120"/>
      <c r="I140" s="123"/>
      <c r="J140" s="115"/>
      <c r="K140" s="120">
        <f t="shared" si="16"/>
        <v>0</v>
      </c>
    </row>
    <row r="141" spans="1:11" s="145" customFormat="1" ht="12.75">
      <c r="A141" s="93" t="s">
        <v>293</v>
      </c>
      <c r="B141" s="120"/>
      <c r="C141" s="123"/>
      <c r="D141" s="120"/>
      <c r="E141" s="123"/>
      <c r="F141" s="120"/>
      <c r="G141" s="123"/>
      <c r="H141" s="120"/>
      <c r="I141" s="123"/>
      <c r="J141" s="120"/>
      <c r="K141" s="120">
        <f t="shared" si="16"/>
        <v>0</v>
      </c>
    </row>
    <row r="142" spans="1:11" s="145" customFormat="1" ht="12.75">
      <c r="A142" s="93" t="s">
        <v>294</v>
      </c>
      <c r="B142" s="120">
        <v>2374000</v>
      </c>
      <c r="C142" s="123">
        <v>423000</v>
      </c>
      <c r="D142" s="120">
        <v>2823000</v>
      </c>
      <c r="E142" s="123">
        <v>1201000</v>
      </c>
      <c r="F142" s="120">
        <v>4433000</v>
      </c>
      <c r="G142" s="123">
        <v>513000</v>
      </c>
      <c r="H142" s="120">
        <v>423000</v>
      </c>
      <c r="I142" s="123">
        <v>423000</v>
      </c>
      <c r="J142" s="120">
        <v>2343000</v>
      </c>
      <c r="K142" s="120">
        <f t="shared" si="16"/>
        <v>14956000</v>
      </c>
    </row>
    <row r="143" spans="1:11" s="145" customFormat="1" ht="12.75" hidden="1">
      <c r="A143" s="93" t="s">
        <v>314</v>
      </c>
      <c r="B143" s="120"/>
      <c r="C143" s="123"/>
      <c r="D143" s="120"/>
      <c r="E143" s="123"/>
      <c r="F143" s="120"/>
      <c r="G143" s="123"/>
      <c r="H143" s="120"/>
      <c r="I143" s="123"/>
      <c r="J143" s="120"/>
      <c r="K143" s="120">
        <f t="shared" si="16"/>
        <v>0</v>
      </c>
    </row>
    <row r="144" spans="1:11" s="145" customFormat="1" ht="12.75" hidden="1">
      <c r="A144" s="93" t="s">
        <v>389</v>
      </c>
      <c r="B144" s="120"/>
      <c r="C144" s="123"/>
      <c r="D144" s="120"/>
      <c r="E144" s="123"/>
      <c r="F144" s="120"/>
      <c r="G144" s="123"/>
      <c r="H144" s="120"/>
      <c r="I144" s="123"/>
      <c r="J144" s="120"/>
      <c r="K144" s="120">
        <f t="shared" si="16"/>
        <v>0</v>
      </c>
    </row>
    <row r="145" spans="1:11" s="145" customFormat="1" ht="12.75" hidden="1">
      <c r="A145" s="93" t="s">
        <v>435</v>
      </c>
      <c r="B145" s="120"/>
      <c r="C145" s="123"/>
      <c r="D145" s="120"/>
      <c r="E145" s="123"/>
      <c r="F145" s="120"/>
      <c r="G145" s="123"/>
      <c r="H145" s="120"/>
      <c r="I145" s="123"/>
      <c r="J145" s="120"/>
      <c r="K145" s="120">
        <f t="shared" si="16"/>
        <v>0</v>
      </c>
    </row>
    <row r="146" spans="1:11" s="145" customFormat="1" ht="12.75" hidden="1">
      <c r="A146" s="93" t="s">
        <v>320</v>
      </c>
      <c r="B146" s="120"/>
      <c r="C146" s="123"/>
      <c r="D146" s="120"/>
      <c r="E146" s="123"/>
      <c r="F146" s="120"/>
      <c r="G146" s="123"/>
      <c r="H146" s="120"/>
      <c r="I146" s="123"/>
      <c r="J146" s="120"/>
      <c r="K146" s="120">
        <f t="shared" si="16"/>
        <v>0</v>
      </c>
    </row>
    <row r="147" spans="1:11" s="145" customFormat="1" ht="12.75" hidden="1">
      <c r="A147" s="93" t="s">
        <v>390</v>
      </c>
      <c r="B147" s="120"/>
      <c r="C147" s="123"/>
      <c r="D147" s="120"/>
      <c r="E147" s="123"/>
      <c r="F147" s="120"/>
      <c r="G147" s="123"/>
      <c r="H147" s="120"/>
      <c r="I147" s="123"/>
      <c r="J147" s="120"/>
      <c r="K147" s="120">
        <f t="shared" si="16"/>
        <v>0</v>
      </c>
    </row>
    <row r="148" spans="1:11" s="145" customFormat="1" ht="12.75" hidden="1">
      <c r="A148" s="93" t="s">
        <v>436</v>
      </c>
      <c r="B148" s="120"/>
      <c r="C148" s="123"/>
      <c r="D148" s="120"/>
      <c r="E148" s="123"/>
      <c r="F148" s="120"/>
      <c r="G148" s="123"/>
      <c r="H148" s="120"/>
      <c r="I148" s="123"/>
      <c r="J148" s="120"/>
      <c r="K148" s="120">
        <f t="shared" si="16"/>
        <v>0</v>
      </c>
    </row>
    <row r="149" spans="1:11" s="145" customFormat="1" ht="12.75" hidden="1">
      <c r="A149" s="93" t="s">
        <v>321</v>
      </c>
      <c r="B149" s="120"/>
      <c r="C149" s="123"/>
      <c r="D149" s="120"/>
      <c r="E149" s="123"/>
      <c r="F149" s="120"/>
      <c r="G149" s="123"/>
      <c r="H149" s="120"/>
      <c r="I149" s="123"/>
      <c r="J149" s="120"/>
      <c r="K149" s="120">
        <f t="shared" si="16"/>
        <v>0</v>
      </c>
    </row>
    <row r="150" spans="1:11" s="145" customFormat="1" ht="12.75" hidden="1">
      <c r="A150" s="93" t="s">
        <v>391</v>
      </c>
      <c r="B150" s="120"/>
      <c r="C150" s="123"/>
      <c r="D150" s="120"/>
      <c r="E150" s="123"/>
      <c r="F150" s="120"/>
      <c r="G150" s="123"/>
      <c r="H150" s="120"/>
      <c r="I150" s="123"/>
      <c r="J150" s="120"/>
      <c r="K150" s="120">
        <f t="shared" si="16"/>
        <v>0</v>
      </c>
    </row>
    <row r="151" spans="1:11" s="145" customFormat="1" ht="12.75" hidden="1">
      <c r="A151" s="93" t="s">
        <v>437</v>
      </c>
      <c r="B151" s="120"/>
      <c r="C151" s="123"/>
      <c r="D151" s="120"/>
      <c r="E151" s="123"/>
      <c r="F151" s="120"/>
      <c r="G151" s="123"/>
      <c r="H151" s="120"/>
      <c r="I151" s="123"/>
      <c r="J151" s="120"/>
      <c r="K151" s="120">
        <f t="shared" si="16"/>
        <v>0</v>
      </c>
    </row>
    <row r="152" spans="1:11" s="145" customFormat="1" ht="12.75" hidden="1">
      <c r="A152" s="207" t="s">
        <v>485</v>
      </c>
      <c r="B152" s="120"/>
      <c r="C152" s="123"/>
      <c r="D152" s="120"/>
      <c r="E152" s="123"/>
      <c r="F152" s="120"/>
      <c r="G152" s="123"/>
      <c r="H152" s="120"/>
      <c r="I152" s="123"/>
      <c r="J152" s="120"/>
      <c r="K152" s="120">
        <f t="shared" si="16"/>
        <v>0</v>
      </c>
    </row>
    <row r="153" spans="1:11" s="145" customFormat="1" ht="12.75">
      <c r="A153" s="207" t="s">
        <v>528</v>
      </c>
      <c r="B153" s="120"/>
      <c r="C153" s="123"/>
      <c r="D153" s="120"/>
      <c r="E153" s="123"/>
      <c r="F153" s="120"/>
      <c r="G153" s="123"/>
      <c r="H153" s="120"/>
      <c r="I153" s="123"/>
      <c r="J153" s="120"/>
      <c r="K153" s="120">
        <f t="shared" si="16"/>
        <v>0</v>
      </c>
    </row>
    <row r="154" spans="1:11" s="145" customFormat="1" ht="12.75">
      <c r="A154" s="207" t="s">
        <v>565</v>
      </c>
      <c r="B154" s="120"/>
      <c r="C154" s="123"/>
      <c r="D154" s="120"/>
      <c r="E154" s="123"/>
      <c r="F154" s="120"/>
      <c r="G154" s="123"/>
      <c r="H154" s="120"/>
      <c r="I154" s="123"/>
      <c r="J154" s="120"/>
      <c r="K154" s="120">
        <f t="shared" si="16"/>
        <v>0</v>
      </c>
    </row>
    <row r="155" spans="1:11" s="145" customFormat="1" ht="12.75" hidden="1">
      <c r="A155" s="93" t="s">
        <v>322</v>
      </c>
      <c r="B155" s="120"/>
      <c r="C155" s="123"/>
      <c r="D155" s="120"/>
      <c r="E155" s="123"/>
      <c r="F155" s="120"/>
      <c r="G155" s="123"/>
      <c r="H155" s="120"/>
      <c r="I155" s="123"/>
      <c r="J155" s="120"/>
      <c r="K155" s="120">
        <f t="shared" si="16"/>
        <v>0</v>
      </c>
    </row>
    <row r="156" spans="1:11" s="145" customFormat="1" ht="12.75" hidden="1">
      <c r="A156" s="93" t="s">
        <v>332</v>
      </c>
      <c r="B156" s="120"/>
      <c r="C156" s="123"/>
      <c r="D156" s="120"/>
      <c r="E156" s="123"/>
      <c r="F156" s="120"/>
      <c r="G156" s="123"/>
      <c r="H156" s="120"/>
      <c r="I156" s="123"/>
      <c r="J156" s="120"/>
      <c r="K156" s="120">
        <f t="shared" si="16"/>
        <v>0</v>
      </c>
    </row>
    <row r="157" spans="1:11" s="145" customFormat="1" ht="12.75" hidden="1">
      <c r="A157" s="93" t="s">
        <v>392</v>
      </c>
      <c r="B157" s="120"/>
      <c r="C157" s="123"/>
      <c r="D157" s="120"/>
      <c r="E157" s="123"/>
      <c r="F157" s="120"/>
      <c r="G157" s="123"/>
      <c r="H157" s="120"/>
      <c r="I157" s="123"/>
      <c r="J157" s="120"/>
      <c r="K157" s="120">
        <f t="shared" si="16"/>
        <v>0</v>
      </c>
    </row>
    <row r="158" spans="1:11" s="145" customFormat="1" ht="12.75" hidden="1">
      <c r="A158" s="93" t="s">
        <v>458</v>
      </c>
      <c r="B158" s="120"/>
      <c r="C158" s="123"/>
      <c r="D158" s="120"/>
      <c r="E158" s="123"/>
      <c r="F158" s="120"/>
      <c r="G158" s="123"/>
      <c r="H158" s="120"/>
      <c r="I158" s="123"/>
      <c r="J158" s="120"/>
      <c r="K158" s="120">
        <f t="shared" si="16"/>
        <v>0</v>
      </c>
    </row>
    <row r="159" spans="1:11" s="145" customFormat="1" ht="12.75" hidden="1">
      <c r="A159" s="207" t="s">
        <v>489</v>
      </c>
      <c r="B159" s="120"/>
      <c r="C159" s="123"/>
      <c r="D159" s="120"/>
      <c r="E159" s="123"/>
      <c r="F159" s="120"/>
      <c r="G159" s="123"/>
      <c r="H159" s="120"/>
      <c r="I159" s="123"/>
      <c r="J159" s="120"/>
      <c r="K159" s="120">
        <f t="shared" si="16"/>
        <v>0</v>
      </c>
    </row>
    <row r="160" spans="1:11" s="145" customFormat="1" ht="12.75" hidden="1">
      <c r="A160" s="207" t="s">
        <v>527</v>
      </c>
      <c r="B160" s="120"/>
      <c r="C160" s="123"/>
      <c r="D160" s="120"/>
      <c r="E160" s="123"/>
      <c r="F160" s="120"/>
      <c r="G160" s="123"/>
      <c r="H160" s="120"/>
      <c r="I160" s="123"/>
      <c r="J160" s="120"/>
      <c r="K160" s="120">
        <f aca="true" t="shared" si="17" ref="K160:K184">SUM(B160:J160)</f>
        <v>0</v>
      </c>
    </row>
    <row r="161" spans="1:11" s="145" customFormat="1" ht="12.75" hidden="1">
      <c r="A161" s="93" t="s">
        <v>399</v>
      </c>
      <c r="B161" s="120"/>
      <c r="C161" s="123"/>
      <c r="D161" s="120"/>
      <c r="E161" s="123"/>
      <c r="F161" s="120"/>
      <c r="G161" s="123"/>
      <c r="H161" s="120"/>
      <c r="I161" s="123"/>
      <c r="J161" s="120"/>
      <c r="K161" s="120">
        <f t="shared" si="17"/>
        <v>0</v>
      </c>
    </row>
    <row r="162" spans="1:11" s="145" customFormat="1" ht="12.75">
      <c r="A162" s="93" t="s">
        <v>345</v>
      </c>
      <c r="B162" s="120"/>
      <c r="C162" s="123"/>
      <c r="D162" s="120"/>
      <c r="E162" s="123"/>
      <c r="F162" s="120"/>
      <c r="G162" s="123"/>
      <c r="H162" s="120"/>
      <c r="I162" s="123"/>
      <c r="J162" s="120"/>
      <c r="K162" s="120">
        <f t="shared" si="17"/>
        <v>0</v>
      </c>
    </row>
    <row r="163" spans="1:11" s="145" customFormat="1" ht="12.75" hidden="1">
      <c r="A163" s="93" t="s">
        <v>433</v>
      </c>
      <c r="B163" s="120"/>
      <c r="C163" s="123"/>
      <c r="D163" s="120"/>
      <c r="E163" s="123"/>
      <c r="F163" s="120"/>
      <c r="G163" s="123"/>
      <c r="H163" s="120"/>
      <c r="I163" s="123"/>
      <c r="J163" s="120"/>
      <c r="K163" s="120">
        <f t="shared" si="17"/>
        <v>0</v>
      </c>
    </row>
    <row r="164" spans="1:11" s="145" customFormat="1" ht="12.75" hidden="1">
      <c r="A164" s="207" t="s">
        <v>491</v>
      </c>
      <c r="B164" s="120"/>
      <c r="C164" s="123"/>
      <c r="D164" s="120"/>
      <c r="E164" s="123"/>
      <c r="F164" s="120"/>
      <c r="G164" s="123"/>
      <c r="H164" s="120"/>
      <c r="I164" s="123"/>
      <c r="J164" s="120"/>
      <c r="K164" s="120">
        <f t="shared" si="17"/>
        <v>0</v>
      </c>
    </row>
    <row r="165" spans="1:11" s="145" customFormat="1" ht="12.75" hidden="1">
      <c r="A165" s="93" t="s">
        <v>397</v>
      </c>
      <c r="B165" s="120"/>
      <c r="C165" s="123"/>
      <c r="D165" s="120"/>
      <c r="E165" s="123"/>
      <c r="F165" s="120"/>
      <c r="G165" s="123"/>
      <c r="H165" s="120"/>
      <c r="I165" s="123"/>
      <c r="J165" s="120"/>
      <c r="K165" s="120">
        <f t="shared" si="17"/>
        <v>0</v>
      </c>
    </row>
    <row r="166" spans="1:11" s="145" customFormat="1" ht="12.75" hidden="1">
      <c r="A166" s="207" t="s">
        <v>473</v>
      </c>
      <c r="B166" s="120"/>
      <c r="C166" s="123"/>
      <c r="D166" s="120"/>
      <c r="E166" s="123"/>
      <c r="F166" s="120"/>
      <c r="G166" s="123"/>
      <c r="H166" s="120"/>
      <c r="I166" s="123"/>
      <c r="J166" s="120"/>
      <c r="K166" s="120">
        <f t="shared" si="17"/>
        <v>0</v>
      </c>
    </row>
    <row r="167" spans="1:11" s="145" customFormat="1" ht="12.75">
      <c r="A167" s="207" t="s">
        <v>488</v>
      </c>
      <c r="B167" s="120"/>
      <c r="C167" s="123"/>
      <c r="D167" s="120"/>
      <c r="E167" s="123"/>
      <c r="F167" s="120"/>
      <c r="G167" s="123"/>
      <c r="H167" s="120"/>
      <c r="I167" s="123"/>
      <c r="J167" s="120"/>
      <c r="K167" s="120">
        <f t="shared" si="17"/>
        <v>0</v>
      </c>
    </row>
    <row r="168" spans="1:11" s="145" customFormat="1" ht="12.75">
      <c r="A168" s="207" t="s">
        <v>503</v>
      </c>
      <c r="B168" s="120">
        <v>4096610</v>
      </c>
      <c r="C168" s="123">
        <v>4000000</v>
      </c>
      <c r="D168" s="120">
        <v>4000000</v>
      </c>
      <c r="E168" s="123">
        <v>4000000</v>
      </c>
      <c r="F168" s="120">
        <v>4000000</v>
      </c>
      <c r="G168" s="123">
        <v>4000000</v>
      </c>
      <c r="H168" s="120">
        <v>4000000</v>
      </c>
      <c r="I168" s="123">
        <v>4000000</v>
      </c>
      <c r="J168" s="120">
        <v>4000000</v>
      </c>
      <c r="K168" s="120">
        <f t="shared" si="17"/>
        <v>36096610</v>
      </c>
    </row>
    <row r="169" spans="1:11" s="145" customFormat="1" ht="12.75" hidden="1">
      <c r="A169" s="93" t="s">
        <v>311</v>
      </c>
      <c r="B169" s="120"/>
      <c r="C169" s="123"/>
      <c r="D169" s="120"/>
      <c r="E169" s="123"/>
      <c r="F169" s="120"/>
      <c r="G169" s="123"/>
      <c r="H169" s="120"/>
      <c r="I169" s="123"/>
      <c r="J169" s="120"/>
      <c r="K169" s="120">
        <f t="shared" si="17"/>
        <v>0</v>
      </c>
    </row>
    <row r="170" spans="1:11" s="145" customFormat="1" ht="12.75" hidden="1">
      <c r="A170" s="93" t="s">
        <v>400</v>
      </c>
      <c r="B170" s="120"/>
      <c r="C170" s="123"/>
      <c r="D170" s="120"/>
      <c r="E170" s="123"/>
      <c r="F170" s="120"/>
      <c r="G170" s="123"/>
      <c r="H170" s="120"/>
      <c r="I170" s="123"/>
      <c r="J170" s="120"/>
      <c r="K170" s="120">
        <f t="shared" si="17"/>
        <v>0</v>
      </c>
    </row>
    <row r="171" spans="1:11" s="145" customFormat="1" ht="12.75" hidden="1">
      <c r="A171" s="93" t="s">
        <v>460</v>
      </c>
      <c r="B171" s="120"/>
      <c r="C171" s="123"/>
      <c r="D171" s="120"/>
      <c r="E171" s="123"/>
      <c r="F171" s="120"/>
      <c r="G171" s="123"/>
      <c r="H171" s="120"/>
      <c r="I171" s="123"/>
      <c r="J171" s="120"/>
      <c r="K171" s="120">
        <f t="shared" si="17"/>
        <v>0</v>
      </c>
    </row>
    <row r="172" spans="1:11" s="145" customFormat="1" ht="12.75" hidden="1">
      <c r="A172" s="207" t="s">
        <v>494</v>
      </c>
      <c r="B172" s="120"/>
      <c r="C172" s="123"/>
      <c r="D172" s="120"/>
      <c r="E172" s="123"/>
      <c r="F172" s="120"/>
      <c r="G172" s="123"/>
      <c r="H172" s="120"/>
      <c r="I172" s="123"/>
      <c r="J172" s="120"/>
      <c r="K172" s="120">
        <f t="shared" si="17"/>
        <v>0</v>
      </c>
    </row>
    <row r="173" spans="1:11" s="145" customFormat="1" ht="12.75" hidden="1">
      <c r="A173" s="207" t="s">
        <v>526</v>
      </c>
      <c r="B173" s="120"/>
      <c r="C173" s="123"/>
      <c r="D173" s="120"/>
      <c r="E173" s="123"/>
      <c r="F173" s="120"/>
      <c r="G173" s="123"/>
      <c r="H173" s="120"/>
      <c r="I173" s="123"/>
      <c r="J173" s="120"/>
      <c r="K173" s="120">
        <f t="shared" si="17"/>
        <v>0</v>
      </c>
    </row>
    <row r="174" spans="1:11" s="145" customFormat="1" ht="12.75">
      <c r="A174" s="207" t="s">
        <v>571</v>
      </c>
      <c r="B174" s="120"/>
      <c r="C174" s="123"/>
      <c r="D174" s="120"/>
      <c r="E174" s="123"/>
      <c r="F174" s="120"/>
      <c r="G174" s="123"/>
      <c r="H174" s="120"/>
      <c r="I174" s="123"/>
      <c r="J174" s="120"/>
      <c r="K174" s="120">
        <f t="shared" si="17"/>
        <v>0</v>
      </c>
    </row>
    <row r="175" spans="1:11" ht="12.75">
      <c r="A175" s="207" t="s">
        <v>541</v>
      </c>
      <c r="B175" s="115"/>
      <c r="C175" s="146"/>
      <c r="D175" s="115"/>
      <c r="E175" s="146"/>
      <c r="F175" s="115"/>
      <c r="G175" s="146"/>
      <c r="H175" s="115"/>
      <c r="I175" s="146"/>
      <c r="J175" s="115"/>
      <c r="K175" s="120">
        <f t="shared" si="17"/>
        <v>0</v>
      </c>
    </row>
    <row r="176" spans="1:11" ht="12.75" hidden="1">
      <c r="A176" s="93" t="s">
        <v>452</v>
      </c>
      <c r="B176" s="115"/>
      <c r="C176" s="146"/>
      <c r="D176" s="115"/>
      <c r="E176" s="146"/>
      <c r="F176" s="115"/>
      <c r="G176" s="146"/>
      <c r="H176" s="115"/>
      <c r="I176" s="146"/>
      <c r="J176" s="115"/>
      <c r="K176" s="120">
        <f t="shared" si="17"/>
        <v>0</v>
      </c>
    </row>
    <row r="177" spans="1:11" ht="12.75" hidden="1">
      <c r="A177" s="198" t="s">
        <v>461</v>
      </c>
      <c r="B177" s="115"/>
      <c r="C177" s="146"/>
      <c r="D177" s="115"/>
      <c r="E177" s="146"/>
      <c r="F177" s="115"/>
      <c r="G177" s="146"/>
      <c r="H177" s="115"/>
      <c r="I177" s="146"/>
      <c r="J177" s="115"/>
      <c r="K177" s="120">
        <f t="shared" si="17"/>
        <v>0</v>
      </c>
    </row>
    <row r="178" spans="1:11" ht="12.75" hidden="1">
      <c r="A178" s="198" t="s">
        <v>462</v>
      </c>
      <c r="B178" s="115"/>
      <c r="C178" s="146"/>
      <c r="D178" s="115"/>
      <c r="E178" s="146"/>
      <c r="F178" s="115"/>
      <c r="G178" s="146"/>
      <c r="H178" s="115"/>
      <c r="I178" s="146"/>
      <c r="J178" s="115"/>
      <c r="K178" s="120">
        <f t="shared" si="17"/>
        <v>0</v>
      </c>
    </row>
    <row r="179" spans="1:11" ht="12.75" hidden="1">
      <c r="A179" s="16" t="s">
        <v>487</v>
      </c>
      <c r="B179" s="115"/>
      <c r="C179" s="146"/>
      <c r="D179" s="115"/>
      <c r="E179" s="146"/>
      <c r="F179" s="115"/>
      <c r="G179" s="146"/>
      <c r="H179" s="115"/>
      <c r="I179" s="146"/>
      <c r="J179" s="115"/>
      <c r="K179" s="120">
        <f t="shared" si="17"/>
        <v>0</v>
      </c>
    </row>
    <row r="180" spans="1:11" ht="12.75">
      <c r="A180" s="16" t="s">
        <v>525</v>
      </c>
      <c r="B180" s="115">
        <v>1000000</v>
      </c>
      <c r="C180" s="146">
        <v>1000000</v>
      </c>
      <c r="D180" s="115">
        <v>1000000</v>
      </c>
      <c r="E180" s="146">
        <v>1000000</v>
      </c>
      <c r="F180" s="115">
        <v>145805.94</v>
      </c>
      <c r="G180" s="146">
        <v>0</v>
      </c>
      <c r="H180" s="115">
        <v>0</v>
      </c>
      <c r="I180" s="146">
        <v>0</v>
      </c>
      <c r="J180" s="115">
        <v>0</v>
      </c>
      <c r="K180" s="120">
        <f t="shared" si="17"/>
        <v>4145805.94</v>
      </c>
    </row>
    <row r="181" spans="1:11" ht="12.75" hidden="1">
      <c r="A181" s="199" t="s">
        <v>463</v>
      </c>
      <c r="B181" s="115"/>
      <c r="C181" s="146"/>
      <c r="D181" s="115"/>
      <c r="E181" s="146"/>
      <c r="F181" s="115"/>
      <c r="G181" s="146"/>
      <c r="H181" s="115"/>
      <c r="I181" s="146"/>
      <c r="J181" s="115"/>
      <c r="K181" s="120">
        <f t="shared" si="17"/>
        <v>0</v>
      </c>
    </row>
    <row r="182" spans="1:11" ht="12.75" hidden="1">
      <c r="A182" s="16" t="s">
        <v>486</v>
      </c>
      <c r="B182" s="115"/>
      <c r="C182" s="146"/>
      <c r="D182" s="115"/>
      <c r="E182" s="146"/>
      <c r="F182" s="115"/>
      <c r="G182" s="146"/>
      <c r="H182" s="115"/>
      <c r="I182" s="146"/>
      <c r="J182" s="115"/>
      <c r="K182" s="120">
        <f t="shared" si="17"/>
        <v>0</v>
      </c>
    </row>
    <row r="183" spans="1:11" ht="12.75">
      <c r="A183" s="16" t="s">
        <v>523</v>
      </c>
      <c r="B183" s="115">
        <v>18000000</v>
      </c>
      <c r="C183" s="146">
        <v>7100000</v>
      </c>
      <c r="D183" s="115">
        <v>6500000</v>
      </c>
      <c r="E183" s="146">
        <v>5900000</v>
      </c>
      <c r="F183" s="115">
        <v>4500000</v>
      </c>
      <c r="G183" s="146">
        <v>4500000</v>
      </c>
      <c r="H183" s="115">
        <v>4500000</v>
      </c>
      <c r="I183" s="146">
        <v>4500000</v>
      </c>
      <c r="J183" s="115">
        <v>4500000</v>
      </c>
      <c r="K183" s="120">
        <f t="shared" si="17"/>
        <v>60000000</v>
      </c>
    </row>
    <row r="184" spans="1:11" ht="12.75" hidden="1">
      <c r="A184" s="9" t="s">
        <v>509</v>
      </c>
      <c r="B184" s="213"/>
      <c r="C184" s="146"/>
      <c r="D184" s="118"/>
      <c r="E184" s="146"/>
      <c r="F184" s="118"/>
      <c r="G184" s="146"/>
      <c r="H184" s="118"/>
      <c r="I184" s="146"/>
      <c r="J184" s="118"/>
      <c r="K184" s="120">
        <f t="shared" si="17"/>
        <v>0</v>
      </c>
    </row>
    <row r="185" spans="1:11" ht="12.75">
      <c r="A185" s="147" t="s">
        <v>35</v>
      </c>
      <c r="B185" s="148">
        <f aca="true" t="shared" si="18" ref="B185:K185">SUM(B127+B121+B70+B50+B43+B39+B30+B21+B13+B8)</f>
        <v>121982925.2</v>
      </c>
      <c r="C185" s="148">
        <f t="shared" si="18"/>
        <v>90340194.2</v>
      </c>
      <c r="D185" s="148">
        <f t="shared" si="18"/>
        <v>97161694.2</v>
      </c>
      <c r="E185" s="148">
        <f t="shared" si="18"/>
        <v>88901154.2</v>
      </c>
      <c r="F185" s="148">
        <f t="shared" si="18"/>
        <v>88318134.14</v>
      </c>
      <c r="G185" s="148">
        <f t="shared" si="18"/>
        <v>83264062.2</v>
      </c>
      <c r="H185" s="148">
        <f t="shared" si="18"/>
        <v>79755409.44</v>
      </c>
      <c r="I185" s="148">
        <f t="shared" si="18"/>
        <v>85574891.2</v>
      </c>
      <c r="J185" s="148">
        <f t="shared" si="18"/>
        <v>81993234.2</v>
      </c>
      <c r="K185" s="148">
        <f t="shared" si="18"/>
        <v>817291698.98</v>
      </c>
    </row>
    <row r="186" ht="13.5" customHeight="1"/>
    <row r="187" spans="1:10" ht="12.75">
      <c r="A187" s="145"/>
      <c r="F187" s="146"/>
      <c r="G187" s="146"/>
      <c r="J187" s="146"/>
    </row>
    <row r="188" spans="1:11" ht="12.75">
      <c r="A188" s="149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</row>
    <row r="189" spans="1:3" ht="12.75">
      <c r="A189" s="151"/>
      <c r="B189" s="150"/>
      <c r="C189" s="150"/>
    </row>
    <row r="190" spans="1:3" ht="12.75">
      <c r="A190" s="151"/>
      <c r="B190" s="150"/>
      <c r="C190" s="150"/>
    </row>
    <row r="191" spans="1:3" ht="12.75">
      <c r="A191" s="151"/>
      <c r="B191" s="150"/>
      <c r="C191" s="150"/>
    </row>
    <row r="192" spans="1:3" ht="12.75">
      <c r="A192" s="151"/>
      <c r="B192" s="150"/>
      <c r="C192" s="150"/>
    </row>
    <row r="193" spans="1:3" ht="12.75">
      <c r="A193" s="151"/>
      <c r="B193" s="150"/>
      <c r="C193" s="150"/>
    </row>
    <row r="194" spans="1:3" ht="12.75">
      <c r="A194" s="151"/>
      <c r="B194" s="150"/>
      <c r="C194" s="150"/>
    </row>
    <row r="195" spans="1:3" ht="12.75">
      <c r="A195" s="151"/>
      <c r="B195" s="150"/>
      <c r="C195" s="152"/>
    </row>
    <row r="196" spans="1:3" ht="12.75">
      <c r="A196" s="151"/>
      <c r="B196" s="150"/>
      <c r="C196" s="152"/>
    </row>
    <row r="197" spans="1:3" ht="12.75">
      <c r="A197" s="151"/>
      <c r="B197" s="150"/>
      <c r="C197" s="152"/>
    </row>
    <row r="198" spans="1:3" ht="12.75">
      <c r="A198" s="151"/>
      <c r="B198" s="152"/>
      <c r="C198" s="152"/>
    </row>
    <row r="199" spans="1:3" ht="12.75">
      <c r="A199" s="151"/>
      <c r="B199" s="150"/>
      <c r="C199" s="152"/>
    </row>
    <row r="200" spans="1:3" ht="12.75">
      <c r="A200" s="153"/>
      <c r="B200" s="154"/>
      <c r="C200" s="154"/>
    </row>
    <row r="201" spans="1:3" ht="12.75">
      <c r="A201" s="155"/>
      <c r="B201" s="154"/>
      <c r="C201" s="154"/>
    </row>
    <row r="202" spans="1:3" ht="12.75">
      <c r="A202" s="151"/>
      <c r="B202" s="154"/>
      <c r="C202" s="154"/>
    </row>
    <row r="203" spans="1:3" ht="12.75">
      <c r="A203" s="151"/>
      <c r="B203" s="125"/>
      <c r="C203" s="125"/>
    </row>
    <row r="204" spans="1:3" ht="12.75">
      <c r="A204" s="151"/>
      <c r="B204" s="125"/>
      <c r="C204" s="125"/>
    </row>
  </sheetData>
  <sheetProtection/>
  <mergeCells count="4">
    <mergeCell ref="A3:K3"/>
    <mergeCell ref="A4:K4"/>
    <mergeCell ref="A2:K2"/>
    <mergeCell ref="A1:K1"/>
  </mergeCells>
  <printOptions horizontalCentered="1"/>
  <pageMargins left="0.35433070866141736" right="0.1968503937007874" top="0.1968503937007874" bottom="0.15748031496062992" header="0" footer="0.15748031496062992"/>
  <pageSetup firstPageNumber="23" useFirstPageNumber="1" horizontalDpi="600" verticalDpi="600" orientation="landscape" scale="58" r:id="rId2"/>
  <rowBreaks count="1" manualBreakCount="1">
    <brk id="47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4"/>
  <sheetViews>
    <sheetView showGridLines="0" zoomScale="60" zoomScaleNormal="60" zoomScalePageLayoutView="0" workbookViewId="0" topLeftCell="A1">
      <selection activeCell="A1" sqref="A1:K2"/>
    </sheetView>
  </sheetViews>
  <sheetFormatPr defaultColWidth="60.140625" defaultRowHeight="12.75"/>
  <cols>
    <col min="1" max="1" width="53.421875" style="117" bestFit="1" customWidth="1"/>
    <col min="2" max="4" width="14.8515625" style="166" customWidth="1"/>
    <col min="5" max="5" width="14.421875" style="166" customWidth="1"/>
    <col min="6" max="6" width="15.57421875" style="166" customWidth="1"/>
    <col min="7" max="7" width="14.8515625" style="166" customWidth="1"/>
    <col min="8" max="9" width="15.140625" style="166" customWidth="1"/>
    <col min="10" max="10" width="14.8515625" style="166" customWidth="1"/>
    <col min="11" max="11" width="17.140625" style="166" bestFit="1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2.75">
      <c r="A4" s="249" t="s">
        <v>185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ht="13.5" thickBot="1"/>
    <row r="6" spans="1:11" ht="13.5" thickBot="1">
      <c r="A6" s="132" t="s">
        <v>0</v>
      </c>
      <c r="B6" s="167" t="s">
        <v>6</v>
      </c>
      <c r="C6" s="167" t="s">
        <v>7</v>
      </c>
      <c r="D6" s="167" t="s">
        <v>8</v>
      </c>
      <c r="E6" s="167" t="s">
        <v>9</v>
      </c>
      <c r="F6" s="167" t="s">
        <v>10</v>
      </c>
      <c r="G6" s="167" t="s">
        <v>11</v>
      </c>
      <c r="H6" s="167" t="s">
        <v>12</v>
      </c>
      <c r="I6" s="167" t="s">
        <v>13</v>
      </c>
      <c r="J6" s="167" t="s">
        <v>14</v>
      </c>
      <c r="K6" s="167" t="s">
        <v>72</v>
      </c>
    </row>
    <row r="8" spans="1:11" ht="12.75">
      <c r="A8" s="133" t="s">
        <v>94</v>
      </c>
      <c r="B8" s="168">
        <f>SUM(B9:B11)</f>
        <v>28643786.1</v>
      </c>
      <c r="C8" s="168">
        <f aca="true" t="shared" si="0" ref="C8:J8">SUM(C9:C11)</f>
        <v>29769950.75</v>
      </c>
      <c r="D8" s="168">
        <f t="shared" si="0"/>
        <v>35440974</v>
      </c>
      <c r="E8" s="168">
        <f t="shared" si="0"/>
        <v>32900073.05</v>
      </c>
      <c r="F8" s="169">
        <f t="shared" si="0"/>
        <v>35563958.67</v>
      </c>
      <c r="G8" s="168">
        <f t="shared" si="0"/>
        <v>30479335.76</v>
      </c>
      <c r="H8" s="170">
        <f t="shared" si="0"/>
        <v>35825996.36</v>
      </c>
      <c r="I8" s="168">
        <f t="shared" si="0"/>
        <v>30621973.71</v>
      </c>
      <c r="J8" s="171">
        <f t="shared" si="0"/>
        <v>31511044.24</v>
      </c>
      <c r="K8" s="168">
        <f>SUM(K9:K11)</f>
        <v>290757092.64</v>
      </c>
    </row>
    <row r="9" spans="1:11" ht="12.75">
      <c r="A9" s="135" t="s">
        <v>49</v>
      </c>
      <c r="B9" s="172">
        <v>20504624</v>
      </c>
      <c r="C9" s="172">
        <v>19255730</v>
      </c>
      <c r="D9" s="172">
        <v>23541127</v>
      </c>
      <c r="E9" s="172">
        <v>22287424</v>
      </c>
      <c r="F9" s="173">
        <v>22369046</v>
      </c>
      <c r="G9" s="172">
        <v>21103351</v>
      </c>
      <c r="H9" s="174">
        <v>22716746</v>
      </c>
      <c r="I9" s="172">
        <v>22943613</v>
      </c>
      <c r="J9" s="175">
        <v>22064283</v>
      </c>
      <c r="K9" s="172">
        <f>SUM(B9:J9)</f>
        <v>196785944</v>
      </c>
    </row>
    <row r="10" spans="1:11" ht="12.75">
      <c r="A10" s="135" t="s">
        <v>51</v>
      </c>
      <c r="B10" s="172">
        <v>4877890.71</v>
      </c>
      <c r="C10" s="172">
        <v>6062233.85</v>
      </c>
      <c r="D10" s="172">
        <v>6296673.4</v>
      </c>
      <c r="E10" s="172">
        <v>5725873.96</v>
      </c>
      <c r="F10" s="173">
        <v>7330772.08</v>
      </c>
      <c r="G10" s="172">
        <v>5783660.37</v>
      </c>
      <c r="H10" s="174">
        <v>7579993.15</v>
      </c>
      <c r="I10" s="172">
        <v>4881678.52</v>
      </c>
      <c r="J10" s="175">
        <v>5923363.09</v>
      </c>
      <c r="K10" s="172">
        <f>SUM(B10:J10)</f>
        <v>54462139.129999995</v>
      </c>
    </row>
    <row r="11" spans="1:11" ht="12.75">
      <c r="A11" s="135" t="s">
        <v>50</v>
      </c>
      <c r="B11" s="172">
        <v>3261271.39</v>
      </c>
      <c r="C11" s="172">
        <v>4451986.9</v>
      </c>
      <c r="D11" s="172">
        <v>5603173.6</v>
      </c>
      <c r="E11" s="172">
        <v>4886775.09</v>
      </c>
      <c r="F11" s="173">
        <v>5864140.59</v>
      </c>
      <c r="G11" s="172">
        <v>3592324.39</v>
      </c>
      <c r="H11" s="174">
        <v>5529257.21</v>
      </c>
      <c r="I11" s="172">
        <v>2796682.19</v>
      </c>
      <c r="J11" s="175">
        <v>3523398.15</v>
      </c>
      <c r="K11" s="172">
        <f>SUM(B11:J11)</f>
        <v>39509009.51</v>
      </c>
    </row>
    <row r="12" spans="1:11" ht="12.75">
      <c r="A12" s="128"/>
      <c r="B12" s="172"/>
      <c r="C12" s="172"/>
      <c r="D12" s="172"/>
      <c r="E12" s="172"/>
      <c r="F12" s="173"/>
      <c r="G12" s="172"/>
      <c r="H12" s="174"/>
      <c r="I12" s="172"/>
      <c r="J12" s="175"/>
      <c r="K12" s="172"/>
    </row>
    <row r="13" spans="1:11" ht="12.75">
      <c r="A13" s="136" t="s">
        <v>46</v>
      </c>
      <c r="B13" s="176">
        <f>SUM(B14:B19)</f>
        <v>2932226.8099999996</v>
      </c>
      <c r="C13" s="176">
        <f aca="true" t="shared" si="1" ref="C13:J13">SUM(C14:C19)</f>
        <v>3735943.31</v>
      </c>
      <c r="D13" s="176">
        <f t="shared" si="1"/>
        <v>2997696.96</v>
      </c>
      <c r="E13" s="176">
        <f t="shared" si="1"/>
        <v>3853976.98</v>
      </c>
      <c r="F13" s="177">
        <f t="shared" si="1"/>
        <v>3584036.37</v>
      </c>
      <c r="G13" s="176">
        <f t="shared" si="1"/>
        <v>4141208.19</v>
      </c>
      <c r="H13" s="178">
        <f t="shared" si="1"/>
        <v>3005540.4899999993</v>
      </c>
      <c r="I13" s="176">
        <f t="shared" si="1"/>
        <v>2756166.83</v>
      </c>
      <c r="J13" s="179">
        <f t="shared" si="1"/>
        <v>5253916.61</v>
      </c>
      <c r="K13" s="176">
        <f>SUM(K14:K19)</f>
        <v>32260712.550000004</v>
      </c>
    </row>
    <row r="14" spans="1:11" ht="12.75">
      <c r="A14" s="135" t="s">
        <v>66</v>
      </c>
      <c r="B14" s="172">
        <v>2517897.55</v>
      </c>
      <c r="C14" s="172">
        <v>2265659.64</v>
      </c>
      <c r="D14" s="172">
        <v>2836603.42</v>
      </c>
      <c r="E14" s="172">
        <v>2356656.68</v>
      </c>
      <c r="F14" s="173">
        <v>2764374.98</v>
      </c>
      <c r="G14" s="172">
        <v>2596629.83</v>
      </c>
      <c r="H14" s="174">
        <v>1989524.24</v>
      </c>
      <c r="I14" s="172">
        <v>1427990.18</v>
      </c>
      <c r="J14" s="175">
        <v>2681635.37</v>
      </c>
      <c r="K14" s="172">
        <f aca="true" t="shared" si="2" ref="K14:K19">SUM(B14:J14)</f>
        <v>21436971.89</v>
      </c>
    </row>
    <row r="15" spans="1:11" ht="12.75">
      <c r="A15" s="135" t="s">
        <v>128</v>
      </c>
      <c r="B15" s="172">
        <v>101652.02</v>
      </c>
      <c r="C15" s="172">
        <v>1087511.94</v>
      </c>
      <c r="D15" s="172">
        <v>37411.22</v>
      </c>
      <c r="E15" s="172">
        <v>866840.2</v>
      </c>
      <c r="F15" s="173">
        <v>309864.08</v>
      </c>
      <c r="G15" s="172">
        <v>1106092.52</v>
      </c>
      <c r="H15" s="174">
        <v>882542.44</v>
      </c>
      <c r="I15" s="172">
        <v>696569.52</v>
      </c>
      <c r="J15" s="175">
        <v>1763074.84</v>
      </c>
      <c r="K15" s="172">
        <f t="shared" si="2"/>
        <v>6851558.779999999</v>
      </c>
    </row>
    <row r="16" spans="1:11" ht="12.75">
      <c r="A16" s="135" t="s">
        <v>52</v>
      </c>
      <c r="B16" s="172">
        <v>45240</v>
      </c>
      <c r="C16" s="172">
        <v>45240</v>
      </c>
      <c r="D16" s="172">
        <v>76560</v>
      </c>
      <c r="E16" s="172">
        <v>46400</v>
      </c>
      <c r="F16" s="173">
        <v>160080</v>
      </c>
      <c r="G16" s="172">
        <v>76560</v>
      </c>
      <c r="H16" s="174">
        <v>74240.01</v>
      </c>
      <c r="I16" s="172">
        <v>153700</v>
      </c>
      <c r="J16" s="175">
        <v>115420</v>
      </c>
      <c r="K16" s="172">
        <f t="shared" si="2"/>
        <v>793440.01</v>
      </c>
    </row>
    <row r="17" spans="1:11" ht="12.75">
      <c r="A17" s="135" t="s">
        <v>53</v>
      </c>
      <c r="B17" s="172"/>
      <c r="C17" s="172"/>
      <c r="D17" s="172"/>
      <c r="E17" s="172"/>
      <c r="F17" s="173"/>
      <c r="G17" s="172"/>
      <c r="H17" s="174"/>
      <c r="I17" s="172"/>
      <c r="J17" s="175"/>
      <c r="K17" s="172">
        <f t="shared" si="2"/>
        <v>0</v>
      </c>
    </row>
    <row r="18" spans="1:11" ht="12.75">
      <c r="A18" s="135" t="s">
        <v>129</v>
      </c>
      <c r="B18" s="172"/>
      <c r="C18" s="172"/>
      <c r="D18" s="172"/>
      <c r="E18" s="172"/>
      <c r="F18" s="173"/>
      <c r="G18" s="172"/>
      <c r="H18" s="174"/>
      <c r="I18" s="172"/>
      <c r="J18" s="175"/>
      <c r="K18" s="172">
        <f t="shared" si="2"/>
        <v>0</v>
      </c>
    </row>
    <row r="19" spans="1:11" ht="12.75">
      <c r="A19" s="135" t="s">
        <v>3</v>
      </c>
      <c r="B19" s="172">
        <v>267437.24</v>
      </c>
      <c r="C19" s="172">
        <v>337531.73</v>
      </c>
      <c r="D19" s="172">
        <v>47122.32</v>
      </c>
      <c r="E19" s="172">
        <v>584080.1</v>
      </c>
      <c r="F19" s="173">
        <v>349717.31</v>
      </c>
      <c r="G19" s="172">
        <v>361925.84</v>
      </c>
      <c r="H19" s="174">
        <v>59233.8</v>
      </c>
      <c r="I19" s="172">
        <v>477907.13</v>
      </c>
      <c r="J19" s="175">
        <v>693786.4</v>
      </c>
      <c r="K19" s="172">
        <f t="shared" si="2"/>
        <v>3178741.87</v>
      </c>
    </row>
    <row r="20" spans="1:11" ht="12.75">
      <c r="A20" s="128"/>
      <c r="B20" s="172"/>
      <c r="C20" s="172"/>
      <c r="D20" s="172"/>
      <c r="E20" s="172"/>
      <c r="F20" s="173"/>
      <c r="G20" s="172"/>
      <c r="H20" s="174"/>
      <c r="I20" s="172"/>
      <c r="J20" s="175"/>
      <c r="K20" s="172"/>
    </row>
    <row r="21" spans="1:11" ht="12.75">
      <c r="A21" s="138" t="s">
        <v>47</v>
      </c>
      <c r="B21" s="176">
        <f>SUM(B22:B28)</f>
        <v>1841966.93</v>
      </c>
      <c r="C21" s="176">
        <f aca="true" t="shared" si="3" ref="C21:J21">SUM(C22:C28)</f>
        <v>2272694.95</v>
      </c>
      <c r="D21" s="176">
        <f t="shared" si="3"/>
        <v>4283078.88</v>
      </c>
      <c r="E21" s="176">
        <f t="shared" si="3"/>
        <v>2698458.74</v>
      </c>
      <c r="F21" s="177">
        <f t="shared" si="3"/>
        <v>2434983.8</v>
      </c>
      <c r="G21" s="176">
        <f t="shared" si="3"/>
        <v>3170236.4599999995</v>
      </c>
      <c r="H21" s="178">
        <f t="shared" si="3"/>
        <v>2527268.6799999997</v>
      </c>
      <c r="I21" s="176">
        <f t="shared" si="3"/>
        <v>8586428.11</v>
      </c>
      <c r="J21" s="179">
        <f t="shared" si="3"/>
        <v>2908492.1199999996</v>
      </c>
      <c r="K21" s="176">
        <f aca="true" t="shared" si="4" ref="K21:K28">SUM(B21:J21)</f>
        <v>30723608.669999998</v>
      </c>
    </row>
    <row r="22" spans="1:11" ht="12.75">
      <c r="A22" s="135" t="s">
        <v>130</v>
      </c>
      <c r="B22" s="172">
        <v>88420.5</v>
      </c>
      <c r="C22" s="172">
        <v>53644</v>
      </c>
      <c r="D22" s="172">
        <v>2791295.33</v>
      </c>
      <c r="E22" s="172">
        <v>966505.63</v>
      </c>
      <c r="F22" s="173">
        <v>80384.66</v>
      </c>
      <c r="G22" s="172">
        <v>1647125.15</v>
      </c>
      <c r="H22" s="174">
        <v>131412.6</v>
      </c>
      <c r="I22" s="172">
        <v>3510881.51</v>
      </c>
      <c r="J22" s="175">
        <v>685134.8</v>
      </c>
      <c r="K22" s="172">
        <f t="shared" si="4"/>
        <v>9954804.18</v>
      </c>
    </row>
    <row r="23" spans="1:11" ht="12.75">
      <c r="A23" s="135" t="s">
        <v>54</v>
      </c>
      <c r="B23" s="172"/>
      <c r="C23" s="172"/>
      <c r="D23" s="172"/>
      <c r="E23" s="172"/>
      <c r="F23" s="173"/>
      <c r="G23" s="172"/>
      <c r="H23" s="174"/>
      <c r="I23" s="172"/>
      <c r="J23" s="175"/>
      <c r="K23" s="172">
        <f t="shared" si="4"/>
        <v>0</v>
      </c>
    </row>
    <row r="24" spans="1:11" ht="12.75">
      <c r="A24" s="135" t="s">
        <v>55</v>
      </c>
      <c r="B24" s="172">
        <v>696931.94</v>
      </c>
      <c r="C24" s="172">
        <v>472115.05</v>
      </c>
      <c r="D24" s="172">
        <v>726727.59</v>
      </c>
      <c r="E24" s="172">
        <v>676223.2</v>
      </c>
      <c r="F24" s="173">
        <v>523264.13</v>
      </c>
      <c r="G24" s="172">
        <v>468567.71</v>
      </c>
      <c r="H24" s="174">
        <v>717177.67</v>
      </c>
      <c r="I24" s="172">
        <v>545601.22</v>
      </c>
      <c r="J24" s="175">
        <v>589780.74</v>
      </c>
      <c r="K24" s="172">
        <f t="shared" si="4"/>
        <v>5416389.25</v>
      </c>
    </row>
    <row r="25" spans="1:11" ht="12.75">
      <c r="A25" s="135" t="s">
        <v>56</v>
      </c>
      <c r="B25" s="172"/>
      <c r="C25" s="172">
        <v>120759.76</v>
      </c>
      <c r="D25" s="172">
        <v>48157.84</v>
      </c>
      <c r="E25" s="172">
        <v>115781.52</v>
      </c>
      <c r="F25" s="173">
        <v>59949.24</v>
      </c>
      <c r="G25" s="172">
        <v>20466.76</v>
      </c>
      <c r="H25" s="174">
        <v>42803.52</v>
      </c>
      <c r="I25" s="172">
        <v>136290.78</v>
      </c>
      <c r="J25" s="175">
        <v>7163</v>
      </c>
      <c r="K25" s="172">
        <f t="shared" si="4"/>
        <v>551372.42</v>
      </c>
    </row>
    <row r="26" spans="1:11" ht="12.75">
      <c r="A26" s="135" t="s">
        <v>57</v>
      </c>
      <c r="B26" s="172">
        <v>941846.49</v>
      </c>
      <c r="C26" s="172">
        <v>1430060.14</v>
      </c>
      <c r="D26" s="172">
        <v>522296.12</v>
      </c>
      <c r="E26" s="172">
        <v>757263.39</v>
      </c>
      <c r="F26" s="173">
        <v>1510236.77</v>
      </c>
      <c r="G26" s="172">
        <v>809788.84</v>
      </c>
      <c r="H26" s="174">
        <v>1438552.89</v>
      </c>
      <c r="I26" s="172">
        <v>4189747.2</v>
      </c>
      <c r="J26" s="175">
        <v>1451594.18</v>
      </c>
      <c r="K26" s="172">
        <f t="shared" si="4"/>
        <v>13051386.02</v>
      </c>
    </row>
    <row r="27" spans="1:11" ht="12.75">
      <c r="A27" s="135" t="s">
        <v>3</v>
      </c>
      <c r="B27" s="172">
        <v>114768</v>
      </c>
      <c r="C27" s="172">
        <v>196116</v>
      </c>
      <c r="D27" s="172">
        <v>194602</v>
      </c>
      <c r="E27" s="172">
        <v>182685</v>
      </c>
      <c r="F27" s="173">
        <v>261149</v>
      </c>
      <c r="G27" s="172">
        <v>224288</v>
      </c>
      <c r="H27" s="174">
        <v>197322</v>
      </c>
      <c r="I27" s="172">
        <v>203907.4</v>
      </c>
      <c r="J27" s="175">
        <v>174819.4</v>
      </c>
      <c r="K27" s="172">
        <f t="shared" si="4"/>
        <v>1749656.7999999998</v>
      </c>
    </row>
    <row r="28" spans="1:11" ht="12.75">
      <c r="A28" s="143" t="s">
        <v>337</v>
      </c>
      <c r="B28" s="172"/>
      <c r="C28" s="174"/>
      <c r="D28" s="172"/>
      <c r="E28" s="172"/>
      <c r="F28" s="173"/>
      <c r="G28" s="172"/>
      <c r="H28" s="174"/>
      <c r="I28" s="172"/>
      <c r="J28" s="174"/>
      <c r="K28" s="172">
        <f t="shared" si="4"/>
        <v>0</v>
      </c>
    </row>
    <row r="29" spans="1:11" ht="12.75">
      <c r="A29" s="128"/>
      <c r="B29" s="172"/>
      <c r="C29" s="172"/>
      <c r="D29" s="172"/>
      <c r="E29" s="172"/>
      <c r="F29" s="173"/>
      <c r="G29" s="172"/>
      <c r="H29" s="174"/>
      <c r="I29" s="172"/>
      <c r="J29" s="175"/>
      <c r="K29" s="172"/>
    </row>
    <row r="30" spans="1:11" ht="12.75">
      <c r="A30" s="138" t="s">
        <v>276</v>
      </c>
      <c r="B30" s="176">
        <f>SUM(B31:B37)</f>
        <v>4271516.49</v>
      </c>
      <c r="C30" s="176">
        <f aca="true" t="shared" si="5" ref="C30:I30">SUM(C31:C37)</f>
        <v>3866675.37</v>
      </c>
      <c r="D30" s="176">
        <f t="shared" si="5"/>
        <v>3754068.1699999995</v>
      </c>
      <c r="E30" s="176">
        <f t="shared" si="5"/>
        <v>5360520.94</v>
      </c>
      <c r="F30" s="177">
        <f t="shared" si="5"/>
        <v>5135555.369999999</v>
      </c>
      <c r="G30" s="176">
        <f t="shared" si="5"/>
        <v>4503405.34</v>
      </c>
      <c r="H30" s="178">
        <f t="shared" si="5"/>
        <v>5495636.54</v>
      </c>
      <c r="I30" s="176">
        <f t="shared" si="5"/>
        <v>4956008.92</v>
      </c>
      <c r="J30" s="179">
        <f>SUM(J31:J37)</f>
        <v>5251003.24</v>
      </c>
      <c r="K30" s="176">
        <f>SUM(K31:K37)</f>
        <v>42594390.379999995</v>
      </c>
    </row>
    <row r="31" spans="1:11" ht="12.75">
      <c r="A31" s="135" t="s">
        <v>247</v>
      </c>
      <c r="B31" s="172">
        <v>2781342.12</v>
      </c>
      <c r="C31" s="172">
        <v>1601818.49</v>
      </c>
      <c r="D31" s="172">
        <v>2220582.01</v>
      </c>
      <c r="E31" s="172">
        <v>3074224.73</v>
      </c>
      <c r="F31" s="173">
        <v>3203412.81</v>
      </c>
      <c r="G31" s="172">
        <v>3234540.15</v>
      </c>
      <c r="H31" s="174">
        <v>2601592.62</v>
      </c>
      <c r="I31" s="172">
        <v>3659121.85</v>
      </c>
      <c r="J31" s="175">
        <v>3126684.16</v>
      </c>
      <c r="K31" s="172">
        <f aca="true" t="shared" si="6" ref="K31:K37">SUM(B31:J31)</f>
        <v>25503318.94</v>
      </c>
    </row>
    <row r="32" spans="1:11" ht="12.75">
      <c r="A32" s="135" t="s">
        <v>58</v>
      </c>
      <c r="B32" s="172">
        <v>707880.18</v>
      </c>
      <c r="C32" s="172">
        <v>704398.19</v>
      </c>
      <c r="D32" s="172">
        <v>1160853.64</v>
      </c>
      <c r="E32" s="172">
        <v>1526866.75</v>
      </c>
      <c r="F32" s="173">
        <v>1632234.21</v>
      </c>
      <c r="G32" s="172">
        <v>881986.41</v>
      </c>
      <c r="H32" s="174">
        <v>928217.55</v>
      </c>
      <c r="I32" s="172">
        <v>915113.59</v>
      </c>
      <c r="J32" s="175">
        <v>1449431.2</v>
      </c>
      <c r="K32" s="172">
        <f t="shared" si="6"/>
        <v>9906981.719999999</v>
      </c>
    </row>
    <row r="33" spans="1:11" ht="12.75">
      <c r="A33" s="135" t="s">
        <v>131</v>
      </c>
      <c r="B33" s="172">
        <v>238.99</v>
      </c>
      <c r="C33" s="172">
        <v>6333.6</v>
      </c>
      <c r="D33" s="172">
        <v>37667.6</v>
      </c>
      <c r="E33" s="172">
        <v>29116.46</v>
      </c>
      <c r="F33" s="173">
        <v>12076.39</v>
      </c>
      <c r="G33" s="172">
        <v>6895.04</v>
      </c>
      <c r="H33" s="174">
        <v>0</v>
      </c>
      <c r="I33" s="172">
        <v>899</v>
      </c>
      <c r="J33" s="175">
        <v>10851.8</v>
      </c>
      <c r="K33" s="172">
        <f t="shared" si="6"/>
        <v>104078.87999999999</v>
      </c>
    </row>
    <row r="34" spans="1:11" ht="12.75">
      <c r="A34" s="135" t="s">
        <v>60</v>
      </c>
      <c r="B34" s="172">
        <v>171757.55</v>
      </c>
      <c r="C34" s="172">
        <v>340791.76</v>
      </c>
      <c r="D34" s="172">
        <v>266797.07</v>
      </c>
      <c r="E34" s="172">
        <v>354193.59</v>
      </c>
      <c r="F34" s="173">
        <v>241039.81</v>
      </c>
      <c r="G34" s="172">
        <v>231078.55</v>
      </c>
      <c r="H34" s="174">
        <v>562116.68</v>
      </c>
      <c r="I34" s="172">
        <v>246079.39</v>
      </c>
      <c r="J34" s="175">
        <v>556252.04</v>
      </c>
      <c r="K34" s="172">
        <f t="shared" si="6"/>
        <v>2970106.4400000004</v>
      </c>
    </row>
    <row r="35" spans="1:11" ht="12.75">
      <c r="A35" s="135" t="s">
        <v>59</v>
      </c>
      <c r="B35" s="172">
        <v>5606.54</v>
      </c>
      <c r="C35" s="172">
        <v>13035.47</v>
      </c>
      <c r="D35" s="172">
        <v>19507.49</v>
      </c>
      <c r="E35" s="172">
        <v>86942.76</v>
      </c>
      <c r="F35" s="173">
        <v>25187.15</v>
      </c>
      <c r="G35" s="172">
        <v>17937.84</v>
      </c>
      <c r="H35" s="174">
        <v>18863.3</v>
      </c>
      <c r="I35" s="172">
        <v>54385.58</v>
      </c>
      <c r="J35" s="175">
        <v>50105.38</v>
      </c>
      <c r="K35" s="172">
        <f t="shared" si="6"/>
        <v>291571.51</v>
      </c>
    </row>
    <row r="36" spans="1:11" ht="12.75">
      <c r="A36" s="135" t="s">
        <v>143</v>
      </c>
      <c r="B36" s="172"/>
      <c r="C36" s="172"/>
      <c r="D36" s="172"/>
      <c r="E36" s="172"/>
      <c r="F36" s="173"/>
      <c r="G36" s="172"/>
      <c r="H36" s="174"/>
      <c r="I36" s="172"/>
      <c r="J36" s="174"/>
      <c r="K36" s="172">
        <f t="shared" si="6"/>
        <v>0</v>
      </c>
    </row>
    <row r="37" spans="1:11" ht="12.75">
      <c r="A37" s="135" t="s">
        <v>3</v>
      </c>
      <c r="B37" s="172">
        <v>604691.11</v>
      </c>
      <c r="C37" s="172">
        <v>1200297.86</v>
      </c>
      <c r="D37" s="172">
        <v>48660.36</v>
      </c>
      <c r="E37" s="172">
        <v>289176.65</v>
      </c>
      <c r="F37" s="173">
        <v>21605</v>
      </c>
      <c r="G37" s="172">
        <v>130967.35</v>
      </c>
      <c r="H37" s="174">
        <v>1384846.39</v>
      </c>
      <c r="I37" s="172">
        <v>80409.51</v>
      </c>
      <c r="J37" s="175">
        <v>57678.66</v>
      </c>
      <c r="K37" s="172">
        <f t="shared" si="6"/>
        <v>3818332.8900000006</v>
      </c>
    </row>
    <row r="38" spans="1:11" ht="12.75">
      <c r="A38" s="128"/>
      <c r="B38" s="172"/>
      <c r="C38" s="172"/>
      <c r="D38" s="172"/>
      <c r="E38" s="172"/>
      <c r="F38" s="173"/>
      <c r="G38" s="172"/>
      <c r="H38" s="174"/>
      <c r="I38" s="172"/>
      <c r="J38" s="175"/>
      <c r="K38" s="172"/>
    </row>
    <row r="39" spans="1:11" ht="12.75">
      <c r="A39" s="138" t="s">
        <v>48</v>
      </c>
      <c r="B39" s="176">
        <f>SUM(B40:B41)</f>
        <v>249486.94</v>
      </c>
      <c r="C39" s="176">
        <f aca="true" t="shared" si="7" ref="C39:I39">SUM(C40:C41)</f>
        <v>356277.86</v>
      </c>
      <c r="D39" s="176">
        <f t="shared" si="7"/>
        <v>726592.39</v>
      </c>
      <c r="E39" s="176">
        <f t="shared" si="7"/>
        <v>566468.73</v>
      </c>
      <c r="F39" s="177">
        <f t="shared" si="7"/>
        <v>682325.98</v>
      </c>
      <c r="G39" s="176">
        <f t="shared" si="7"/>
        <v>1710114.28</v>
      </c>
      <c r="H39" s="178">
        <f t="shared" si="7"/>
        <v>1420755.02</v>
      </c>
      <c r="I39" s="176">
        <f t="shared" si="7"/>
        <v>1282881.39</v>
      </c>
      <c r="J39" s="179">
        <f>SUM(J40:J41)</f>
        <v>246401.37</v>
      </c>
      <c r="K39" s="176">
        <f>SUM(K40:K41)</f>
        <v>7241303.959999999</v>
      </c>
    </row>
    <row r="40" spans="1:11" ht="12.75">
      <c r="A40" s="135" t="s">
        <v>61</v>
      </c>
      <c r="B40" s="172">
        <v>249486.94</v>
      </c>
      <c r="C40" s="172">
        <v>356277.86</v>
      </c>
      <c r="D40" s="172">
        <v>726592.39</v>
      </c>
      <c r="E40" s="172">
        <v>566468.73</v>
      </c>
      <c r="F40" s="173">
        <v>682325.98</v>
      </c>
      <c r="G40" s="172">
        <v>1710114.28</v>
      </c>
      <c r="H40" s="174">
        <v>1420755.02</v>
      </c>
      <c r="I40" s="172">
        <v>1282881.39</v>
      </c>
      <c r="J40" s="175">
        <v>246401.37</v>
      </c>
      <c r="K40" s="172">
        <f>SUM(B40:J40)</f>
        <v>7241303.959999999</v>
      </c>
    </row>
    <row r="41" spans="1:11" ht="12.75">
      <c r="A41" s="135" t="s">
        <v>62</v>
      </c>
      <c r="B41" s="172"/>
      <c r="C41" s="172"/>
      <c r="D41" s="172"/>
      <c r="E41" s="172"/>
      <c r="F41" s="173"/>
      <c r="G41" s="172"/>
      <c r="H41" s="174"/>
      <c r="I41" s="172"/>
      <c r="J41" s="175"/>
      <c r="K41" s="172">
        <f>SUM(B41:J41)</f>
        <v>0</v>
      </c>
    </row>
    <row r="42" spans="1:11" ht="12.75">
      <c r="A42" s="128"/>
      <c r="B42" s="172"/>
      <c r="C42" s="172"/>
      <c r="D42" s="172"/>
      <c r="E42" s="172"/>
      <c r="F42" s="173"/>
      <c r="G42" s="172"/>
      <c r="H42" s="174"/>
      <c r="I42" s="172"/>
      <c r="J42" s="175"/>
      <c r="K42" s="172"/>
    </row>
    <row r="43" spans="1:11" ht="12.75">
      <c r="A43" s="138" t="s">
        <v>115</v>
      </c>
      <c r="B43" s="176">
        <f>SUM(B44:B47)</f>
        <v>2951739.72</v>
      </c>
      <c r="C43" s="176">
        <f aca="true" t="shared" si="8" ref="C43:I43">SUM(C44:C47)</f>
        <v>6279731.03</v>
      </c>
      <c r="D43" s="176">
        <f t="shared" si="8"/>
        <v>5225936.31</v>
      </c>
      <c r="E43" s="176">
        <f t="shared" si="8"/>
        <v>6511415.36</v>
      </c>
      <c r="F43" s="177">
        <f t="shared" si="8"/>
        <v>14525302.530000001</v>
      </c>
      <c r="G43" s="176">
        <f t="shared" si="8"/>
        <v>10076890.6</v>
      </c>
      <c r="H43" s="178">
        <f t="shared" si="8"/>
        <v>16969741.58</v>
      </c>
      <c r="I43" s="176">
        <f t="shared" si="8"/>
        <v>14726510.57</v>
      </c>
      <c r="J43" s="179">
        <f>SUM(J44:J47)</f>
        <v>12319867.899999999</v>
      </c>
      <c r="K43" s="176">
        <f>SUM(K44:K47)</f>
        <v>89587135.60000001</v>
      </c>
    </row>
    <row r="44" spans="1:11" ht="12.75">
      <c r="A44" s="135" t="s">
        <v>63</v>
      </c>
      <c r="B44" s="172">
        <v>2951739.72</v>
      </c>
      <c r="C44" s="172">
        <v>4687698.15</v>
      </c>
      <c r="D44" s="172">
        <v>5225936.31</v>
      </c>
      <c r="E44" s="172">
        <v>5592000.86</v>
      </c>
      <c r="F44" s="173">
        <v>13115757.96</v>
      </c>
      <c r="G44" s="172">
        <v>7243371.75</v>
      </c>
      <c r="H44" s="174">
        <v>6400354.57</v>
      </c>
      <c r="I44" s="172">
        <v>6657781</v>
      </c>
      <c r="J44" s="175">
        <v>8215039.85</v>
      </c>
      <c r="K44" s="172">
        <f>SUM(B44:J44)</f>
        <v>60089680.17</v>
      </c>
    </row>
    <row r="45" spans="1:11" ht="12.75">
      <c r="A45" s="135" t="s">
        <v>358</v>
      </c>
      <c r="B45" s="172"/>
      <c r="C45" s="172">
        <v>1592032.88</v>
      </c>
      <c r="D45" s="172"/>
      <c r="E45" s="172">
        <v>919414.5</v>
      </c>
      <c r="F45" s="173">
        <v>1409544.57</v>
      </c>
      <c r="G45" s="172">
        <v>2833518.85</v>
      </c>
      <c r="H45" s="174">
        <v>10569387.01</v>
      </c>
      <c r="I45" s="172">
        <v>8068729.57</v>
      </c>
      <c r="J45" s="175">
        <v>4104828.05</v>
      </c>
      <c r="K45" s="172">
        <f>SUM(B45:J45)</f>
        <v>29497455.430000003</v>
      </c>
    </row>
    <row r="46" spans="1:11" ht="12.75">
      <c r="A46" s="135" t="s">
        <v>167</v>
      </c>
      <c r="B46" s="172"/>
      <c r="C46" s="172"/>
      <c r="D46" s="172"/>
      <c r="E46" s="172"/>
      <c r="F46" s="173"/>
      <c r="G46" s="172"/>
      <c r="H46" s="174"/>
      <c r="I46" s="172"/>
      <c r="J46" s="175"/>
      <c r="K46" s="172">
        <f>SUM(B46:J46)</f>
        <v>0</v>
      </c>
    </row>
    <row r="47" spans="1:11" ht="12.75">
      <c r="A47" s="139" t="s">
        <v>64</v>
      </c>
      <c r="B47" s="180"/>
      <c r="C47" s="180"/>
      <c r="D47" s="180"/>
      <c r="E47" s="180"/>
      <c r="F47" s="181"/>
      <c r="G47" s="180"/>
      <c r="H47" s="182"/>
      <c r="I47" s="180"/>
      <c r="J47" s="183"/>
      <c r="K47" s="180">
        <f>SUM(B47:J47)</f>
        <v>0</v>
      </c>
    </row>
    <row r="48" spans="1:11" ht="12.75">
      <c r="A48" s="140"/>
      <c r="B48" s="184"/>
      <c r="C48" s="184"/>
      <c r="D48" s="184"/>
      <c r="E48" s="184"/>
      <c r="F48" s="184"/>
      <c r="G48" s="184"/>
      <c r="H48" s="184"/>
      <c r="I48" s="184"/>
      <c r="J48" s="184"/>
      <c r="K48" s="184"/>
    </row>
    <row r="49" spans="1:11" ht="12.75">
      <c r="A49" s="141"/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2.75">
      <c r="A50" s="143" t="s">
        <v>132</v>
      </c>
      <c r="B50" s="176">
        <f>SUM(B51:B69)</f>
        <v>0</v>
      </c>
      <c r="C50" s="176">
        <f aca="true" t="shared" si="9" ref="C50:K50">SUM(C51:C69)</f>
        <v>1</v>
      </c>
      <c r="D50" s="176">
        <f t="shared" si="9"/>
        <v>0</v>
      </c>
      <c r="E50" s="176">
        <f t="shared" si="9"/>
        <v>6.96</v>
      </c>
      <c r="F50" s="176">
        <f t="shared" si="9"/>
        <v>0</v>
      </c>
      <c r="G50" s="176">
        <f t="shared" si="9"/>
        <v>0</v>
      </c>
      <c r="H50" s="176">
        <f t="shared" si="9"/>
        <v>755900</v>
      </c>
      <c r="I50" s="176">
        <f t="shared" si="9"/>
        <v>4736662.19</v>
      </c>
      <c r="J50" s="176">
        <f t="shared" si="9"/>
        <v>1728496.7</v>
      </c>
      <c r="K50" s="176">
        <f t="shared" si="9"/>
        <v>7221066.850000001</v>
      </c>
    </row>
    <row r="51" spans="1:11" ht="12.75" hidden="1">
      <c r="A51" s="93" t="s">
        <v>248</v>
      </c>
      <c r="B51" s="187"/>
      <c r="C51" s="187"/>
      <c r="D51" s="187"/>
      <c r="E51" s="172"/>
      <c r="F51" s="173"/>
      <c r="G51" s="172"/>
      <c r="H51" s="187"/>
      <c r="I51" s="187"/>
      <c r="J51" s="210"/>
      <c r="K51" s="175">
        <f aca="true" t="shared" si="10" ref="K51:K69">SUM(B51:J51)</f>
        <v>0</v>
      </c>
    </row>
    <row r="52" spans="1:11" ht="12.75" hidden="1">
      <c r="A52" s="93" t="s">
        <v>55</v>
      </c>
      <c r="B52" s="187"/>
      <c r="C52" s="187"/>
      <c r="D52" s="187"/>
      <c r="E52" s="172"/>
      <c r="F52" s="173"/>
      <c r="G52" s="172"/>
      <c r="H52" s="187"/>
      <c r="I52" s="187"/>
      <c r="J52" s="210"/>
      <c r="K52" s="175">
        <f t="shared" si="10"/>
        <v>0</v>
      </c>
    </row>
    <row r="53" spans="1:11" ht="12.75" hidden="1">
      <c r="A53" s="93" t="s">
        <v>415</v>
      </c>
      <c r="B53" s="187"/>
      <c r="C53" s="187"/>
      <c r="D53" s="187"/>
      <c r="E53" s="172"/>
      <c r="F53" s="173"/>
      <c r="G53" s="172"/>
      <c r="H53" s="187"/>
      <c r="I53" s="187"/>
      <c r="J53" s="210"/>
      <c r="K53" s="175">
        <f t="shared" si="10"/>
        <v>0</v>
      </c>
    </row>
    <row r="54" spans="1:11" ht="12.75" hidden="1">
      <c r="A54" s="93" t="s">
        <v>360</v>
      </c>
      <c r="B54" s="187"/>
      <c r="C54" s="187"/>
      <c r="D54" s="187"/>
      <c r="E54" s="172"/>
      <c r="F54" s="173"/>
      <c r="G54" s="172"/>
      <c r="H54" s="187"/>
      <c r="I54" s="187"/>
      <c r="J54" s="210"/>
      <c r="K54" s="175">
        <f t="shared" si="10"/>
        <v>0</v>
      </c>
    </row>
    <row r="55" spans="1:11" ht="12.75" hidden="1">
      <c r="A55" s="93" t="s">
        <v>361</v>
      </c>
      <c r="B55" s="187"/>
      <c r="C55" s="187"/>
      <c r="D55" s="187"/>
      <c r="E55" s="172"/>
      <c r="F55" s="173"/>
      <c r="G55" s="172"/>
      <c r="H55" s="187"/>
      <c r="I55" s="187"/>
      <c r="J55" s="210"/>
      <c r="K55" s="175">
        <f t="shared" si="10"/>
        <v>0</v>
      </c>
    </row>
    <row r="56" spans="1:11" ht="12.75" hidden="1">
      <c r="A56" s="93" t="s">
        <v>427</v>
      </c>
      <c r="B56" s="187"/>
      <c r="C56" s="187"/>
      <c r="D56" s="187"/>
      <c r="E56" s="172"/>
      <c r="F56" s="173"/>
      <c r="G56" s="172"/>
      <c r="H56" s="187"/>
      <c r="I56" s="187"/>
      <c r="J56" s="210"/>
      <c r="K56" s="175">
        <f t="shared" si="10"/>
        <v>0</v>
      </c>
    </row>
    <row r="57" spans="1:11" ht="12.75" hidden="1">
      <c r="A57" s="207" t="s">
        <v>468</v>
      </c>
      <c r="B57" s="187"/>
      <c r="C57" s="187"/>
      <c r="D57" s="187"/>
      <c r="E57" s="172"/>
      <c r="F57" s="173"/>
      <c r="G57" s="172"/>
      <c r="H57" s="187"/>
      <c r="I57" s="187"/>
      <c r="J57" s="210"/>
      <c r="K57" s="175">
        <f t="shared" si="10"/>
        <v>0</v>
      </c>
    </row>
    <row r="58" spans="1:11" ht="12.75">
      <c r="A58" s="207" t="s">
        <v>504</v>
      </c>
      <c r="B58" s="187"/>
      <c r="C58" s="187"/>
      <c r="D58" s="187"/>
      <c r="E58" s="172">
        <v>6.96</v>
      </c>
      <c r="F58" s="173"/>
      <c r="G58" s="172"/>
      <c r="H58" s="187"/>
      <c r="I58" s="187"/>
      <c r="J58" s="210"/>
      <c r="K58" s="175">
        <f t="shared" si="10"/>
        <v>6.96</v>
      </c>
    </row>
    <row r="59" spans="1:11" ht="12.75">
      <c r="A59" s="207" t="s">
        <v>554</v>
      </c>
      <c r="B59" s="187"/>
      <c r="C59" s="187">
        <v>1</v>
      </c>
      <c r="D59" s="187"/>
      <c r="E59" s="172"/>
      <c r="F59" s="173"/>
      <c r="G59" s="172"/>
      <c r="H59" s="187"/>
      <c r="I59" s="187"/>
      <c r="J59" s="210"/>
      <c r="K59" s="175">
        <f t="shared" si="10"/>
        <v>1</v>
      </c>
    </row>
    <row r="60" spans="1:11" ht="12.75" hidden="1">
      <c r="A60" s="93" t="s">
        <v>422</v>
      </c>
      <c r="B60" s="187"/>
      <c r="C60" s="187"/>
      <c r="D60" s="187"/>
      <c r="E60" s="172"/>
      <c r="F60" s="173"/>
      <c r="G60" s="172"/>
      <c r="H60" s="187"/>
      <c r="I60" s="187"/>
      <c r="J60" s="210"/>
      <c r="K60" s="175">
        <f t="shared" si="10"/>
        <v>0</v>
      </c>
    </row>
    <row r="61" spans="1:11" ht="12.75" hidden="1">
      <c r="A61" s="93" t="s">
        <v>414</v>
      </c>
      <c r="B61" s="187"/>
      <c r="C61" s="187"/>
      <c r="D61" s="187"/>
      <c r="E61" s="172"/>
      <c r="F61" s="173"/>
      <c r="G61" s="172"/>
      <c r="H61" s="187"/>
      <c r="I61" s="187"/>
      <c r="J61" s="210"/>
      <c r="K61" s="175">
        <f t="shared" si="10"/>
        <v>0</v>
      </c>
    </row>
    <row r="62" spans="1:11" ht="12.75" hidden="1">
      <c r="A62" s="93" t="s">
        <v>362</v>
      </c>
      <c r="B62" s="187"/>
      <c r="C62" s="187"/>
      <c r="D62" s="187"/>
      <c r="E62" s="172"/>
      <c r="F62" s="173"/>
      <c r="G62" s="172"/>
      <c r="H62" s="187"/>
      <c r="I62" s="187"/>
      <c r="J62" s="210"/>
      <c r="K62" s="175">
        <f t="shared" si="10"/>
        <v>0</v>
      </c>
    </row>
    <row r="63" spans="1:11" ht="12.75" hidden="1">
      <c r="A63" s="93" t="s">
        <v>363</v>
      </c>
      <c r="B63" s="187"/>
      <c r="C63" s="187"/>
      <c r="D63" s="187"/>
      <c r="E63" s="172"/>
      <c r="F63" s="173"/>
      <c r="G63" s="172"/>
      <c r="H63" s="187"/>
      <c r="I63" s="187"/>
      <c r="J63" s="210"/>
      <c r="K63" s="175">
        <f t="shared" si="10"/>
        <v>0</v>
      </c>
    </row>
    <row r="64" spans="1:11" ht="12.75" hidden="1">
      <c r="A64" s="93" t="s">
        <v>428</v>
      </c>
      <c r="B64" s="172"/>
      <c r="C64" s="172"/>
      <c r="D64" s="172"/>
      <c r="E64" s="172"/>
      <c r="F64" s="173"/>
      <c r="G64" s="172"/>
      <c r="H64" s="172"/>
      <c r="I64" s="172"/>
      <c r="J64" s="172"/>
      <c r="K64" s="175">
        <f t="shared" si="10"/>
        <v>0</v>
      </c>
    </row>
    <row r="65" spans="1:11" ht="12.75" hidden="1">
      <c r="A65" s="207" t="s">
        <v>469</v>
      </c>
      <c r="B65" s="172"/>
      <c r="C65" s="172"/>
      <c r="D65" s="172"/>
      <c r="E65" s="172"/>
      <c r="F65" s="173"/>
      <c r="G65" s="172"/>
      <c r="H65" s="172"/>
      <c r="I65" s="172"/>
      <c r="J65" s="172"/>
      <c r="K65" s="175">
        <f t="shared" si="10"/>
        <v>0</v>
      </c>
    </row>
    <row r="66" spans="1:11" ht="12.75" hidden="1">
      <c r="A66" s="207" t="s">
        <v>505</v>
      </c>
      <c r="B66" s="172"/>
      <c r="C66" s="172"/>
      <c r="D66" s="172"/>
      <c r="E66" s="172"/>
      <c r="F66" s="173"/>
      <c r="G66" s="172"/>
      <c r="H66" s="172"/>
      <c r="I66" s="172"/>
      <c r="J66" s="172"/>
      <c r="K66" s="175">
        <f t="shared" si="10"/>
        <v>0</v>
      </c>
    </row>
    <row r="67" spans="1:11" ht="12.75">
      <c r="A67" s="207" t="s">
        <v>548</v>
      </c>
      <c r="B67" s="172"/>
      <c r="C67" s="172"/>
      <c r="D67" s="172"/>
      <c r="E67" s="172"/>
      <c r="F67" s="173"/>
      <c r="G67" s="172"/>
      <c r="H67" s="172"/>
      <c r="I67" s="172">
        <v>4736662.19</v>
      </c>
      <c r="J67" s="172">
        <v>1320814.7</v>
      </c>
      <c r="K67" s="175">
        <f t="shared" si="10"/>
        <v>6057476.890000001</v>
      </c>
    </row>
    <row r="68" spans="1:11" ht="12.75">
      <c r="A68" s="207" t="s">
        <v>575</v>
      </c>
      <c r="B68" s="172"/>
      <c r="C68" s="172"/>
      <c r="D68" s="172"/>
      <c r="E68" s="172"/>
      <c r="F68" s="173"/>
      <c r="G68" s="172"/>
      <c r="H68" s="172"/>
      <c r="I68" s="172"/>
      <c r="J68" s="172">
        <v>407682</v>
      </c>
      <c r="K68" s="175">
        <f t="shared" si="10"/>
        <v>407682</v>
      </c>
    </row>
    <row r="69" spans="1:11" ht="12.75">
      <c r="A69" s="207" t="s">
        <v>567</v>
      </c>
      <c r="B69" s="172"/>
      <c r="C69" s="172"/>
      <c r="D69" s="172"/>
      <c r="E69" s="172"/>
      <c r="F69" s="173"/>
      <c r="G69" s="172"/>
      <c r="H69" s="172">
        <v>755900</v>
      </c>
      <c r="I69" s="172"/>
      <c r="J69" s="172"/>
      <c r="K69" s="175">
        <f t="shared" si="10"/>
        <v>755900</v>
      </c>
    </row>
    <row r="70" spans="1:11" ht="12.75">
      <c r="A70" s="143" t="s">
        <v>21</v>
      </c>
      <c r="B70" s="176">
        <f>SUM(B71:B120)</f>
        <v>16714086.610000001</v>
      </c>
      <c r="C70" s="176">
        <f>SUM(C71:C120)</f>
        <v>22979362.64</v>
      </c>
      <c r="D70" s="176">
        <f>SUM(D71:D120)</f>
        <v>21736984.48</v>
      </c>
      <c r="E70" s="176">
        <f>SUM(E71:E120)</f>
        <v>29009121.949999996</v>
      </c>
      <c r="F70" s="176">
        <f aca="true" t="shared" si="11" ref="F70:K70">SUM(F71:F120)</f>
        <v>17791237.85</v>
      </c>
      <c r="G70" s="176">
        <f t="shared" si="11"/>
        <v>14428964.96</v>
      </c>
      <c r="H70" s="176">
        <f t="shared" si="11"/>
        <v>23923385.19</v>
      </c>
      <c r="I70" s="176">
        <f t="shared" si="11"/>
        <v>24211683.77</v>
      </c>
      <c r="J70" s="176">
        <f>SUM(J71:J120)</f>
        <v>17316021.330000002</v>
      </c>
      <c r="K70" s="176">
        <f t="shared" si="11"/>
        <v>188110848.78</v>
      </c>
    </row>
    <row r="71" spans="1:11" ht="12.75">
      <c r="A71" s="93" t="s">
        <v>295</v>
      </c>
      <c r="B71" s="187">
        <v>6104688.7</v>
      </c>
      <c r="C71" s="187">
        <v>6147868</v>
      </c>
      <c r="D71" s="187">
        <v>7358065.26</v>
      </c>
      <c r="E71" s="172">
        <v>6964411</v>
      </c>
      <c r="F71" s="173">
        <v>7395333.73</v>
      </c>
      <c r="G71" s="172">
        <v>6078801</v>
      </c>
      <c r="H71" s="187">
        <v>6638715.25</v>
      </c>
      <c r="I71" s="187">
        <v>6551852.04</v>
      </c>
      <c r="J71" s="210">
        <v>7239152.94</v>
      </c>
      <c r="K71" s="175">
        <f aca="true" t="shared" si="12" ref="K71:K102">SUM(B71:J71)</f>
        <v>60478887.919999994</v>
      </c>
    </row>
    <row r="72" spans="1:11" ht="12.75">
      <c r="A72" s="93" t="s">
        <v>386</v>
      </c>
      <c r="B72" s="187">
        <v>8000</v>
      </c>
      <c r="C72" s="187">
        <v>2492</v>
      </c>
      <c r="D72" s="187">
        <v>10010</v>
      </c>
      <c r="E72" s="172">
        <v>26229</v>
      </c>
      <c r="F72" s="173">
        <v>7673</v>
      </c>
      <c r="G72" s="172">
        <v>7091</v>
      </c>
      <c r="H72" s="187"/>
      <c r="I72" s="187">
        <v>146883</v>
      </c>
      <c r="J72" s="210"/>
      <c r="K72" s="175">
        <f t="shared" si="12"/>
        <v>208378</v>
      </c>
    </row>
    <row r="73" spans="1:11" ht="12.75" hidden="1">
      <c r="A73" s="93" t="s">
        <v>373</v>
      </c>
      <c r="B73" s="187"/>
      <c r="C73" s="187"/>
      <c r="D73" s="187"/>
      <c r="E73" s="172"/>
      <c r="F73" s="173"/>
      <c r="G73" s="172"/>
      <c r="H73" s="187"/>
      <c r="I73" s="187"/>
      <c r="J73" s="210"/>
      <c r="K73" s="175">
        <f t="shared" si="12"/>
        <v>0</v>
      </c>
    </row>
    <row r="74" spans="1:11" ht="12.75" hidden="1">
      <c r="A74" s="93" t="s">
        <v>368</v>
      </c>
      <c r="B74" s="187"/>
      <c r="C74" s="187"/>
      <c r="D74" s="187"/>
      <c r="E74" s="172"/>
      <c r="F74" s="173"/>
      <c r="G74" s="172"/>
      <c r="H74" s="187"/>
      <c r="I74" s="187"/>
      <c r="J74" s="210"/>
      <c r="K74" s="175">
        <f t="shared" si="12"/>
        <v>0</v>
      </c>
    </row>
    <row r="75" spans="1:11" ht="12.75" hidden="1">
      <c r="A75" s="93" t="s">
        <v>430</v>
      </c>
      <c r="B75" s="187"/>
      <c r="C75" s="187"/>
      <c r="D75" s="187"/>
      <c r="E75" s="172"/>
      <c r="F75" s="173"/>
      <c r="G75" s="172"/>
      <c r="H75" s="187"/>
      <c r="I75" s="187"/>
      <c r="J75" s="210"/>
      <c r="K75" s="175">
        <f t="shared" si="12"/>
        <v>0</v>
      </c>
    </row>
    <row r="76" spans="1:11" ht="12.75" hidden="1">
      <c r="A76" s="207" t="s">
        <v>470</v>
      </c>
      <c r="B76" s="187"/>
      <c r="C76" s="187"/>
      <c r="D76" s="187"/>
      <c r="E76" s="172"/>
      <c r="F76" s="173"/>
      <c r="G76" s="172"/>
      <c r="H76" s="187"/>
      <c r="I76" s="187"/>
      <c r="J76" s="210"/>
      <c r="K76" s="175">
        <f t="shared" si="12"/>
        <v>0</v>
      </c>
    </row>
    <row r="77" spans="1:11" ht="12.75">
      <c r="A77" s="93" t="s">
        <v>516</v>
      </c>
      <c r="B77" s="187">
        <v>281880</v>
      </c>
      <c r="C77" s="187"/>
      <c r="D77" s="187"/>
      <c r="E77" s="172"/>
      <c r="F77" s="173"/>
      <c r="G77" s="172"/>
      <c r="H77" s="187"/>
      <c r="I77" s="187"/>
      <c r="J77" s="210"/>
      <c r="K77" s="175">
        <f t="shared" si="12"/>
        <v>281880</v>
      </c>
    </row>
    <row r="78" spans="1:11" ht="12.75">
      <c r="A78" s="207" t="s">
        <v>550</v>
      </c>
      <c r="B78" s="187"/>
      <c r="C78" s="187"/>
      <c r="D78" s="187"/>
      <c r="E78" s="172">
        <v>5251579.81</v>
      </c>
      <c r="F78" s="173">
        <v>93960</v>
      </c>
      <c r="G78" s="172">
        <v>93960</v>
      </c>
      <c r="H78" s="187">
        <v>173304</v>
      </c>
      <c r="I78" s="187">
        <v>4805302.73</v>
      </c>
      <c r="J78" s="210">
        <v>831120</v>
      </c>
      <c r="K78" s="175">
        <f t="shared" si="12"/>
        <v>11249226.54</v>
      </c>
    </row>
    <row r="79" spans="1:11" ht="12.75" hidden="1">
      <c r="A79" s="93" t="s">
        <v>374</v>
      </c>
      <c r="B79" s="187"/>
      <c r="C79" s="187"/>
      <c r="D79" s="187"/>
      <c r="E79" s="172"/>
      <c r="F79" s="173"/>
      <c r="G79" s="172"/>
      <c r="H79" s="187"/>
      <c r="I79" s="187"/>
      <c r="J79" s="210"/>
      <c r="K79" s="175">
        <f t="shared" si="12"/>
        <v>0</v>
      </c>
    </row>
    <row r="80" spans="1:11" ht="12.75" hidden="1">
      <c r="A80" s="93" t="s">
        <v>369</v>
      </c>
      <c r="B80" s="187"/>
      <c r="C80" s="187"/>
      <c r="D80" s="187"/>
      <c r="E80" s="172"/>
      <c r="F80" s="173"/>
      <c r="G80" s="172"/>
      <c r="H80" s="187"/>
      <c r="I80" s="187"/>
      <c r="J80" s="210"/>
      <c r="K80" s="175">
        <f t="shared" si="12"/>
        <v>0</v>
      </c>
    </row>
    <row r="81" spans="1:11" ht="12.75" hidden="1">
      <c r="A81" s="93" t="s">
        <v>431</v>
      </c>
      <c r="B81" s="187"/>
      <c r="C81" s="187"/>
      <c r="D81" s="187"/>
      <c r="E81" s="172"/>
      <c r="F81" s="173"/>
      <c r="G81" s="172"/>
      <c r="H81" s="187"/>
      <c r="I81" s="187"/>
      <c r="J81" s="210"/>
      <c r="K81" s="175">
        <f t="shared" si="12"/>
        <v>0</v>
      </c>
    </row>
    <row r="82" spans="1:11" ht="12.75" hidden="1">
      <c r="A82" s="207" t="s">
        <v>471</v>
      </c>
      <c r="B82" s="187"/>
      <c r="C82" s="187"/>
      <c r="D82" s="187"/>
      <c r="E82" s="172"/>
      <c r="F82" s="173"/>
      <c r="G82" s="172"/>
      <c r="H82" s="187"/>
      <c r="I82" s="187"/>
      <c r="J82" s="210"/>
      <c r="K82" s="175">
        <f t="shared" si="12"/>
        <v>0</v>
      </c>
    </row>
    <row r="83" spans="1:11" ht="12.75" hidden="1">
      <c r="A83" s="93" t="s">
        <v>517</v>
      </c>
      <c r="B83" s="187"/>
      <c r="C83" s="187"/>
      <c r="D83" s="187"/>
      <c r="E83" s="172"/>
      <c r="F83" s="173"/>
      <c r="G83" s="172"/>
      <c r="H83" s="187"/>
      <c r="I83" s="187"/>
      <c r="J83" s="210"/>
      <c r="K83" s="175">
        <f t="shared" si="12"/>
        <v>0</v>
      </c>
    </row>
    <row r="84" spans="1:11" ht="12.75">
      <c r="A84" s="207" t="s">
        <v>551</v>
      </c>
      <c r="B84" s="187">
        <v>120000</v>
      </c>
      <c r="C84" s="187">
        <v>120000</v>
      </c>
      <c r="D84" s="187">
        <v>120000</v>
      </c>
      <c r="E84" s="172">
        <v>120000</v>
      </c>
      <c r="F84" s="173">
        <v>300000</v>
      </c>
      <c r="G84" s="172">
        <v>300000</v>
      </c>
      <c r="H84" s="187">
        <v>180000</v>
      </c>
      <c r="I84" s="187">
        <v>180000</v>
      </c>
      <c r="J84" s="210">
        <v>180000</v>
      </c>
      <c r="K84" s="175">
        <f t="shared" si="12"/>
        <v>1620000</v>
      </c>
    </row>
    <row r="85" spans="1:11" ht="12.75" hidden="1">
      <c r="A85" s="93" t="s">
        <v>375</v>
      </c>
      <c r="B85" s="187"/>
      <c r="C85" s="187"/>
      <c r="D85" s="187"/>
      <c r="E85" s="172"/>
      <c r="F85" s="173"/>
      <c r="G85" s="172"/>
      <c r="H85" s="187"/>
      <c r="I85" s="187"/>
      <c r="J85" s="210"/>
      <c r="K85" s="175">
        <f t="shared" si="12"/>
        <v>0</v>
      </c>
    </row>
    <row r="86" spans="1:11" ht="12.75" hidden="1">
      <c r="A86" s="93" t="s">
        <v>370</v>
      </c>
      <c r="B86" s="187"/>
      <c r="C86" s="187"/>
      <c r="D86" s="187"/>
      <c r="E86" s="172"/>
      <c r="F86" s="173"/>
      <c r="G86" s="172"/>
      <c r="H86" s="187"/>
      <c r="I86" s="187"/>
      <c r="J86" s="210"/>
      <c r="K86" s="175">
        <f t="shared" si="12"/>
        <v>0</v>
      </c>
    </row>
    <row r="87" spans="1:11" ht="12.75" hidden="1">
      <c r="A87" s="93" t="s">
        <v>432</v>
      </c>
      <c r="B87" s="187"/>
      <c r="C87" s="187"/>
      <c r="D87" s="172"/>
      <c r="E87" s="172"/>
      <c r="F87" s="173"/>
      <c r="G87" s="172"/>
      <c r="H87" s="187"/>
      <c r="I87" s="187"/>
      <c r="J87" s="210"/>
      <c r="K87" s="175">
        <f t="shared" si="12"/>
        <v>0</v>
      </c>
    </row>
    <row r="88" spans="1:11" ht="12.75" hidden="1">
      <c r="A88" s="207" t="s">
        <v>478</v>
      </c>
      <c r="B88" s="187"/>
      <c r="C88" s="187"/>
      <c r="D88" s="172"/>
      <c r="E88" s="172"/>
      <c r="F88" s="173"/>
      <c r="G88" s="172"/>
      <c r="H88" s="187"/>
      <c r="I88" s="187"/>
      <c r="J88" s="210"/>
      <c r="K88" s="175">
        <f t="shared" si="12"/>
        <v>0</v>
      </c>
    </row>
    <row r="89" spans="1:11" ht="12.75">
      <c r="A89" s="93" t="s">
        <v>518</v>
      </c>
      <c r="B89" s="187">
        <v>500372.02</v>
      </c>
      <c r="C89" s="187">
        <v>491519.44</v>
      </c>
      <c r="D89" s="172">
        <v>-12235.18</v>
      </c>
      <c r="E89" s="172">
        <v>48455.52</v>
      </c>
      <c r="F89" s="173"/>
      <c r="G89" s="172"/>
      <c r="H89" s="187"/>
      <c r="I89" s="187">
        <v>-0.8</v>
      </c>
      <c r="J89" s="210"/>
      <c r="K89" s="175">
        <f t="shared" si="12"/>
        <v>1028110.9999999999</v>
      </c>
    </row>
    <row r="90" spans="1:11" ht="12.75">
      <c r="A90" s="207" t="s">
        <v>552</v>
      </c>
      <c r="B90" s="187">
        <v>552598.16</v>
      </c>
      <c r="C90" s="187">
        <v>3131382.51</v>
      </c>
      <c r="D90" s="172">
        <v>1648630.55</v>
      </c>
      <c r="E90" s="172">
        <v>3699156.34</v>
      </c>
      <c r="F90" s="173">
        <v>2998910.92</v>
      </c>
      <c r="G90" s="172">
        <v>2088109.2</v>
      </c>
      <c r="H90" s="210">
        <f>3425523.44+0.8</f>
        <v>3425524.2399999998</v>
      </c>
      <c r="I90" s="187">
        <v>2064222.8</v>
      </c>
      <c r="J90" s="210">
        <v>2482498.09</v>
      </c>
      <c r="K90" s="175">
        <f t="shared" si="12"/>
        <v>22091032.81</v>
      </c>
    </row>
    <row r="91" spans="1:11" ht="12.75">
      <c r="A91" s="93" t="s">
        <v>362</v>
      </c>
      <c r="B91" s="187"/>
      <c r="C91" s="187"/>
      <c r="D91" s="187"/>
      <c r="E91" s="172"/>
      <c r="F91" s="173"/>
      <c r="G91" s="172"/>
      <c r="H91" s="187"/>
      <c r="I91" s="187">
        <v>1836022.98</v>
      </c>
      <c r="J91" s="210"/>
      <c r="K91" s="175">
        <f t="shared" si="12"/>
        <v>1836022.98</v>
      </c>
    </row>
    <row r="92" spans="1:11" ht="12.75">
      <c r="A92" s="93" t="s">
        <v>363</v>
      </c>
      <c r="B92" s="187"/>
      <c r="C92" s="187"/>
      <c r="D92" s="187"/>
      <c r="E92" s="172"/>
      <c r="F92" s="172"/>
      <c r="G92" s="172"/>
      <c r="H92" s="187"/>
      <c r="I92" s="187">
        <v>60507.66</v>
      </c>
      <c r="J92" s="210"/>
      <c r="K92" s="175">
        <f t="shared" si="12"/>
        <v>60507.66</v>
      </c>
    </row>
    <row r="93" spans="1:11" ht="12.75">
      <c r="A93" s="93" t="s">
        <v>428</v>
      </c>
      <c r="B93" s="187"/>
      <c r="C93" s="187"/>
      <c r="D93" s="187"/>
      <c r="E93" s="172"/>
      <c r="F93" s="173"/>
      <c r="G93" s="172"/>
      <c r="H93" s="187"/>
      <c r="I93" s="187"/>
      <c r="J93" s="210"/>
      <c r="K93" s="175">
        <f t="shared" si="12"/>
        <v>0</v>
      </c>
    </row>
    <row r="94" spans="1:11" ht="12.75">
      <c r="A94" s="207" t="s">
        <v>505</v>
      </c>
      <c r="B94" s="187"/>
      <c r="C94" s="187"/>
      <c r="D94" s="187"/>
      <c r="E94" s="172"/>
      <c r="F94" s="173"/>
      <c r="G94" s="172"/>
      <c r="H94" s="187">
        <v>6955293.13</v>
      </c>
      <c r="I94" s="187">
        <v>1023474.18</v>
      </c>
      <c r="J94" s="210">
        <v>460370.81</v>
      </c>
      <c r="K94" s="175">
        <f t="shared" si="12"/>
        <v>8439138.12</v>
      </c>
    </row>
    <row r="95" spans="1:11" ht="12.75">
      <c r="A95" s="207" t="s">
        <v>548</v>
      </c>
      <c r="B95" s="187"/>
      <c r="C95" s="187"/>
      <c r="D95" s="187"/>
      <c r="E95" s="172"/>
      <c r="F95" s="173"/>
      <c r="G95" s="172"/>
      <c r="H95" s="187"/>
      <c r="I95" s="187"/>
      <c r="J95" s="210"/>
      <c r="K95" s="175">
        <f t="shared" si="12"/>
        <v>0</v>
      </c>
    </row>
    <row r="96" spans="1:11" ht="12.75" hidden="1">
      <c r="A96" s="93" t="s">
        <v>372</v>
      </c>
      <c r="B96" s="187"/>
      <c r="C96" s="187"/>
      <c r="D96" s="187"/>
      <c r="E96" s="172"/>
      <c r="F96" s="173"/>
      <c r="G96" s="172"/>
      <c r="H96" s="187"/>
      <c r="I96" s="187"/>
      <c r="J96" s="210"/>
      <c r="K96" s="175">
        <f t="shared" si="12"/>
        <v>0</v>
      </c>
    </row>
    <row r="97" spans="1:11" ht="12.75" hidden="1">
      <c r="A97" s="93" t="s">
        <v>371</v>
      </c>
      <c r="B97" s="187"/>
      <c r="C97" s="187"/>
      <c r="D97" s="187"/>
      <c r="E97" s="172"/>
      <c r="F97" s="173"/>
      <c r="G97" s="172"/>
      <c r="H97" s="187"/>
      <c r="I97" s="187"/>
      <c r="J97" s="210"/>
      <c r="K97" s="175">
        <f t="shared" si="12"/>
        <v>0</v>
      </c>
    </row>
    <row r="98" spans="1:11" ht="12.75" hidden="1">
      <c r="A98" s="93" t="s">
        <v>429</v>
      </c>
      <c r="B98" s="187"/>
      <c r="C98" s="187"/>
      <c r="D98" s="187"/>
      <c r="E98" s="172"/>
      <c r="F98" s="173"/>
      <c r="G98" s="172"/>
      <c r="H98" s="187"/>
      <c r="I98" s="187"/>
      <c r="J98" s="210"/>
      <c r="K98" s="175">
        <f t="shared" si="12"/>
        <v>0</v>
      </c>
    </row>
    <row r="99" spans="1:11" ht="12.75" hidden="1">
      <c r="A99" s="207" t="s">
        <v>472</v>
      </c>
      <c r="B99" s="187"/>
      <c r="C99" s="187"/>
      <c r="D99" s="187"/>
      <c r="E99" s="172"/>
      <c r="F99" s="173"/>
      <c r="G99" s="172"/>
      <c r="H99" s="187"/>
      <c r="I99" s="187"/>
      <c r="J99" s="210"/>
      <c r="K99" s="175">
        <f t="shared" si="12"/>
        <v>0</v>
      </c>
    </row>
    <row r="100" spans="1:11" ht="12.75">
      <c r="A100" s="93" t="s">
        <v>519</v>
      </c>
      <c r="B100" s="187"/>
      <c r="C100" s="187">
        <v>919371.27</v>
      </c>
      <c r="D100" s="187">
        <v>1880419.12</v>
      </c>
      <c r="E100" s="172">
        <v>2442102.64</v>
      </c>
      <c r="F100" s="173"/>
      <c r="G100" s="172"/>
      <c r="H100" s="187"/>
      <c r="I100" s="187"/>
      <c r="J100" s="210"/>
      <c r="K100" s="175">
        <f t="shared" si="12"/>
        <v>5241893.03</v>
      </c>
    </row>
    <row r="101" spans="1:11" ht="12.75">
      <c r="A101" s="207" t="s">
        <v>553</v>
      </c>
      <c r="B101" s="187"/>
      <c r="C101" s="187"/>
      <c r="D101" s="187"/>
      <c r="E101" s="172"/>
      <c r="F101" s="173"/>
      <c r="G101" s="172"/>
      <c r="H101" s="187">
        <v>102886.2</v>
      </c>
      <c r="I101" s="187"/>
      <c r="J101" s="210"/>
      <c r="K101" s="175">
        <f t="shared" si="12"/>
        <v>102886.2</v>
      </c>
    </row>
    <row r="102" spans="1:11" ht="12.75" hidden="1">
      <c r="A102" s="93" t="s">
        <v>449</v>
      </c>
      <c r="B102" s="187"/>
      <c r="C102" s="187"/>
      <c r="D102" s="187"/>
      <c r="E102" s="172"/>
      <c r="F102" s="173"/>
      <c r="G102" s="172"/>
      <c r="H102" s="187"/>
      <c r="I102" s="187"/>
      <c r="J102" s="210"/>
      <c r="K102" s="175">
        <f t="shared" si="12"/>
        <v>0</v>
      </c>
    </row>
    <row r="103" spans="1:11" ht="12.75" hidden="1">
      <c r="A103" s="93" t="s">
        <v>361</v>
      </c>
      <c r="B103" s="187"/>
      <c r="C103" s="187"/>
      <c r="D103" s="187"/>
      <c r="E103" s="172"/>
      <c r="F103" s="173"/>
      <c r="G103" s="172"/>
      <c r="H103" s="187"/>
      <c r="I103" s="187"/>
      <c r="J103" s="210"/>
      <c r="K103" s="175">
        <f aca="true" t="shared" si="13" ref="K103:K120">SUM(B103:J103)</f>
        <v>0</v>
      </c>
    </row>
    <row r="104" spans="1:11" ht="12.75" hidden="1">
      <c r="A104" s="93" t="s">
        <v>427</v>
      </c>
      <c r="B104" s="187"/>
      <c r="C104" s="187"/>
      <c r="D104" s="187"/>
      <c r="E104" s="172"/>
      <c r="F104" s="173"/>
      <c r="G104" s="172"/>
      <c r="H104" s="187"/>
      <c r="I104" s="187"/>
      <c r="J104" s="210"/>
      <c r="K104" s="175">
        <f t="shared" si="13"/>
        <v>0</v>
      </c>
    </row>
    <row r="105" spans="1:11" ht="12.75" hidden="1">
      <c r="A105" s="207" t="s">
        <v>468</v>
      </c>
      <c r="B105" s="187"/>
      <c r="C105" s="187"/>
      <c r="D105" s="187"/>
      <c r="E105" s="172"/>
      <c r="F105" s="173"/>
      <c r="G105" s="172"/>
      <c r="H105" s="187"/>
      <c r="I105" s="187"/>
      <c r="J105" s="210"/>
      <c r="K105" s="175">
        <f t="shared" si="13"/>
        <v>0</v>
      </c>
    </row>
    <row r="106" spans="1:11" ht="12.75">
      <c r="A106" s="93" t="s">
        <v>504</v>
      </c>
      <c r="B106" s="187">
        <v>139.2</v>
      </c>
      <c r="C106" s="187"/>
      <c r="D106" s="187">
        <v>13.92</v>
      </c>
      <c r="E106" s="172">
        <v>104.4</v>
      </c>
      <c r="F106" s="173"/>
      <c r="G106" s="172"/>
      <c r="H106" s="187">
        <v>41.76</v>
      </c>
      <c r="I106" s="187">
        <v>34.8</v>
      </c>
      <c r="J106" s="210">
        <v>146.16</v>
      </c>
      <c r="K106" s="175">
        <f t="shared" si="13"/>
        <v>480.24</v>
      </c>
    </row>
    <row r="107" spans="1:11" ht="12.75">
      <c r="A107" s="207" t="s">
        <v>554</v>
      </c>
      <c r="B107" s="187"/>
      <c r="C107" s="187">
        <v>112.36</v>
      </c>
      <c r="D107" s="187">
        <v>1044</v>
      </c>
      <c r="E107" s="172"/>
      <c r="F107" s="173">
        <v>-1044</v>
      </c>
      <c r="G107" s="172"/>
      <c r="H107" s="187"/>
      <c r="I107" s="187"/>
      <c r="J107" s="210">
        <v>-111.36</v>
      </c>
      <c r="K107" s="175">
        <f t="shared" si="13"/>
        <v>0.9999999999999005</v>
      </c>
    </row>
    <row r="108" spans="1:11" ht="12.75" hidden="1">
      <c r="A108" s="93" t="s">
        <v>305</v>
      </c>
      <c r="B108" s="187"/>
      <c r="C108" s="187"/>
      <c r="D108" s="187"/>
      <c r="E108" s="172"/>
      <c r="F108" s="173"/>
      <c r="G108" s="172"/>
      <c r="H108" s="187"/>
      <c r="I108" s="187"/>
      <c r="J108" s="210"/>
      <c r="K108" s="175">
        <f t="shared" si="13"/>
        <v>0</v>
      </c>
    </row>
    <row r="109" spans="1:11" ht="12.75" hidden="1">
      <c r="A109" s="93" t="s">
        <v>248</v>
      </c>
      <c r="B109" s="187"/>
      <c r="C109" s="187"/>
      <c r="D109" s="187"/>
      <c r="E109" s="172"/>
      <c r="F109" s="173"/>
      <c r="G109" s="172"/>
      <c r="H109" s="187"/>
      <c r="I109" s="187"/>
      <c r="J109" s="210"/>
      <c r="K109" s="175">
        <f t="shared" si="13"/>
        <v>0</v>
      </c>
    </row>
    <row r="110" spans="1:11" ht="12.75" hidden="1">
      <c r="A110" s="93" t="s">
        <v>335</v>
      </c>
      <c r="B110" s="187"/>
      <c r="C110" s="187"/>
      <c r="D110" s="187"/>
      <c r="E110" s="172"/>
      <c r="F110" s="173"/>
      <c r="G110" s="172"/>
      <c r="H110" s="187"/>
      <c r="I110" s="187"/>
      <c r="J110" s="210"/>
      <c r="K110" s="175">
        <f t="shared" si="13"/>
        <v>0</v>
      </c>
    </row>
    <row r="111" spans="1:11" ht="12.75" hidden="1">
      <c r="A111" s="207" t="s">
        <v>520</v>
      </c>
      <c r="B111" s="187"/>
      <c r="C111" s="187"/>
      <c r="D111" s="187"/>
      <c r="E111" s="172"/>
      <c r="F111" s="173"/>
      <c r="G111" s="172"/>
      <c r="H111" s="187"/>
      <c r="I111" s="187"/>
      <c r="J111" s="210"/>
      <c r="K111" s="175">
        <f t="shared" si="13"/>
        <v>0</v>
      </c>
    </row>
    <row r="112" spans="1:11" ht="12.75">
      <c r="A112" s="207" t="s">
        <v>555</v>
      </c>
      <c r="B112" s="187">
        <v>4117780.38</v>
      </c>
      <c r="C112" s="187">
        <v>7137204.91</v>
      </c>
      <c r="D112" s="187">
        <v>5546628.67</v>
      </c>
      <c r="E112" s="172">
        <v>5584674.1</v>
      </c>
      <c r="F112" s="173">
        <v>1036453.06</v>
      </c>
      <c r="G112" s="172">
        <v>1053405.62</v>
      </c>
      <c r="H112" s="187">
        <v>1029260.47</v>
      </c>
      <c r="I112" s="187">
        <v>1086293.24</v>
      </c>
      <c r="J112" s="210">
        <v>1005982.54</v>
      </c>
      <c r="K112" s="175">
        <f t="shared" si="13"/>
        <v>27597682.99</v>
      </c>
    </row>
    <row r="113" spans="1:11" ht="12.75" hidden="1">
      <c r="A113" s="93" t="s">
        <v>316</v>
      </c>
      <c r="B113" s="187"/>
      <c r="C113" s="187"/>
      <c r="D113" s="187"/>
      <c r="E113" s="172"/>
      <c r="F113" s="173"/>
      <c r="G113" s="172"/>
      <c r="H113" s="187"/>
      <c r="I113" s="187"/>
      <c r="J113" s="210"/>
      <c r="K113" s="175">
        <f t="shared" si="13"/>
        <v>0</v>
      </c>
    </row>
    <row r="114" spans="1:11" ht="12.75">
      <c r="A114" s="93" t="s">
        <v>408</v>
      </c>
      <c r="B114" s="187"/>
      <c r="C114" s="187"/>
      <c r="D114" s="187"/>
      <c r="E114" s="172"/>
      <c r="F114" s="173">
        <v>1000000</v>
      </c>
      <c r="G114" s="172"/>
      <c r="H114" s="187"/>
      <c r="I114" s="187">
        <v>1500000</v>
      </c>
      <c r="J114" s="210"/>
      <c r="K114" s="175">
        <f t="shared" si="13"/>
        <v>2500000</v>
      </c>
    </row>
    <row r="115" spans="1:11" ht="12.75" hidden="1">
      <c r="A115" s="93" t="s">
        <v>416</v>
      </c>
      <c r="B115" s="187"/>
      <c r="C115" s="187"/>
      <c r="D115" s="187"/>
      <c r="E115" s="172"/>
      <c r="F115" s="173"/>
      <c r="G115" s="172"/>
      <c r="H115" s="187"/>
      <c r="I115" s="187"/>
      <c r="J115" s="210"/>
      <c r="K115" s="175">
        <f t="shared" si="13"/>
        <v>0</v>
      </c>
    </row>
    <row r="116" spans="1:11" ht="12.75" hidden="1">
      <c r="A116" s="93" t="s">
        <v>403</v>
      </c>
      <c r="B116" s="187"/>
      <c r="C116" s="187"/>
      <c r="D116" s="187"/>
      <c r="E116" s="172"/>
      <c r="F116" s="173"/>
      <c r="G116" s="172"/>
      <c r="H116" s="187"/>
      <c r="I116" s="187"/>
      <c r="J116" s="210"/>
      <c r="K116" s="175">
        <f t="shared" si="13"/>
        <v>0</v>
      </c>
    </row>
    <row r="117" spans="1:11" ht="12.75" hidden="1">
      <c r="A117" s="93" t="s">
        <v>404</v>
      </c>
      <c r="B117" s="187"/>
      <c r="C117" s="187"/>
      <c r="D117" s="187"/>
      <c r="E117" s="172"/>
      <c r="F117" s="173"/>
      <c r="G117" s="172"/>
      <c r="H117" s="187"/>
      <c r="I117" s="187"/>
      <c r="J117" s="210"/>
      <c r="K117" s="175">
        <f t="shared" si="13"/>
        <v>0</v>
      </c>
    </row>
    <row r="118" spans="1:11" ht="12.75" hidden="1">
      <c r="A118" s="207" t="s">
        <v>521</v>
      </c>
      <c r="B118" s="187"/>
      <c r="C118" s="187"/>
      <c r="D118" s="187"/>
      <c r="E118" s="172"/>
      <c r="F118" s="173"/>
      <c r="G118" s="172"/>
      <c r="H118" s="187"/>
      <c r="I118" s="187"/>
      <c r="J118" s="210"/>
      <c r="K118" s="175">
        <f t="shared" si="13"/>
        <v>0</v>
      </c>
    </row>
    <row r="119" spans="1:11" ht="12.75">
      <c r="A119" s="207" t="s">
        <v>556</v>
      </c>
      <c r="B119" s="187">
        <v>4076911.01</v>
      </c>
      <c r="C119" s="187">
        <v>4077695.01</v>
      </c>
      <c r="D119" s="187">
        <v>4232691</v>
      </c>
      <c r="E119" s="172">
        <v>3920692</v>
      </c>
      <c r="F119" s="173">
        <v>4008234</v>
      </c>
      <c r="G119" s="172">
        <v>3855881</v>
      </c>
      <c r="H119" s="187">
        <v>4466643</v>
      </c>
      <c r="I119" s="187">
        <v>4005374</v>
      </c>
      <c r="J119" s="210">
        <v>4165145.01</v>
      </c>
      <c r="K119" s="175">
        <f t="shared" si="13"/>
        <v>36809266.03</v>
      </c>
    </row>
    <row r="120" spans="1:11" ht="12.75">
      <c r="A120" s="93" t="s">
        <v>450</v>
      </c>
      <c r="B120" s="187">
        <v>951717.14</v>
      </c>
      <c r="C120" s="187">
        <v>951717.14</v>
      </c>
      <c r="D120" s="187">
        <v>951717.14</v>
      </c>
      <c r="E120" s="172">
        <v>951717.14</v>
      </c>
      <c r="F120" s="173">
        <v>951717.14</v>
      </c>
      <c r="G120" s="172">
        <v>951717.14</v>
      </c>
      <c r="H120" s="187">
        <v>951717.14</v>
      </c>
      <c r="I120" s="187">
        <v>951717.14</v>
      </c>
      <c r="J120" s="210">
        <v>951717.14</v>
      </c>
      <c r="K120" s="175">
        <f t="shared" si="13"/>
        <v>8565454.26</v>
      </c>
    </row>
    <row r="121" spans="1:11" ht="12.75">
      <c r="A121" s="143" t="s">
        <v>121</v>
      </c>
      <c r="B121" s="176">
        <f>SUM(B122:B126)</f>
        <v>1676077.68</v>
      </c>
      <c r="C121" s="176">
        <f aca="true" t="shared" si="14" ref="C121:K121">SUM(C122:C126)</f>
        <v>1528707.82</v>
      </c>
      <c r="D121" s="176">
        <f t="shared" si="14"/>
        <v>1489506.55</v>
      </c>
      <c r="E121" s="176">
        <f t="shared" si="14"/>
        <v>1444568.96</v>
      </c>
      <c r="F121" s="176">
        <f t="shared" si="14"/>
        <v>1409434.8</v>
      </c>
      <c r="G121" s="176">
        <f t="shared" si="14"/>
        <v>1396181.87</v>
      </c>
      <c r="H121" s="176">
        <f t="shared" si="14"/>
        <v>1402520.75</v>
      </c>
      <c r="I121" s="176">
        <f t="shared" si="14"/>
        <v>1386132.98</v>
      </c>
      <c r="J121" s="176">
        <f>SUM(J122:J126)</f>
        <v>1410331.16</v>
      </c>
      <c r="K121" s="179">
        <f t="shared" si="14"/>
        <v>13143462.57</v>
      </c>
    </row>
    <row r="122" spans="1:11" ht="12.75">
      <c r="A122" s="93" t="s">
        <v>395</v>
      </c>
      <c r="B122" s="187"/>
      <c r="C122" s="187"/>
      <c r="D122" s="187"/>
      <c r="E122" s="172"/>
      <c r="F122" s="173"/>
      <c r="G122" s="172"/>
      <c r="H122" s="187"/>
      <c r="I122" s="187"/>
      <c r="J122" s="210"/>
      <c r="K122" s="175">
        <f>SUM(B122:J122)</f>
        <v>0</v>
      </c>
    </row>
    <row r="123" spans="1:11" ht="12.75">
      <c r="A123" s="93" t="s">
        <v>394</v>
      </c>
      <c r="B123" s="187">
        <v>342744.68</v>
      </c>
      <c r="C123" s="187">
        <v>195374.82</v>
      </c>
      <c r="D123" s="187">
        <v>156173.55</v>
      </c>
      <c r="E123" s="172">
        <v>111235.95999999999</v>
      </c>
      <c r="F123" s="173">
        <v>76101.8</v>
      </c>
      <c r="G123" s="172">
        <v>62848.869999999995</v>
      </c>
      <c r="H123" s="187">
        <v>69187.75</v>
      </c>
      <c r="I123" s="187">
        <v>52799.979999999996</v>
      </c>
      <c r="J123" s="210">
        <v>76998.16</v>
      </c>
      <c r="K123" s="175">
        <f>SUM(B123:J123)</f>
        <v>1143465.57</v>
      </c>
    </row>
    <row r="124" spans="1:11" s="1" customFormat="1" ht="12.75">
      <c r="A124" s="93" t="s">
        <v>296</v>
      </c>
      <c r="B124" s="187">
        <v>1333333</v>
      </c>
      <c r="C124" s="187">
        <v>1333333</v>
      </c>
      <c r="D124" s="187">
        <v>1333333</v>
      </c>
      <c r="E124" s="172">
        <v>1333333</v>
      </c>
      <c r="F124" s="173">
        <v>1333333</v>
      </c>
      <c r="G124" s="172">
        <v>1333333</v>
      </c>
      <c r="H124" s="187">
        <v>1333333</v>
      </c>
      <c r="I124" s="187">
        <v>1333333</v>
      </c>
      <c r="J124" s="187">
        <v>1333333</v>
      </c>
      <c r="K124" s="175">
        <f>SUM(B124:J124)</f>
        <v>11999997</v>
      </c>
    </row>
    <row r="125" spans="1:11" s="1" customFormat="1" ht="18" customHeight="1" hidden="1">
      <c r="A125" s="93" t="s">
        <v>300</v>
      </c>
      <c r="B125" s="187"/>
      <c r="C125" s="187"/>
      <c r="D125" s="187"/>
      <c r="E125" s="172"/>
      <c r="F125" s="173"/>
      <c r="G125" s="172"/>
      <c r="H125" s="187"/>
      <c r="I125" s="187"/>
      <c r="J125" s="187"/>
      <c r="K125" s="175">
        <f>SUM(B125:J125)</f>
        <v>0</v>
      </c>
    </row>
    <row r="126" spans="1:11" s="1" customFormat="1" ht="12.75" hidden="1">
      <c r="A126" s="93" t="s">
        <v>306</v>
      </c>
      <c r="B126" s="187"/>
      <c r="C126" s="187"/>
      <c r="D126" s="187"/>
      <c r="E126" s="172"/>
      <c r="F126" s="173"/>
      <c r="G126" s="172"/>
      <c r="H126" s="187"/>
      <c r="I126" s="187"/>
      <c r="J126" s="187"/>
      <c r="K126" s="175">
        <f>SUM(B126:J126)</f>
        <v>0</v>
      </c>
    </row>
    <row r="127" spans="1:11" ht="12.75">
      <c r="A127" s="143" t="s">
        <v>23</v>
      </c>
      <c r="B127" s="176">
        <f aca="true" t="shared" si="15" ref="B127:K127">SUM(B128:B184)</f>
        <v>12674122.99</v>
      </c>
      <c r="C127" s="176">
        <f t="shared" si="15"/>
        <v>3427473.16</v>
      </c>
      <c r="D127" s="176">
        <f t="shared" si="15"/>
        <v>26438477.81</v>
      </c>
      <c r="E127" s="176">
        <f t="shared" si="15"/>
        <v>6884236.6</v>
      </c>
      <c r="F127" s="176">
        <f t="shared" si="15"/>
        <v>19941382.770000003</v>
      </c>
      <c r="G127" s="176">
        <f t="shared" si="15"/>
        <v>9126117.1</v>
      </c>
      <c r="H127" s="176">
        <f t="shared" si="15"/>
        <v>16638443.419999998</v>
      </c>
      <c r="I127" s="176">
        <f t="shared" si="15"/>
        <v>9123718.17</v>
      </c>
      <c r="J127" s="176">
        <f t="shared" si="15"/>
        <v>8351504.38</v>
      </c>
      <c r="K127" s="176">
        <f t="shared" si="15"/>
        <v>112605476.39999998</v>
      </c>
    </row>
    <row r="128" spans="1:11" s="1" customFormat="1" ht="12.75" hidden="1">
      <c r="A128" s="93" t="s">
        <v>144</v>
      </c>
      <c r="B128" s="187"/>
      <c r="C128" s="187"/>
      <c r="D128" s="187"/>
      <c r="E128" s="172"/>
      <c r="F128" s="173"/>
      <c r="G128" s="172"/>
      <c r="H128" s="187"/>
      <c r="I128" s="187"/>
      <c r="J128" s="210"/>
      <c r="K128" s="188">
        <f aca="true" t="shared" si="16" ref="K128:K159">SUM(B128:J128)</f>
        <v>0</v>
      </c>
    </row>
    <row r="129" spans="1:11" ht="12.75" hidden="1">
      <c r="A129" s="93" t="s">
        <v>134</v>
      </c>
      <c r="B129" s="176"/>
      <c r="C129" s="176"/>
      <c r="D129" s="176"/>
      <c r="E129" s="172"/>
      <c r="F129" s="173"/>
      <c r="G129" s="172"/>
      <c r="H129" s="176"/>
      <c r="I129" s="176"/>
      <c r="J129" s="176"/>
      <c r="K129" s="188">
        <f t="shared" si="16"/>
        <v>0</v>
      </c>
    </row>
    <row r="130" spans="1:11" ht="12.75" hidden="1">
      <c r="A130" s="93" t="s">
        <v>287</v>
      </c>
      <c r="B130" s="176"/>
      <c r="C130" s="176"/>
      <c r="D130" s="176"/>
      <c r="E130" s="172"/>
      <c r="F130" s="173"/>
      <c r="G130" s="172"/>
      <c r="H130" s="176"/>
      <c r="I130" s="176"/>
      <c r="J130" s="176"/>
      <c r="K130" s="188">
        <f t="shared" si="16"/>
        <v>0</v>
      </c>
    </row>
    <row r="131" spans="1:11" ht="12.75" hidden="1">
      <c r="A131" s="93" t="s">
        <v>288</v>
      </c>
      <c r="B131" s="176"/>
      <c r="C131" s="176"/>
      <c r="D131" s="176"/>
      <c r="E131" s="172"/>
      <c r="F131" s="173"/>
      <c r="G131" s="172"/>
      <c r="H131" s="176"/>
      <c r="I131" s="176"/>
      <c r="J131" s="210"/>
      <c r="K131" s="188">
        <f t="shared" si="16"/>
        <v>0</v>
      </c>
    </row>
    <row r="132" spans="1:11" ht="12.75" hidden="1">
      <c r="A132" s="93" t="s">
        <v>240</v>
      </c>
      <c r="B132" s="172"/>
      <c r="C132" s="172"/>
      <c r="D132" s="172"/>
      <c r="E132" s="172"/>
      <c r="F132" s="173"/>
      <c r="G132" s="172"/>
      <c r="H132" s="172"/>
      <c r="I132" s="172"/>
      <c r="J132" s="172"/>
      <c r="K132" s="188">
        <f t="shared" si="16"/>
        <v>0</v>
      </c>
    </row>
    <row r="133" spans="1:11" ht="12.75">
      <c r="A133" s="93" t="s">
        <v>244</v>
      </c>
      <c r="B133" s="176"/>
      <c r="C133" s="176"/>
      <c r="D133" s="176"/>
      <c r="E133" s="172"/>
      <c r="F133" s="173"/>
      <c r="G133" s="172"/>
      <c r="H133" s="176"/>
      <c r="I133" s="176"/>
      <c r="J133" s="176"/>
      <c r="K133" s="188">
        <f t="shared" si="16"/>
        <v>0</v>
      </c>
    </row>
    <row r="134" spans="1:11" ht="12.75" hidden="1">
      <c r="A134" s="93" t="s">
        <v>250</v>
      </c>
      <c r="B134" s="172"/>
      <c r="C134" s="172"/>
      <c r="D134" s="172"/>
      <c r="E134" s="172"/>
      <c r="F134" s="173"/>
      <c r="G134" s="172"/>
      <c r="H134" s="172"/>
      <c r="I134" s="172"/>
      <c r="J134" s="172"/>
      <c r="K134" s="188">
        <f t="shared" si="16"/>
        <v>0</v>
      </c>
    </row>
    <row r="135" spans="1:11" ht="12.75" hidden="1">
      <c r="A135" s="93" t="s">
        <v>283</v>
      </c>
      <c r="B135" s="172"/>
      <c r="C135" s="172"/>
      <c r="D135" s="172"/>
      <c r="E135" s="172"/>
      <c r="F135" s="173"/>
      <c r="G135" s="172"/>
      <c r="H135" s="172"/>
      <c r="I135" s="172"/>
      <c r="J135" s="172"/>
      <c r="K135" s="188">
        <f t="shared" si="16"/>
        <v>0</v>
      </c>
    </row>
    <row r="136" spans="1:11" ht="12.75" hidden="1">
      <c r="A136" s="93" t="s">
        <v>251</v>
      </c>
      <c r="B136" s="172"/>
      <c r="C136" s="172"/>
      <c r="D136" s="172"/>
      <c r="E136" s="172"/>
      <c r="F136" s="173"/>
      <c r="G136" s="172"/>
      <c r="H136" s="172"/>
      <c r="I136" s="172"/>
      <c r="J136" s="172"/>
      <c r="K136" s="188">
        <f t="shared" si="16"/>
        <v>0</v>
      </c>
    </row>
    <row r="137" spans="1:11" ht="12.75" hidden="1">
      <c r="A137" s="93" t="s">
        <v>252</v>
      </c>
      <c r="B137" s="172"/>
      <c r="C137" s="172"/>
      <c r="D137" s="172"/>
      <c r="E137" s="172"/>
      <c r="F137" s="173"/>
      <c r="G137" s="172"/>
      <c r="H137" s="172"/>
      <c r="I137" s="172"/>
      <c r="J137" s="172"/>
      <c r="K137" s="188">
        <f t="shared" si="16"/>
        <v>0</v>
      </c>
    </row>
    <row r="138" spans="1:11" ht="12.75" hidden="1">
      <c r="A138" s="93" t="s">
        <v>243</v>
      </c>
      <c r="B138" s="172"/>
      <c r="C138" s="172"/>
      <c r="D138" s="172"/>
      <c r="E138" s="172"/>
      <c r="F138" s="173"/>
      <c r="G138" s="172"/>
      <c r="H138" s="172"/>
      <c r="I138" s="172"/>
      <c r="J138" s="172"/>
      <c r="K138" s="188">
        <f t="shared" si="16"/>
        <v>0</v>
      </c>
    </row>
    <row r="139" spans="1:11" ht="12.75" hidden="1">
      <c r="A139" s="93" t="s">
        <v>388</v>
      </c>
      <c r="B139" s="172"/>
      <c r="C139" s="172"/>
      <c r="D139" s="172"/>
      <c r="E139" s="172"/>
      <c r="F139" s="173"/>
      <c r="G139" s="172"/>
      <c r="H139" s="172"/>
      <c r="I139" s="172"/>
      <c r="J139" s="172"/>
      <c r="K139" s="188">
        <f t="shared" si="16"/>
        <v>0</v>
      </c>
    </row>
    <row r="140" spans="1:11" ht="12.75" hidden="1">
      <c r="A140" s="93" t="s">
        <v>434</v>
      </c>
      <c r="B140" s="172"/>
      <c r="C140" s="172"/>
      <c r="D140" s="172"/>
      <c r="E140" s="172"/>
      <c r="F140" s="173"/>
      <c r="G140" s="172"/>
      <c r="H140" s="172"/>
      <c r="I140" s="172"/>
      <c r="J140" s="172"/>
      <c r="K140" s="188">
        <f t="shared" si="16"/>
        <v>0</v>
      </c>
    </row>
    <row r="141" spans="1:11" ht="12.75">
      <c r="A141" s="93" t="s">
        <v>293</v>
      </c>
      <c r="B141" s="172">
        <v>857511.35</v>
      </c>
      <c r="C141" s="172">
        <v>187915.81</v>
      </c>
      <c r="D141" s="172">
        <v>16122.05</v>
      </c>
      <c r="E141" s="172">
        <v>172638.28</v>
      </c>
      <c r="F141" s="173">
        <v>17942.06</v>
      </c>
      <c r="G141" s="172">
        <v>2947.06</v>
      </c>
      <c r="H141" s="172">
        <v>957.99</v>
      </c>
      <c r="I141" s="172">
        <v>1180</v>
      </c>
      <c r="J141" s="172">
        <v>57176.68</v>
      </c>
      <c r="K141" s="188">
        <f t="shared" si="16"/>
        <v>1314391.28</v>
      </c>
    </row>
    <row r="142" spans="1:11" ht="12.75">
      <c r="A142" s="93" t="s">
        <v>294</v>
      </c>
      <c r="B142" s="172">
        <v>1572390.29</v>
      </c>
      <c r="C142" s="172">
        <v>2460311.25</v>
      </c>
      <c r="D142" s="172">
        <v>3334266.12</v>
      </c>
      <c r="E142" s="172">
        <v>2220834.32</v>
      </c>
      <c r="F142" s="173">
        <v>3754744.32</v>
      </c>
      <c r="G142" s="172">
        <v>1963572.59</v>
      </c>
      <c r="H142" s="172">
        <v>1224056.05</v>
      </c>
      <c r="I142" s="172">
        <v>1696087.96</v>
      </c>
      <c r="J142" s="172">
        <v>3179272.28</v>
      </c>
      <c r="K142" s="188">
        <f t="shared" si="16"/>
        <v>21405535.180000003</v>
      </c>
    </row>
    <row r="143" spans="1:11" ht="12.75" hidden="1">
      <c r="A143" s="93" t="s">
        <v>314</v>
      </c>
      <c r="B143" s="172"/>
      <c r="C143" s="172"/>
      <c r="D143" s="172"/>
      <c r="E143" s="172"/>
      <c r="F143" s="173"/>
      <c r="G143" s="172"/>
      <c r="H143" s="172"/>
      <c r="I143" s="172"/>
      <c r="J143" s="172"/>
      <c r="K143" s="188">
        <f t="shared" si="16"/>
        <v>0</v>
      </c>
    </row>
    <row r="144" spans="1:11" ht="12.75" hidden="1">
      <c r="A144" s="93" t="s">
        <v>389</v>
      </c>
      <c r="B144" s="172"/>
      <c r="C144" s="172"/>
      <c r="D144" s="172"/>
      <c r="E144" s="172"/>
      <c r="F144" s="173"/>
      <c r="G144" s="172"/>
      <c r="H144" s="172"/>
      <c r="I144" s="172"/>
      <c r="J144" s="172"/>
      <c r="K144" s="188">
        <f t="shared" si="16"/>
        <v>0</v>
      </c>
    </row>
    <row r="145" spans="1:11" ht="12.75" hidden="1">
      <c r="A145" s="93" t="s">
        <v>435</v>
      </c>
      <c r="B145" s="172"/>
      <c r="C145" s="172"/>
      <c r="D145" s="172"/>
      <c r="E145" s="172"/>
      <c r="F145" s="173"/>
      <c r="G145" s="172"/>
      <c r="H145" s="172"/>
      <c r="I145" s="172"/>
      <c r="J145" s="172"/>
      <c r="K145" s="188">
        <f t="shared" si="16"/>
        <v>0</v>
      </c>
    </row>
    <row r="146" spans="1:11" ht="12.75" hidden="1">
      <c r="A146" s="93" t="s">
        <v>320</v>
      </c>
      <c r="B146" s="172"/>
      <c r="C146" s="172"/>
      <c r="D146" s="172"/>
      <c r="E146" s="172"/>
      <c r="F146" s="173"/>
      <c r="G146" s="172"/>
      <c r="H146" s="172"/>
      <c r="I146" s="172"/>
      <c r="J146" s="172"/>
      <c r="K146" s="188">
        <f t="shared" si="16"/>
        <v>0</v>
      </c>
    </row>
    <row r="147" spans="1:11" ht="12.75" hidden="1">
      <c r="A147" s="93" t="s">
        <v>390</v>
      </c>
      <c r="B147" s="172"/>
      <c r="C147" s="172"/>
      <c r="D147" s="172"/>
      <c r="E147" s="172"/>
      <c r="F147" s="173"/>
      <c r="G147" s="172"/>
      <c r="H147" s="172"/>
      <c r="I147" s="172"/>
      <c r="J147" s="172"/>
      <c r="K147" s="188">
        <f t="shared" si="16"/>
        <v>0</v>
      </c>
    </row>
    <row r="148" spans="1:11" ht="12.75" hidden="1">
      <c r="A148" s="93" t="s">
        <v>436</v>
      </c>
      <c r="B148" s="172"/>
      <c r="C148" s="172"/>
      <c r="D148" s="172"/>
      <c r="E148" s="172"/>
      <c r="F148" s="173"/>
      <c r="G148" s="172"/>
      <c r="H148" s="172"/>
      <c r="I148" s="172"/>
      <c r="J148" s="172"/>
      <c r="K148" s="188">
        <f t="shared" si="16"/>
        <v>0</v>
      </c>
    </row>
    <row r="149" spans="1:11" ht="12.75" hidden="1">
      <c r="A149" s="93" t="s">
        <v>321</v>
      </c>
      <c r="B149" s="172"/>
      <c r="C149" s="172"/>
      <c r="D149" s="172"/>
      <c r="E149" s="172"/>
      <c r="F149" s="173"/>
      <c r="G149" s="172"/>
      <c r="H149" s="172"/>
      <c r="I149" s="172"/>
      <c r="J149" s="172"/>
      <c r="K149" s="188">
        <f t="shared" si="16"/>
        <v>0</v>
      </c>
    </row>
    <row r="150" spans="1:11" ht="12.75" hidden="1">
      <c r="A150" s="93" t="s">
        <v>391</v>
      </c>
      <c r="B150" s="172"/>
      <c r="C150" s="172"/>
      <c r="D150" s="172"/>
      <c r="E150" s="172"/>
      <c r="F150" s="173"/>
      <c r="G150" s="172"/>
      <c r="H150" s="172"/>
      <c r="I150" s="172"/>
      <c r="J150" s="172"/>
      <c r="K150" s="188">
        <f t="shared" si="16"/>
        <v>0</v>
      </c>
    </row>
    <row r="151" spans="1:11" ht="13.5" customHeight="1" hidden="1">
      <c r="A151" s="93" t="s">
        <v>437</v>
      </c>
      <c r="B151" s="172"/>
      <c r="C151" s="172"/>
      <c r="D151" s="172"/>
      <c r="E151" s="172"/>
      <c r="F151" s="173"/>
      <c r="G151" s="172"/>
      <c r="H151" s="172"/>
      <c r="I151" s="172"/>
      <c r="J151" s="211"/>
      <c r="K151" s="188">
        <f t="shared" si="16"/>
        <v>0</v>
      </c>
    </row>
    <row r="152" spans="1:11" ht="13.5" customHeight="1" hidden="1">
      <c r="A152" s="207" t="s">
        <v>485</v>
      </c>
      <c r="B152" s="172"/>
      <c r="C152" s="172"/>
      <c r="D152" s="172"/>
      <c r="E152" s="172"/>
      <c r="F152" s="173"/>
      <c r="G152" s="172"/>
      <c r="H152" s="172"/>
      <c r="I152" s="172"/>
      <c r="J152" s="172"/>
      <c r="K152" s="188">
        <f t="shared" si="16"/>
        <v>0</v>
      </c>
    </row>
    <row r="153" spans="1:11" ht="12.75">
      <c r="A153" s="207" t="s">
        <v>528</v>
      </c>
      <c r="B153" s="172"/>
      <c r="C153" s="172"/>
      <c r="D153" s="172">
        <v>94000</v>
      </c>
      <c r="E153" s="172">
        <v>-19986.08</v>
      </c>
      <c r="F153" s="173">
        <v>-7937.36</v>
      </c>
      <c r="G153" s="172"/>
      <c r="H153" s="172"/>
      <c r="I153" s="172"/>
      <c r="J153" s="172"/>
      <c r="K153" s="188">
        <f t="shared" si="16"/>
        <v>66076.56</v>
      </c>
    </row>
    <row r="154" spans="1:11" ht="12.75">
      <c r="A154" s="207" t="s">
        <v>565</v>
      </c>
      <c r="B154" s="172"/>
      <c r="C154" s="172"/>
      <c r="D154" s="172"/>
      <c r="E154" s="172">
        <v>580</v>
      </c>
      <c r="F154" s="173"/>
      <c r="G154" s="172">
        <v>2307046.06</v>
      </c>
      <c r="H154" s="172">
        <v>220336</v>
      </c>
      <c r="I154" s="172">
        <v>705410</v>
      </c>
      <c r="J154" s="172">
        <v>1285279.96</v>
      </c>
      <c r="K154" s="188">
        <f t="shared" si="16"/>
        <v>4518652.02</v>
      </c>
    </row>
    <row r="155" spans="1:11" ht="12.75" hidden="1">
      <c r="A155" s="93" t="s">
        <v>322</v>
      </c>
      <c r="B155" s="172"/>
      <c r="C155" s="172"/>
      <c r="D155" s="172"/>
      <c r="E155" s="172"/>
      <c r="F155" s="173"/>
      <c r="G155" s="172"/>
      <c r="H155" s="172"/>
      <c r="I155" s="172"/>
      <c r="J155" s="172"/>
      <c r="K155" s="188">
        <f t="shared" si="16"/>
        <v>0</v>
      </c>
    </row>
    <row r="156" spans="1:11" ht="12.75" hidden="1">
      <c r="A156" s="93" t="s">
        <v>332</v>
      </c>
      <c r="B156" s="172"/>
      <c r="C156" s="172"/>
      <c r="D156" s="172"/>
      <c r="E156" s="172"/>
      <c r="F156" s="173"/>
      <c r="G156" s="172"/>
      <c r="H156" s="172"/>
      <c r="I156" s="172"/>
      <c r="J156" s="172"/>
      <c r="K156" s="188">
        <f t="shared" si="16"/>
        <v>0</v>
      </c>
    </row>
    <row r="157" spans="1:11" ht="12.75" hidden="1">
      <c r="A157" s="93" t="s">
        <v>392</v>
      </c>
      <c r="B157" s="172"/>
      <c r="C157" s="172"/>
      <c r="D157" s="172"/>
      <c r="E157" s="172"/>
      <c r="F157" s="173"/>
      <c r="G157" s="172"/>
      <c r="H157" s="172"/>
      <c r="I157" s="172"/>
      <c r="J157" s="172"/>
      <c r="K157" s="188">
        <f t="shared" si="16"/>
        <v>0</v>
      </c>
    </row>
    <row r="158" spans="1:11" ht="12.75" hidden="1">
      <c r="A158" s="93" t="s">
        <v>458</v>
      </c>
      <c r="B158" s="172"/>
      <c r="C158" s="172"/>
      <c r="D158" s="172"/>
      <c r="E158" s="172"/>
      <c r="F158" s="173"/>
      <c r="G158" s="172"/>
      <c r="H158" s="172"/>
      <c r="I158" s="172"/>
      <c r="J158" s="172"/>
      <c r="K158" s="188">
        <f t="shared" si="16"/>
        <v>0</v>
      </c>
    </row>
    <row r="159" spans="1:11" ht="12.75" hidden="1">
      <c r="A159" s="207" t="s">
        <v>489</v>
      </c>
      <c r="B159" s="172"/>
      <c r="C159" s="172"/>
      <c r="D159" s="172"/>
      <c r="E159" s="172"/>
      <c r="F159" s="173"/>
      <c r="G159" s="172"/>
      <c r="H159" s="172"/>
      <c r="I159" s="172"/>
      <c r="J159" s="172"/>
      <c r="K159" s="188">
        <f t="shared" si="16"/>
        <v>0</v>
      </c>
    </row>
    <row r="160" spans="1:11" ht="12.75" hidden="1">
      <c r="A160" s="207" t="s">
        <v>527</v>
      </c>
      <c r="B160" s="172"/>
      <c r="C160" s="172"/>
      <c r="D160" s="172"/>
      <c r="E160" s="172"/>
      <c r="F160" s="173"/>
      <c r="G160" s="172"/>
      <c r="H160" s="172"/>
      <c r="I160" s="172"/>
      <c r="J160" s="172"/>
      <c r="K160" s="188">
        <f aca="true" t="shared" si="17" ref="K160:K184">SUM(B160:J160)</f>
        <v>0</v>
      </c>
    </row>
    <row r="161" spans="1:11" ht="12.75" hidden="1">
      <c r="A161" s="93" t="s">
        <v>399</v>
      </c>
      <c r="B161" s="172"/>
      <c r="C161" s="172"/>
      <c r="D161" s="172"/>
      <c r="E161" s="172"/>
      <c r="F161" s="173"/>
      <c r="G161" s="172"/>
      <c r="H161" s="172"/>
      <c r="I161" s="172"/>
      <c r="J161" s="172"/>
      <c r="K161" s="188">
        <f t="shared" si="17"/>
        <v>0</v>
      </c>
    </row>
    <row r="162" spans="1:11" ht="12.75">
      <c r="A162" s="93" t="s">
        <v>345</v>
      </c>
      <c r="B162" s="172"/>
      <c r="C162" s="172"/>
      <c r="D162" s="172"/>
      <c r="E162" s="172"/>
      <c r="F162" s="173"/>
      <c r="G162" s="172"/>
      <c r="H162" s="172"/>
      <c r="I162" s="172"/>
      <c r="J162" s="172"/>
      <c r="K162" s="188">
        <f t="shared" si="17"/>
        <v>0</v>
      </c>
    </row>
    <row r="163" spans="1:11" ht="12.75" hidden="1">
      <c r="A163" s="93" t="s">
        <v>433</v>
      </c>
      <c r="B163" s="172"/>
      <c r="C163" s="172"/>
      <c r="D163" s="172"/>
      <c r="E163" s="172"/>
      <c r="F163" s="173"/>
      <c r="G163" s="172"/>
      <c r="H163" s="172"/>
      <c r="I163" s="172"/>
      <c r="J163" s="172"/>
      <c r="K163" s="188">
        <f t="shared" si="17"/>
        <v>0</v>
      </c>
    </row>
    <row r="164" spans="1:11" ht="12.75" hidden="1">
      <c r="A164" s="207" t="s">
        <v>491</v>
      </c>
      <c r="B164" s="172"/>
      <c r="C164" s="172"/>
      <c r="D164" s="172"/>
      <c r="E164" s="172"/>
      <c r="F164" s="173"/>
      <c r="G164" s="172"/>
      <c r="H164" s="172"/>
      <c r="I164" s="172"/>
      <c r="J164" s="172"/>
      <c r="K164" s="188">
        <f t="shared" si="17"/>
        <v>0</v>
      </c>
    </row>
    <row r="165" spans="1:11" ht="12.75" hidden="1">
      <c r="A165" s="93" t="s">
        <v>397</v>
      </c>
      <c r="B165" s="172"/>
      <c r="C165" s="172"/>
      <c r="D165" s="172"/>
      <c r="E165" s="172"/>
      <c r="F165" s="173"/>
      <c r="G165" s="172"/>
      <c r="H165" s="172"/>
      <c r="I165" s="172">
        <v>29002.76</v>
      </c>
      <c r="J165" s="172"/>
      <c r="K165" s="188">
        <f t="shared" si="17"/>
        <v>29002.76</v>
      </c>
    </row>
    <row r="166" spans="1:11" ht="12.75" hidden="1">
      <c r="A166" s="207" t="s">
        <v>473</v>
      </c>
      <c r="B166" s="172"/>
      <c r="C166" s="172"/>
      <c r="D166" s="172"/>
      <c r="E166" s="172"/>
      <c r="F166" s="173"/>
      <c r="G166" s="172"/>
      <c r="H166" s="172"/>
      <c r="I166" s="172"/>
      <c r="J166" s="172"/>
      <c r="K166" s="188">
        <f t="shared" si="17"/>
        <v>0</v>
      </c>
    </row>
    <row r="167" spans="1:11" ht="12.75" hidden="1">
      <c r="A167" s="207" t="s">
        <v>488</v>
      </c>
      <c r="B167" s="172"/>
      <c r="C167" s="172"/>
      <c r="D167" s="172"/>
      <c r="E167" s="172"/>
      <c r="F167" s="173"/>
      <c r="G167" s="172"/>
      <c r="H167" s="172"/>
      <c r="I167" s="172"/>
      <c r="J167" s="172"/>
      <c r="K167" s="188">
        <f t="shared" si="17"/>
        <v>0</v>
      </c>
    </row>
    <row r="168" spans="1:11" ht="12.75">
      <c r="A168" s="207" t="s">
        <v>503</v>
      </c>
      <c r="B168" s="172"/>
      <c r="C168" s="172"/>
      <c r="D168" s="172">
        <v>13579016.37</v>
      </c>
      <c r="E168" s="172">
        <v>3399339.65</v>
      </c>
      <c r="F168" s="173">
        <v>3581839.36</v>
      </c>
      <c r="G168" s="172">
        <v>4852551.39</v>
      </c>
      <c r="H168" s="172">
        <v>6195722.25</v>
      </c>
      <c r="I168" s="172">
        <v>4334968.99</v>
      </c>
      <c r="J168" s="172">
        <v>1712770.67</v>
      </c>
      <c r="K168" s="187">
        <f t="shared" si="17"/>
        <v>37656208.68</v>
      </c>
    </row>
    <row r="169" spans="1:11" ht="12.75" hidden="1">
      <c r="A169" s="93" t="s">
        <v>311</v>
      </c>
      <c r="B169" s="172"/>
      <c r="C169" s="172"/>
      <c r="D169" s="172"/>
      <c r="E169" s="172"/>
      <c r="F169" s="173"/>
      <c r="G169" s="172"/>
      <c r="H169" s="172"/>
      <c r="I169" s="172"/>
      <c r="J169" s="172"/>
      <c r="K169" s="187">
        <f t="shared" si="17"/>
        <v>0</v>
      </c>
    </row>
    <row r="170" spans="1:11" ht="12.75" hidden="1">
      <c r="A170" s="93" t="s">
        <v>400</v>
      </c>
      <c r="B170" s="172"/>
      <c r="C170" s="173"/>
      <c r="D170" s="172"/>
      <c r="E170" s="172"/>
      <c r="F170" s="173"/>
      <c r="G170" s="172"/>
      <c r="H170" s="173"/>
      <c r="I170" s="173"/>
      <c r="J170" s="173"/>
      <c r="K170" s="172">
        <f t="shared" si="17"/>
        <v>0</v>
      </c>
    </row>
    <row r="171" spans="1:11" ht="12.75" hidden="1">
      <c r="A171" s="93" t="s">
        <v>460</v>
      </c>
      <c r="B171" s="172"/>
      <c r="C171" s="173"/>
      <c r="D171" s="172"/>
      <c r="E171" s="172"/>
      <c r="F171" s="173"/>
      <c r="G171" s="172"/>
      <c r="H171" s="173"/>
      <c r="I171" s="173"/>
      <c r="J171" s="173"/>
      <c r="K171" s="172">
        <f t="shared" si="17"/>
        <v>0</v>
      </c>
    </row>
    <row r="172" spans="1:11" ht="12.75" hidden="1">
      <c r="A172" s="207" t="s">
        <v>494</v>
      </c>
      <c r="B172" s="172"/>
      <c r="C172" s="173"/>
      <c r="D172" s="172"/>
      <c r="E172" s="172"/>
      <c r="F172" s="173"/>
      <c r="G172" s="172"/>
      <c r="H172" s="173"/>
      <c r="I172" s="173"/>
      <c r="J172" s="173"/>
      <c r="K172" s="172">
        <f t="shared" si="17"/>
        <v>0</v>
      </c>
    </row>
    <row r="173" spans="1:11" ht="12.75" hidden="1">
      <c r="A173" s="207" t="s">
        <v>526</v>
      </c>
      <c r="B173" s="172"/>
      <c r="C173" s="173"/>
      <c r="D173" s="172"/>
      <c r="E173" s="172"/>
      <c r="F173" s="173"/>
      <c r="G173" s="172"/>
      <c r="H173" s="173"/>
      <c r="I173" s="173"/>
      <c r="J173" s="173"/>
      <c r="K173" s="172">
        <f t="shared" si="17"/>
        <v>0</v>
      </c>
    </row>
    <row r="174" spans="1:11" ht="12.75">
      <c r="A174" s="207" t="s">
        <v>571</v>
      </c>
      <c r="B174" s="172"/>
      <c r="C174" s="173"/>
      <c r="D174" s="172"/>
      <c r="E174" s="172"/>
      <c r="F174" s="173"/>
      <c r="G174" s="172"/>
      <c r="H174" s="173"/>
      <c r="I174" s="173">
        <v>880012.5</v>
      </c>
      <c r="J174" s="173">
        <v>880012.5</v>
      </c>
      <c r="K174" s="172">
        <f t="shared" si="17"/>
        <v>1760025</v>
      </c>
    </row>
    <row r="175" spans="1:11" ht="12.75">
      <c r="A175" s="207" t="s">
        <v>541</v>
      </c>
      <c r="B175" s="172"/>
      <c r="C175" s="173"/>
      <c r="D175" s="172"/>
      <c r="E175" s="172"/>
      <c r="F175" s="173"/>
      <c r="G175" s="172"/>
      <c r="H175" s="173"/>
      <c r="I175" s="173"/>
      <c r="J175" s="173"/>
      <c r="K175" s="172">
        <f t="shared" si="17"/>
        <v>0</v>
      </c>
    </row>
    <row r="176" spans="1:11" ht="12.75" hidden="1">
      <c r="A176" s="93" t="s">
        <v>452</v>
      </c>
      <c r="B176" s="172"/>
      <c r="C176" s="173"/>
      <c r="D176" s="172"/>
      <c r="E176" s="172"/>
      <c r="F176" s="173"/>
      <c r="G176" s="172"/>
      <c r="H176" s="173"/>
      <c r="I176" s="173"/>
      <c r="J176" s="173"/>
      <c r="K176" s="172">
        <f t="shared" si="17"/>
        <v>0</v>
      </c>
    </row>
    <row r="177" spans="1:11" ht="12.75" hidden="1">
      <c r="A177" s="198" t="s">
        <v>461</v>
      </c>
      <c r="B177" s="172"/>
      <c r="C177" s="173"/>
      <c r="D177" s="172"/>
      <c r="E177" s="172"/>
      <c r="F177" s="173"/>
      <c r="G177" s="172"/>
      <c r="H177" s="173"/>
      <c r="I177" s="173"/>
      <c r="J177" s="173"/>
      <c r="K177" s="172">
        <f t="shared" si="17"/>
        <v>0</v>
      </c>
    </row>
    <row r="178" spans="1:11" ht="12.75">
      <c r="A178" s="198" t="s">
        <v>462</v>
      </c>
      <c r="B178" s="172"/>
      <c r="C178" s="173">
        <v>779246.1</v>
      </c>
      <c r="D178" s="172"/>
      <c r="E178" s="172"/>
      <c r="F178" s="173"/>
      <c r="G178" s="172"/>
      <c r="H178" s="173"/>
      <c r="I178" s="173"/>
      <c r="J178" s="173"/>
      <c r="K178" s="172">
        <f t="shared" si="17"/>
        <v>779246.1</v>
      </c>
    </row>
    <row r="179" spans="1:11" ht="12.75" hidden="1">
      <c r="A179" s="16" t="s">
        <v>487</v>
      </c>
      <c r="B179" s="172"/>
      <c r="C179" s="173"/>
      <c r="D179" s="172"/>
      <c r="E179" s="172"/>
      <c r="F179" s="173"/>
      <c r="G179" s="172"/>
      <c r="H179" s="173"/>
      <c r="I179" s="173"/>
      <c r="J179" s="173"/>
      <c r="K179" s="172">
        <f t="shared" si="17"/>
        <v>0</v>
      </c>
    </row>
    <row r="180" spans="1:11" ht="12.75">
      <c r="A180" s="16" t="s">
        <v>525</v>
      </c>
      <c r="B180" s="172"/>
      <c r="C180" s="173"/>
      <c r="D180" s="172"/>
      <c r="E180" s="172">
        <v>1110830.43</v>
      </c>
      <c r="F180" s="173">
        <v>1372317.34</v>
      </c>
      <c r="G180" s="172"/>
      <c r="H180" s="173">
        <v>180788.34</v>
      </c>
      <c r="I180" s="173">
        <v>1477055.96</v>
      </c>
      <c r="J180" s="173"/>
      <c r="K180" s="172">
        <f t="shared" si="17"/>
        <v>4140992.07</v>
      </c>
    </row>
    <row r="181" spans="1:11" ht="12.75" hidden="1">
      <c r="A181" s="199" t="s">
        <v>463</v>
      </c>
      <c r="B181" s="172"/>
      <c r="C181" s="173"/>
      <c r="D181" s="172"/>
      <c r="E181" s="172"/>
      <c r="F181" s="173"/>
      <c r="G181" s="172"/>
      <c r="H181" s="173"/>
      <c r="I181" s="173"/>
      <c r="J181" s="173"/>
      <c r="K181" s="172">
        <f t="shared" si="17"/>
        <v>0</v>
      </c>
    </row>
    <row r="182" spans="1:11" ht="12.75" hidden="1">
      <c r="A182" s="16" t="s">
        <v>486</v>
      </c>
      <c r="B182" s="172"/>
      <c r="C182" s="173"/>
      <c r="D182" s="172"/>
      <c r="E182" s="172"/>
      <c r="F182" s="173"/>
      <c r="G182" s="172"/>
      <c r="H182" s="173"/>
      <c r="I182" s="173"/>
      <c r="J182" s="173"/>
      <c r="K182" s="172">
        <f t="shared" si="17"/>
        <v>0</v>
      </c>
    </row>
    <row r="183" spans="1:11" ht="12.75">
      <c r="A183" s="16" t="s">
        <v>523</v>
      </c>
      <c r="B183" s="172">
        <v>10244221.35</v>
      </c>
      <c r="C183" s="173"/>
      <c r="D183" s="172">
        <v>9415073.27</v>
      </c>
      <c r="E183" s="172"/>
      <c r="F183" s="173">
        <v>11222477.05</v>
      </c>
      <c r="G183" s="172"/>
      <c r="H183" s="173">
        <v>8816582.79</v>
      </c>
      <c r="I183" s="173"/>
      <c r="J183" s="173">
        <v>1236992.29</v>
      </c>
      <c r="K183" s="172">
        <f t="shared" si="17"/>
        <v>40935346.74999999</v>
      </c>
    </row>
    <row r="184" spans="1:11" ht="12.75" hidden="1">
      <c r="A184" s="17" t="s">
        <v>509</v>
      </c>
      <c r="B184" s="180"/>
      <c r="C184" s="173"/>
      <c r="D184" s="172"/>
      <c r="E184" s="172"/>
      <c r="F184" s="173"/>
      <c r="G184" s="172"/>
      <c r="H184" s="173"/>
      <c r="I184" s="173"/>
      <c r="J184" s="173"/>
      <c r="K184" s="172">
        <f t="shared" si="17"/>
        <v>0</v>
      </c>
    </row>
    <row r="185" spans="1:11" ht="12.75">
      <c r="A185" s="147" t="s">
        <v>35</v>
      </c>
      <c r="B185" s="189">
        <f aca="true" t="shared" si="18" ref="B185:K185">SUM(B127+B121+B70+B50+B43+B39+B30+B21+B13+B8)</f>
        <v>71955010.27000001</v>
      </c>
      <c r="C185" s="189">
        <f t="shared" si="18"/>
        <v>74216817.89</v>
      </c>
      <c r="D185" s="189">
        <f t="shared" si="18"/>
        <v>102093315.55000001</v>
      </c>
      <c r="E185" s="189">
        <f t="shared" si="18"/>
        <v>89228848.27</v>
      </c>
      <c r="F185" s="189">
        <f t="shared" si="18"/>
        <v>101068218.13999999</v>
      </c>
      <c r="G185" s="189">
        <f t="shared" si="18"/>
        <v>79032454.56</v>
      </c>
      <c r="H185" s="189">
        <f t="shared" si="18"/>
        <v>107965188.03</v>
      </c>
      <c r="I185" s="189">
        <f t="shared" si="18"/>
        <v>102388166.63999999</v>
      </c>
      <c r="J185" s="189">
        <f t="shared" si="18"/>
        <v>86297079.05</v>
      </c>
      <c r="K185" s="189">
        <f t="shared" si="18"/>
        <v>814245098.4000001</v>
      </c>
    </row>
    <row r="188" spans="1:4" ht="12.75">
      <c r="A188" s="149"/>
      <c r="B188" s="190"/>
      <c r="D188" s="190"/>
    </row>
    <row r="189" spans="1:3" ht="12.75">
      <c r="A189" s="151"/>
      <c r="B189" s="190"/>
      <c r="C189" s="190"/>
    </row>
    <row r="190" spans="1:3" ht="12.75">
      <c r="A190" s="151"/>
      <c r="B190" s="190"/>
      <c r="C190" s="190"/>
    </row>
    <row r="191" spans="1:3" ht="12.75">
      <c r="A191" s="151"/>
      <c r="B191" s="190"/>
      <c r="C191" s="190"/>
    </row>
    <row r="192" spans="1:3" ht="12.75">
      <c r="A192" s="151"/>
      <c r="B192" s="190"/>
      <c r="C192" s="190"/>
    </row>
    <row r="193" spans="1:3" ht="12.75">
      <c r="A193" s="151"/>
      <c r="B193" s="190"/>
      <c r="C193" s="190"/>
    </row>
    <row r="194" spans="1:3" ht="12.75">
      <c r="A194" s="151"/>
      <c r="B194" s="190"/>
      <c r="C194" s="190"/>
    </row>
    <row r="195" spans="1:3" ht="12.75">
      <c r="A195" s="151"/>
      <c r="B195" s="190"/>
      <c r="C195" s="191"/>
    </row>
    <row r="196" spans="1:3" ht="12.75">
      <c r="A196" s="151"/>
      <c r="B196" s="190"/>
      <c r="C196" s="191"/>
    </row>
    <row r="197" spans="1:3" ht="12.75">
      <c r="A197" s="151"/>
      <c r="B197" s="190"/>
      <c r="C197" s="191"/>
    </row>
    <row r="198" spans="1:3" ht="12.75">
      <c r="A198" s="151"/>
      <c r="B198" s="191"/>
      <c r="C198" s="191"/>
    </row>
    <row r="199" spans="1:3" ht="12.75">
      <c r="A199" s="151"/>
      <c r="B199" s="190"/>
      <c r="C199" s="191"/>
    </row>
    <row r="200" spans="1:3" ht="12.75">
      <c r="A200" s="153"/>
      <c r="B200" s="192"/>
      <c r="C200" s="192"/>
    </row>
    <row r="201" spans="1:3" ht="12.75">
      <c r="A201" s="155"/>
      <c r="B201" s="192"/>
      <c r="C201" s="192"/>
    </row>
    <row r="202" spans="1:3" ht="12.75">
      <c r="A202" s="151"/>
      <c r="B202" s="192"/>
      <c r="C202" s="192"/>
    </row>
    <row r="203" spans="1:3" ht="12.75">
      <c r="A203" s="151"/>
      <c r="B203" s="193"/>
      <c r="C203" s="193"/>
    </row>
    <row r="204" spans="1:3" ht="12.75">
      <c r="A204" s="151"/>
      <c r="B204" s="193"/>
      <c r="C204" s="193"/>
    </row>
  </sheetData>
  <sheetProtection/>
  <mergeCells count="4">
    <mergeCell ref="A3:K3"/>
    <mergeCell ref="A4:K4"/>
    <mergeCell ref="A2:K2"/>
    <mergeCell ref="A1:K1"/>
  </mergeCells>
  <printOptions horizontalCentered="1"/>
  <pageMargins left="0.4330708661417323" right="0.2362204724409449" top="0.15748031496062992" bottom="0.15748031496062992" header="0" footer="0.15748031496062992"/>
  <pageSetup firstPageNumber="25" useFirstPageNumber="1" horizontalDpi="600" verticalDpi="600" orientation="landscape" scale="59" r:id="rId2"/>
  <rowBreaks count="1" manualBreakCount="1">
    <brk id="47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60" zoomScaleNormal="60" zoomScalePageLayoutView="0" workbookViewId="0" topLeftCell="A1">
      <selection activeCell="A4" sqref="A4:I4"/>
    </sheetView>
  </sheetViews>
  <sheetFormatPr defaultColWidth="11.421875" defaultRowHeight="12.75"/>
  <cols>
    <col min="1" max="1" width="46.28125" style="0" customWidth="1"/>
    <col min="2" max="3" width="13.7109375" style="0" bestFit="1" customWidth="1"/>
    <col min="4" max="4" width="14.8515625" style="0" bestFit="1" customWidth="1"/>
    <col min="5" max="5" width="13.28125" style="0" bestFit="1" customWidth="1"/>
    <col min="6" max="7" width="13.7109375" style="0" bestFit="1" customWidth="1"/>
    <col min="8" max="8" width="14.8515625" style="0" bestFit="1" customWidth="1"/>
    <col min="9" max="9" width="13.28125" style="0" bestFit="1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46"/>
      <c r="K1" s="246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47"/>
      <c r="K2" s="247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274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185</v>
      </c>
      <c r="C7" s="253"/>
      <c r="D7" s="3" t="s">
        <v>37</v>
      </c>
      <c r="E7" s="3" t="s">
        <v>38</v>
      </c>
      <c r="F7" s="252" t="s">
        <v>185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 t="s">
        <v>94</v>
      </c>
      <c r="B10" s="10">
        <v>78935590.2</v>
      </c>
      <c r="C10" s="10">
        <v>97959014.30999999</v>
      </c>
      <c r="D10" s="10">
        <v>87465077</v>
      </c>
      <c r="E10" s="10">
        <v>-10493937.309999987</v>
      </c>
      <c r="F10" s="10">
        <v>251937013.89999998</v>
      </c>
      <c r="G10" s="10">
        <f>SUM('Egresos Reales'!K8)</f>
        <v>290757092.64</v>
      </c>
      <c r="H10" s="10">
        <f>SUM('Presupuesto Egresos'!K8)</f>
        <v>266035886</v>
      </c>
      <c r="I10" s="10">
        <f>SUM(H10-G10)</f>
        <v>-24721206.639999986</v>
      </c>
    </row>
    <row r="11" spans="1:9" ht="12.75">
      <c r="A11" s="8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8" t="s">
        <v>46</v>
      </c>
      <c r="B12" s="11">
        <v>25901618.75</v>
      </c>
      <c r="C12" s="11">
        <v>11015623.93</v>
      </c>
      <c r="D12" s="11">
        <v>15091599</v>
      </c>
      <c r="E12" s="11">
        <v>4075975.0700000003</v>
      </c>
      <c r="F12" s="11">
        <v>79485830.63</v>
      </c>
      <c r="G12" s="11">
        <f>SUM('Egresos Reales'!K13)</f>
        <v>32260712.550000004</v>
      </c>
      <c r="H12" s="11">
        <f>SUM('Presupuesto Egresos'!K13)</f>
        <v>45274797</v>
      </c>
      <c r="I12" s="11">
        <f>SUM(H12-G12)</f>
        <v>13014084.449999996</v>
      </c>
    </row>
    <row r="13" spans="1:9" ht="12.75">
      <c r="A13" s="8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8" t="s">
        <v>47</v>
      </c>
      <c r="B14" s="11">
        <v>9527074.71</v>
      </c>
      <c r="C14" s="11">
        <v>14022188.909999998</v>
      </c>
      <c r="D14" s="11">
        <v>15354350</v>
      </c>
      <c r="E14" s="11">
        <v>1332161.0900000017</v>
      </c>
      <c r="F14" s="11">
        <v>36430598.76</v>
      </c>
      <c r="G14" s="11">
        <f>SUM('Egresos Reales'!K21)</f>
        <v>30723608.669999998</v>
      </c>
      <c r="H14" s="11">
        <f>SUM('Presupuesto Egresos'!K21)</f>
        <v>32963050</v>
      </c>
      <c r="I14" s="11">
        <f>SUM(H14-G14)</f>
        <v>2239441.330000002</v>
      </c>
    </row>
    <row r="15" spans="1:9" ht="12.75">
      <c r="A15" s="8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8" t="s">
        <v>166</v>
      </c>
      <c r="B16" s="11">
        <v>14129927.680000002</v>
      </c>
      <c r="C16" s="11">
        <v>15702648.700000001</v>
      </c>
      <c r="D16" s="11">
        <v>12709424</v>
      </c>
      <c r="E16" s="11">
        <v>-2993224.700000001</v>
      </c>
      <c r="F16" s="11">
        <v>53920997.13999999</v>
      </c>
      <c r="G16" s="11">
        <f>SUM('Egresos Reales'!K30)</f>
        <v>42594390.379999995</v>
      </c>
      <c r="H16" s="11">
        <f>SUM('Presupuesto Egresos'!K30)</f>
        <v>41224182</v>
      </c>
      <c r="I16" s="11">
        <f>SUM(H16-G16)</f>
        <v>-1370208.3799999952</v>
      </c>
    </row>
    <row r="17" spans="1:9" ht="12.75">
      <c r="A17" s="8"/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8" t="s">
        <v>48</v>
      </c>
      <c r="B18" s="11">
        <v>882018.99</v>
      </c>
      <c r="C18" s="11">
        <v>2950037.7800000003</v>
      </c>
      <c r="D18" s="11">
        <v>120000</v>
      </c>
      <c r="E18" s="11">
        <v>-2830037.7800000003</v>
      </c>
      <c r="F18" s="11">
        <v>4828371.78</v>
      </c>
      <c r="G18" s="11">
        <f>SUM('Egresos Reales'!K39)</f>
        <v>7241303.959999999</v>
      </c>
      <c r="H18" s="11">
        <f>SUM('Presupuesto Egresos'!K39)</f>
        <v>7110000</v>
      </c>
      <c r="I18" s="11">
        <f>SUM(H18-G18)</f>
        <v>-131303.95999999903</v>
      </c>
    </row>
    <row r="19" spans="1:9" ht="12.75">
      <c r="A19" s="8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8" t="s">
        <v>115</v>
      </c>
      <c r="B20" s="11">
        <v>9676961.35</v>
      </c>
      <c r="C20" s="11">
        <v>44016120.05</v>
      </c>
      <c r="D20" s="11">
        <v>18540000</v>
      </c>
      <c r="E20" s="11">
        <v>-25476120.049999997</v>
      </c>
      <c r="F20" s="11">
        <v>84136342.72</v>
      </c>
      <c r="G20" s="11">
        <f>SUM('Egresos Reales'!K43)</f>
        <v>89587135.60000001</v>
      </c>
      <c r="H20" s="11">
        <f>SUM('Presupuesto Egresos'!K43)</f>
        <v>70675000</v>
      </c>
      <c r="I20" s="11">
        <f>SUM(H20-G20)</f>
        <v>-18912135.60000001</v>
      </c>
    </row>
    <row r="21" spans="1:9" ht="12.75">
      <c r="A21" s="8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8" t="s">
        <v>1</v>
      </c>
      <c r="B22" s="11">
        <v>9905901.49</v>
      </c>
      <c r="C22" s="11">
        <v>7221058.890000001</v>
      </c>
      <c r="D22" s="11">
        <v>6300000</v>
      </c>
      <c r="E22" s="11">
        <v>-921058.8900000006</v>
      </c>
      <c r="F22" s="11">
        <v>18300706.73</v>
      </c>
      <c r="G22" s="11">
        <f>SUM('Egresos Reales'!K50)</f>
        <v>7221066.850000001</v>
      </c>
      <c r="H22" s="11">
        <f>SUM('Presupuesto Egresos'!K50)</f>
        <v>18900000</v>
      </c>
      <c r="I22" s="11">
        <f>SUM(H22-G22)</f>
        <v>11678933.149999999</v>
      </c>
    </row>
    <row r="23" spans="1:9" ht="12.75">
      <c r="A23" s="8"/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8" t="s">
        <v>2</v>
      </c>
      <c r="B24" s="11">
        <v>69192479.33</v>
      </c>
      <c r="C24" s="11">
        <v>65451090.28999999</v>
      </c>
      <c r="D24" s="11">
        <v>55354084.84</v>
      </c>
      <c r="E24" s="11">
        <v>-10097005.449999988</v>
      </c>
      <c r="F24" s="11">
        <v>196134184.34999996</v>
      </c>
      <c r="G24" s="11">
        <f>SUM('Egresos Reales'!K70)</f>
        <v>188110848.78</v>
      </c>
      <c r="H24" s="11">
        <f>SUM('Presupuesto Egresos'!K70)</f>
        <v>196043768.04000002</v>
      </c>
      <c r="I24" s="11">
        <f>SUM(H24-G24)</f>
        <v>7932919.26000002</v>
      </c>
    </row>
    <row r="25" spans="1:9" ht="12.75">
      <c r="A25" s="8"/>
      <c r="B25" s="11"/>
      <c r="C25" s="11"/>
      <c r="D25" s="11"/>
      <c r="E25" s="11"/>
      <c r="F25" s="11"/>
      <c r="G25" s="11"/>
      <c r="H25" s="11"/>
      <c r="I25" s="11"/>
    </row>
    <row r="26" spans="1:9" ht="12.75">
      <c r="A26" s="8" t="s">
        <v>249</v>
      </c>
      <c r="B26" s="11">
        <v>26741740.95</v>
      </c>
      <c r="C26" s="11">
        <v>4198984.89</v>
      </c>
      <c r="D26" s="11">
        <v>7700000</v>
      </c>
      <c r="E26" s="11">
        <v>3501015.1100000003</v>
      </c>
      <c r="F26" s="11">
        <v>64922620.89</v>
      </c>
      <c r="G26" s="11">
        <f>SUM('Egresos Reales'!K121)</f>
        <v>13143462.57</v>
      </c>
      <c r="H26" s="11">
        <f>SUM('Presupuesto Egresos'!K121)</f>
        <v>23866600</v>
      </c>
      <c r="I26" s="11">
        <f>SUM(H26-G26)</f>
        <v>10723137.43</v>
      </c>
    </row>
    <row r="27" spans="1:9" ht="12.75">
      <c r="A27" s="8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9" t="s">
        <v>292</v>
      </c>
      <c r="B28" s="8">
        <v>24861278.68</v>
      </c>
      <c r="C28" s="8">
        <v>34113665.97</v>
      </c>
      <c r="D28" s="8">
        <v>28689000</v>
      </c>
      <c r="E28" s="8">
        <v>-5424665.969999999</v>
      </c>
      <c r="F28" s="11">
        <v>79581193.06</v>
      </c>
      <c r="G28" s="11">
        <f>SUM('Egresos Reales'!K127)</f>
        <v>112605476.39999998</v>
      </c>
      <c r="H28" s="11">
        <f>SUM('Presupuesto Egresos'!K127)</f>
        <v>115198415.94</v>
      </c>
      <c r="I28" s="11">
        <f>SUM(H28-G28)</f>
        <v>2592939.5400000215</v>
      </c>
    </row>
    <row r="29" spans="1:9" ht="12.75">
      <c r="A29" s="5" t="s">
        <v>4</v>
      </c>
      <c r="B29" s="6">
        <f aca="true" t="shared" si="0" ref="B29:I29">SUM(B10:B28)</f>
        <v>269754592.13</v>
      </c>
      <c r="C29" s="6">
        <f t="shared" si="0"/>
        <v>296650433.7199999</v>
      </c>
      <c r="D29" s="6">
        <f t="shared" si="0"/>
        <v>247323534.84</v>
      </c>
      <c r="E29" s="6">
        <f t="shared" si="0"/>
        <v>-49326898.87999997</v>
      </c>
      <c r="F29" s="6">
        <f t="shared" si="0"/>
        <v>869677859.96</v>
      </c>
      <c r="G29" s="6">
        <f t="shared" si="0"/>
        <v>814245098.4000001</v>
      </c>
      <c r="H29" s="6">
        <f t="shared" si="0"/>
        <v>817291698.98</v>
      </c>
      <c r="I29" s="6">
        <f t="shared" si="0"/>
        <v>3046600.5800000504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5118110236220472" bottom="0.1968503937007874" header="0" footer="0"/>
  <pageSetup horizontalDpi="600" verticalDpi="600" orientation="landscape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zoomScale="60" zoomScaleNormal="60" zoomScalePageLayoutView="0" workbookViewId="0" topLeftCell="A1">
      <selection activeCell="A4" sqref="A4:I4"/>
    </sheetView>
  </sheetViews>
  <sheetFormatPr defaultColWidth="11.421875" defaultRowHeight="12.75"/>
  <cols>
    <col min="1" max="1" width="37.00390625" style="0" bestFit="1" customWidth="1"/>
    <col min="2" max="3" width="12.7109375" style="0" bestFit="1" customWidth="1"/>
    <col min="4" max="4" width="14.8515625" style="0" bestFit="1" customWidth="1"/>
    <col min="5" max="5" width="13.28125" style="0" bestFit="1" customWidth="1"/>
    <col min="6" max="9" width="14.8515625" style="0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46"/>
      <c r="K1" s="246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47"/>
      <c r="K2" s="247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277</v>
      </c>
      <c r="B4" s="249"/>
      <c r="C4" s="249"/>
      <c r="D4" s="249"/>
      <c r="E4" s="249"/>
      <c r="F4" s="249"/>
      <c r="G4" s="249"/>
      <c r="H4" s="249"/>
      <c r="I4" s="249"/>
    </row>
    <row r="5" spans="1:9" ht="13.5" thickBot="1">
      <c r="A5" s="248"/>
      <c r="B5" s="248"/>
      <c r="C5" s="248"/>
      <c r="D5" s="248"/>
      <c r="E5" s="248"/>
      <c r="F5" s="248"/>
      <c r="G5" s="248"/>
      <c r="H5" s="248"/>
      <c r="I5" s="248"/>
    </row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185</v>
      </c>
      <c r="C7" s="253"/>
      <c r="D7" s="3" t="s">
        <v>37</v>
      </c>
      <c r="E7" s="3" t="s">
        <v>38</v>
      </c>
      <c r="F7" s="252" t="s">
        <v>185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4"/>
      <c r="G10" s="24"/>
      <c r="H10" s="24"/>
      <c r="I10" s="24"/>
    </row>
    <row r="11" spans="1:9" ht="12.75">
      <c r="A11" s="27" t="s">
        <v>49</v>
      </c>
      <c r="B11" s="226">
        <v>58918115</v>
      </c>
      <c r="C11" s="226">
        <v>67724642</v>
      </c>
      <c r="D11" s="226">
        <v>61401655</v>
      </c>
      <c r="E11" s="226">
        <v>-6322987</v>
      </c>
      <c r="F11" s="25">
        <v>171504130</v>
      </c>
      <c r="G11" s="88">
        <f>SUM('Egresos Reales'!K9)</f>
        <v>196785944</v>
      </c>
      <c r="H11" s="25">
        <f>SUM('Presupuesto Egresos'!K9)</f>
        <v>186052640</v>
      </c>
      <c r="I11" s="88">
        <f>SUM(H11-G11)</f>
        <v>-10733304</v>
      </c>
    </row>
    <row r="12" spans="1:9" ht="12.75">
      <c r="A12" s="20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7" t="s">
        <v>51</v>
      </c>
      <c r="B13" s="226">
        <v>11966554.97</v>
      </c>
      <c r="C13" s="226">
        <v>18385034.759999998</v>
      </c>
      <c r="D13" s="226">
        <v>13053345</v>
      </c>
      <c r="E13" s="226">
        <v>-5331689.759999998</v>
      </c>
      <c r="F13" s="25">
        <v>42579628.32</v>
      </c>
      <c r="G13" s="88">
        <f>SUM('Egresos Reales'!K10)</f>
        <v>54462139.129999995</v>
      </c>
      <c r="H13" s="25">
        <f>SUM('Presupuesto Egresos'!K10)</f>
        <v>40247035</v>
      </c>
      <c r="I13" s="88">
        <f>SUM(H13-G13)</f>
        <v>-14215104.129999995</v>
      </c>
    </row>
    <row r="14" spans="1:9" ht="12.75">
      <c r="A14" s="8"/>
      <c r="B14" s="11"/>
      <c r="C14" s="11"/>
      <c r="D14" s="11"/>
      <c r="E14" s="11"/>
      <c r="F14" s="25"/>
      <c r="G14" s="25"/>
      <c r="H14" s="25"/>
      <c r="I14" s="25"/>
    </row>
    <row r="15" spans="1:9" ht="12.75">
      <c r="A15" s="27" t="s">
        <v>50</v>
      </c>
      <c r="B15" s="226">
        <v>8050920.23</v>
      </c>
      <c r="C15" s="226">
        <v>11849337.55</v>
      </c>
      <c r="D15" s="226">
        <v>13010077</v>
      </c>
      <c r="E15" s="226">
        <v>1160739.4499999993</v>
      </c>
      <c r="F15" s="25">
        <v>37853255.58</v>
      </c>
      <c r="G15" s="88">
        <f>SUM('Egresos Reales'!K11)</f>
        <v>39509009.51</v>
      </c>
      <c r="H15" s="25">
        <f>SUM('Presupuesto Egresos'!K11)</f>
        <v>39736211</v>
      </c>
      <c r="I15" s="88">
        <f>SUM(H15-G15)</f>
        <v>227201.4900000021</v>
      </c>
    </row>
    <row r="16" spans="1:9" ht="12.75">
      <c r="A16" s="9"/>
      <c r="B16" s="9"/>
      <c r="C16" s="9"/>
      <c r="D16" s="9"/>
      <c r="E16" s="9"/>
      <c r="F16" s="26"/>
      <c r="G16" s="26"/>
      <c r="H16" s="26"/>
      <c r="I16" s="26"/>
    </row>
    <row r="17" spans="6:9" ht="12.75">
      <c r="F17" s="32"/>
      <c r="G17" s="32"/>
      <c r="H17" s="32"/>
      <c r="I17" s="32"/>
    </row>
    <row r="18" spans="1:9" ht="12.75">
      <c r="A18" s="5" t="s">
        <v>4</v>
      </c>
      <c r="B18" s="6">
        <f aca="true" t="shared" si="0" ref="B18:I18">SUM(B10:B16)</f>
        <v>78935590.2</v>
      </c>
      <c r="C18" s="6">
        <f t="shared" si="0"/>
        <v>97959014.30999999</v>
      </c>
      <c r="D18" s="6">
        <f t="shared" si="0"/>
        <v>87465077</v>
      </c>
      <c r="E18" s="6">
        <f t="shared" si="0"/>
        <v>-10493937.309999999</v>
      </c>
      <c r="F18" s="6">
        <f t="shared" si="0"/>
        <v>251937013.89999998</v>
      </c>
      <c r="G18" s="89">
        <f t="shared" si="0"/>
        <v>290757092.64</v>
      </c>
      <c r="H18" s="6">
        <f t="shared" si="0"/>
        <v>266035886</v>
      </c>
      <c r="I18" s="89">
        <f t="shared" si="0"/>
        <v>-24721206.639999993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2755905511811024" right="0.3937007874015748" top="0.37" bottom="0.1968503937007874" header="0.44" footer="0"/>
  <pageSetup fitToHeight="1" fitToWidth="1" horizontalDpi="600" verticalDpi="600" orientation="landscape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="60" zoomScaleNormal="60" zoomScalePageLayoutView="0" workbookViewId="0" topLeftCell="A1">
      <selection activeCell="A5" sqref="A5"/>
    </sheetView>
  </sheetViews>
  <sheetFormatPr defaultColWidth="11.421875" defaultRowHeight="12.75"/>
  <cols>
    <col min="1" max="1" width="37.00390625" style="0" bestFit="1" customWidth="1"/>
    <col min="2" max="3" width="12.7109375" style="0" bestFit="1" customWidth="1"/>
    <col min="4" max="4" width="14.8515625" style="0" bestFit="1" customWidth="1"/>
    <col min="5" max="5" width="11.7109375" style="0" bestFit="1" customWidth="1"/>
    <col min="6" max="9" width="14.8515625" style="0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46"/>
      <c r="K1" s="246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47"/>
      <c r="K2" s="247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65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185</v>
      </c>
      <c r="C7" s="253"/>
      <c r="D7" s="3" t="s">
        <v>37</v>
      </c>
      <c r="E7" s="3" t="s">
        <v>38</v>
      </c>
      <c r="F7" s="252" t="s">
        <v>185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4"/>
      <c r="G10" s="24"/>
      <c r="H10" s="24"/>
      <c r="I10" s="24"/>
    </row>
    <row r="11" spans="1:9" ht="12.75">
      <c r="A11" s="27" t="s">
        <v>66</v>
      </c>
      <c r="B11" s="226">
        <v>20042347.95</v>
      </c>
      <c r="C11" s="226">
        <v>6099149.79</v>
      </c>
      <c r="D11" s="226">
        <v>9300000</v>
      </c>
      <c r="E11" s="226">
        <v>3200850.21</v>
      </c>
      <c r="F11" s="25">
        <v>58509936.519999996</v>
      </c>
      <c r="G11" s="88">
        <f>SUM('Egresos Reales'!K14)</f>
        <v>21436971.89</v>
      </c>
      <c r="H11" s="25">
        <f>SUM('Presupuesto Egresos'!K14)</f>
        <v>27900000</v>
      </c>
      <c r="I11" s="88">
        <f>SUM(H11-G11)</f>
        <v>6463028.109999999</v>
      </c>
    </row>
    <row r="12" spans="1:9" ht="12.75">
      <c r="A12" s="8"/>
      <c r="B12" s="11"/>
      <c r="C12" s="11"/>
      <c r="D12" s="11"/>
      <c r="E12" s="11"/>
      <c r="F12" s="25"/>
      <c r="G12" s="25"/>
      <c r="H12" s="25"/>
      <c r="I12" s="25"/>
    </row>
    <row r="13" spans="1:9" ht="12.75">
      <c r="A13" s="27" t="s">
        <v>128</v>
      </c>
      <c r="B13" s="226">
        <v>5326917.62</v>
      </c>
      <c r="C13" s="226">
        <v>3342186.8</v>
      </c>
      <c r="D13" s="226">
        <v>4531599</v>
      </c>
      <c r="E13" s="226">
        <v>1189412.2000000002</v>
      </c>
      <c r="F13" s="25">
        <v>17650210.75</v>
      </c>
      <c r="G13" s="88">
        <f>SUM('Egresos Reales'!K15)</f>
        <v>6851558.779999999</v>
      </c>
      <c r="H13" s="25">
        <f>SUM('Presupuesto Egresos'!K15)</f>
        <v>13594797</v>
      </c>
      <c r="I13" s="88">
        <f>SUM(H13-G13)</f>
        <v>6743238.220000001</v>
      </c>
    </row>
    <row r="14" spans="1:9" ht="12.75">
      <c r="A14" s="8"/>
      <c r="B14" s="11"/>
      <c r="C14" s="11"/>
      <c r="D14" s="11"/>
      <c r="E14" s="11"/>
      <c r="F14" s="25"/>
      <c r="G14" s="25"/>
      <c r="H14" s="25"/>
      <c r="I14" s="25"/>
    </row>
    <row r="15" spans="1:9" ht="12.75">
      <c r="A15" s="27" t="s">
        <v>52</v>
      </c>
      <c r="B15" s="226">
        <v>90480</v>
      </c>
      <c r="C15" s="226">
        <v>343360.01</v>
      </c>
      <c r="D15" s="226">
        <v>120000</v>
      </c>
      <c r="E15" s="226">
        <v>-223360.01</v>
      </c>
      <c r="F15" s="25">
        <v>278980</v>
      </c>
      <c r="G15" s="88">
        <f>SUM('Egresos Reales'!K16)</f>
        <v>793440.01</v>
      </c>
      <c r="H15" s="25">
        <f>SUM('Presupuesto Egresos'!K16)</f>
        <v>360000</v>
      </c>
      <c r="I15" s="88">
        <f>SUM(H15-G15)</f>
        <v>-433440.01</v>
      </c>
    </row>
    <row r="16" spans="1:9" ht="12.75">
      <c r="A16" s="8"/>
      <c r="B16" s="11"/>
      <c r="C16" s="11"/>
      <c r="D16" s="11"/>
      <c r="E16" s="11"/>
      <c r="F16" s="25"/>
      <c r="G16" s="88"/>
      <c r="H16" s="25"/>
      <c r="I16" s="88"/>
    </row>
    <row r="17" spans="1:9" ht="12.75">
      <c r="A17" s="27" t="s">
        <v>53</v>
      </c>
      <c r="B17" s="226">
        <v>0</v>
      </c>
      <c r="C17" s="226">
        <v>0</v>
      </c>
      <c r="D17" s="226">
        <v>0</v>
      </c>
      <c r="E17" s="226">
        <v>0</v>
      </c>
      <c r="F17" s="25">
        <v>0</v>
      </c>
      <c r="G17" s="88">
        <f>SUM('Egresos Reales'!K17)</f>
        <v>0</v>
      </c>
      <c r="H17" s="25">
        <f>SUM('Presupuesto Egresos'!K17)</f>
        <v>0</v>
      </c>
      <c r="I17" s="88">
        <f>SUM(H17-G17)</f>
        <v>0</v>
      </c>
    </row>
    <row r="18" spans="1:9" ht="12.75">
      <c r="A18" s="8"/>
      <c r="B18" s="11"/>
      <c r="C18" s="11"/>
      <c r="D18" s="11"/>
      <c r="E18" s="11"/>
      <c r="F18" s="25"/>
      <c r="G18" s="88"/>
      <c r="H18" s="25"/>
      <c r="I18" s="88"/>
    </row>
    <row r="19" spans="1:9" ht="12.75">
      <c r="A19" s="27" t="s">
        <v>129</v>
      </c>
      <c r="B19" s="226">
        <v>0</v>
      </c>
      <c r="C19" s="226">
        <v>0</v>
      </c>
      <c r="D19" s="226">
        <v>0</v>
      </c>
      <c r="E19" s="226">
        <v>0</v>
      </c>
      <c r="F19" s="25">
        <v>0</v>
      </c>
      <c r="G19" s="88">
        <f>SUM('Egresos Reales'!K18)</f>
        <v>0</v>
      </c>
      <c r="H19" s="25">
        <f>SUM('Presupuesto Egresos'!K18)</f>
        <v>0</v>
      </c>
      <c r="I19" s="88">
        <f>SUM(H19-G19)</f>
        <v>0</v>
      </c>
    </row>
    <row r="20" spans="1:9" ht="12.75">
      <c r="A20" s="27"/>
      <c r="B20" s="226"/>
      <c r="C20" s="226"/>
      <c r="D20" s="226"/>
      <c r="E20" s="226"/>
      <c r="F20" s="25"/>
      <c r="G20" s="88"/>
      <c r="H20" s="25"/>
      <c r="I20" s="88"/>
    </row>
    <row r="21" spans="1:9" ht="12.75">
      <c r="A21" s="27" t="s">
        <v>3</v>
      </c>
      <c r="B21" s="226">
        <v>441873.18</v>
      </c>
      <c r="C21" s="226">
        <v>1230927.33</v>
      </c>
      <c r="D21" s="226">
        <v>1140000</v>
      </c>
      <c r="E21" s="226">
        <v>-90927.33000000007</v>
      </c>
      <c r="F21" s="25">
        <v>3046703.36</v>
      </c>
      <c r="G21" s="88">
        <f>SUM('Egresos Reales'!K19)</f>
        <v>3178741.87</v>
      </c>
      <c r="H21" s="25">
        <f>SUM('Presupuesto Egresos'!K19)</f>
        <v>3420000</v>
      </c>
      <c r="I21" s="88">
        <f>SUM(H21-G21)</f>
        <v>241258.1299999999</v>
      </c>
    </row>
    <row r="22" spans="1:9" ht="12.75">
      <c r="A22" s="9"/>
      <c r="B22" s="9"/>
      <c r="C22" s="9"/>
      <c r="D22" s="9"/>
      <c r="E22" s="9"/>
      <c r="F22" s="26"/>
      <c r="G22" s="26"/>
      <c r="H22" s="26"/>
      <c r="I22" s="26"/>
    </row>
    <row r="23" spans="6:9" ht="12.75">
      <c r="F23" s="32"/>
      <c r="G23" s="32"/>
      <c r="H23" s="32"/>
      <c r="I23" s="32"/>
    </row>
    <row r="24" spans="1:9" ht="12.75">
      <c r="A24" s="5" t="s">
        <v>4</v>
      </c>
      <c r="B24" s="6">
        <f aca="true" t="shared" si="0" ref="B24:I24">SUM(B10:B22)</f>
        <v>25901618.75</v>
      </c>
      <c r="C24" s="6">
        <f t="shared" si="0"/>
        <v>11015623.93</v>
      </c>
      <c r="D24" s="6">
        <f t="shared" si="0"/>
        <v>15091599</v>
      </c>
      <c r="E24" s="6">
        <f t="shared" si="0"/>
        <v>4075975.0700000003</v>
      </c>
      <c r="F24" s="6">
        <f t="shared" si="0"/>
        <v>79485830.63</v>
      </c>
      <c r="G24" s="89">
        <f t="shared" si="0"/>
        <v>32260712.550000004</v>
      </c>
      <c r="H24" s="6">
        <f t="shared" si="0"/>
        <v>45274797</v>
      </c>
      <c r="I24" s="89">
        <f t="shared" si="0"/>
        <v>13014084.45</v>
      </c>
    </row>
  </sheetData>
  <sheetProtection/>
  <mergeCells count="8">
    <mergeCell ref="A1:I1"/>
    <mergeCell ref="A2:I2"/>
    <mergeCell ref="A3:I3"/>
    <mergeCell ref="A4:I4"/>
    <mergeCell ref="F7:G7"/>
    <mergeCell ref="B6:E6"/>
    <mergeCell ref="F6:I6"/>
    <mergeCell ref="B7:C7"/>
  </mergeCells>
  <printOptions horizontalCentered="1"/>
  <pageMargins left="0.3" right="0.3937007874015748" top="0.48" bottom="0.17" header="0" footer="0"/>
  <pageSetup fitToHeight="1" fitToWidth="1"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showGridLines="0" zoomScale="60" zoomScaleNormal="60" zoomScalePageLayoutView="0" workbookViewId="0" topLeftCell="A1">
      <selection activeCell="A1" sqref="A1:L1"/>
    </sheetView>
  </sheetViews>
  <sheetFormatPr defaultColWidth="53.57421875" defaultRowHeight="12.75"/>
  <cols>
    <col min="1" max="1" width="60.8515625" style="0" customWidth="1"/>
    <col min="2" max="2" width="15.57421875" style="0" customWidth="1"/>
    <col min="3" max="3" width="15.140625" style="0" customWidth="1"/>
    <col min="4" max="4" width="15.57421875" style="0" customWidth="1"/>
    <col min="5" max="5" width="14.421875" style="0" customWidth="1"/>
    <col min="6" max="6" width="15.00390625" style="0" customWidth="1"/>
    <col min="7" max="8" width="14.8515625" style="0" customWidth="1"/>
    <col min="9" max="10" width="15.140625" style="0" customWidth="1"/>
    <col min="11" max="11" width="17.140625" style="0" bestFit="1" customWidth="1"/>
    <col min="12" max="12" width="13.7109375" style="0" bestFit="1" customWidth="1"/>
  </cols>
  <sheetData>
    <row r="1" spans="1:12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ht="12.75">
      <c r="A4" s="249" t="s">
        <v>183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ht="13.5" thickBot="1"/>
    <row r="6" spans="1:11" ht="13.5" thickBot="1">
      <c r="A6" s="21" t="s">
        <v>0</v>
      </c>
      <c r="B6" s="21" t="s">
        <v>6</v>
      </c>
      <c r="C6" s="21" t="s">
        <v>7</v>
      </c>
      <c r="D6" s="21" t="s">
        <v>8</v>
      </c>
      <c r="E6" s="21" t="s">
        <v>9</v>
      </c>
      <c r="F6" s="21" t="s">
        <v>10</v>
      </c>
      <c r="G6" s="132" t="s">
        <v>11</v>
      </c>
      <c r="H6" s="21" t="s">
        <v>12</v>
      </c>
      <c r="I6" s="21" t="s">
        <v>13</v>
      </c>
      <c r="J6" s="21" t="s">
        <v>14</v>
      </c>
      <c r="K6" s="21" t="s">
        <v>72</v>
      </c>
    </row>
    <row r="7" ht="12.75">
      <c r="L7" s="32"/>
    </row>
    <row r="8" spans="1:12" ht="12.75">
      <c r="A8" s="41" t="s">
        <v>15</v>
      </c>
      <c r="B8" s="22">
        <f>SUM(B9:B14)</f>
        <v>100450278.3</v>
      </c>
      <c r="C8" s="22">
        <f aca="true" t="shared" si="0" ref="C8:I8">SUM(C9:C14)</f>
        <v>27309267.36</v>
      </c>
      <c r="D8" s="22">
        <f t="shared" si="0"/>
        <v>9810009.05</v>
      </c>
      <c r="E8" s="22">
        <f t="shared" si="0"/>
        <v>14482371.38</v>
      </c>
      <c r="F8" s="22">
        <f t="shared" si="0"/>
        <v>16827372.8</v>
      </c>
      <c r="G8" s="22">
        <f t="shared" si="0"/>
        <v>12050632.09</v>
      </c>
      <c r="H8" s="22">
        <f t="shared" si="0"/>
        <v>9616328.469999999</v>
      </c>
      <c r="I8" s="22">
        <f t="shared" si="0"/>
        <v>17740648.63</v>
      </c>
      <c r="J8" s="22">
        <f>SUM(J9:J14)</f>
        <v>12651987.44</v>
      </c>
      <c r="K8" s="22">
        <f>SUM(K9:K14)</f>
        <v>220938895.51999998</v>
      </c>
      <c r="L8" s="32"/>
    </row>
    <row r="9" spans="1:12" ht="12.75">
      <c r="A9" s="8" t="s">
        <v>24</v>
      </c>
      <c r="B9" s="11">
        <v>68997360</v>
      </c>
      <c r="C9" s="11">
        <v>16982436.6</v>
      </c>
      <c r="D9" s="11">
        <v>4430791.5</v>
      </c>
      <c r="E9" s="11">
        <v>4158668</v>
      </c>
      <c r="F9" s="11">
        <v>4373869</v>
      </c>
      <c r="G9" s="11">
        <v>3588923</v>
      </c>
      <c r="H9" s="11">
        <v>3004835</v>
      </c>
      <c r="I9" s="11">
        <v>4310495.6</v>
      </c>
      <c r="J9" s="11">
        <v>3100194</v>
      </c>
      <c r="K9" s="11">
        <f aca="true" t="shared" si="1" ref="K9:K14">SUM(B9:J9)</f>
        <v>112947572.69999999</v>
      </c>
      <c r="L9" s="32"/>
    </row>
    <row r="10" spans="1:12" ht="12.75">
      <c r="A10" s="8" t="s">
        <v>146</v>
      </c>
      <c r="B10" s="11">
        <v>31451826.3</v>
      </c>
      <c r="C10" s="11">
        <v>10321634.76</v>
      </c>
      <c r="D10" s="11">
        <v>5371555.05</v>
      </c>
      <c r="E10" s="11">
        <v>10320855.38</v>
      </c>
      <c r="F10" s="11">
        <v>12442561.8</v>
      </c>
      <c r="G10" s="11">
        <v>8461397.09</v>
      </c>
      <c r="H10" s="11">
        <v>6592872.52</v>
      </c>
      <c r="I10" s="11">
        <v>13419593.53</v>
      </c>
      <c r="J10" s="11">
        <v>9550693.44</v>
      </c>
      <c r="K10" s="11">
        <f t="shared" si="1"/>
        <v>107932989.87</v>
      </c>
      <c r="L10" s="32"/>
    </row>
    <row r="11" spans="1:12" ht="12.75">
      <c r="A11" s="8" t="s">
        <v>147</v>
      </c>
      <c r="B11" s="11">
        <v>1092</v>
      </c>
      <c r="C11" s="11">
        <v>5196</v>
      </c>
      <c r="D11" s="11">
        <v>7662.5</v>
      </c>
      <c r="E11" s="11">
        <v>2848</v>
      </c>
      <c r="F11" s="11">
        <v>10942</v>
      </c>
      <c r="G11" s="11">
        <v>312</v>
      </c>
      <c r="H11" s="11">
        <v>18620.95</v>
      </c>
      <c r="I11" s="11">
        <v>10559.5</v>
      </c>
      <c r="J11" s="11">
        <v>1100</v>
      </c>
      <c r="K11" s="11">
        <f t="shared" si="1"/>
        <v>58332.95</v>
      </c>
      <c r="L11" s="32"/>
    </row>
    <row r="12" spans="1:12" ht="12.75">
      <c r="A12" s="8" t="s">
        <v>148</v>
      </c>
      <c r="B12" s="11"/>
      <c r="C12" s="11"/>
      <c r="D12" s="11"/>
      <c r="E12" s="11"/>
      <c r="F12" s="11"/>
      <c r="G12" s="11"/>
      <c r="H12" s="11"/>
      <c r="I12" s="11"/>
      <c r="J12" s="11"/>
      <c r="K12" s="11">
        <f t="shared" si="1"/>
        <v>0</v>
      </c>
      <c r="L12" s="32"/>
    </row>
    <row r="13" spans="1:12" ht="12.75">
      <c r="A13" s="8" t="s">
        <v>125</v>
      </c>
      <c r="B13" s="11"/>
      <c r="C13" s="11"/>
      <c r="D13" s="11"/>
      <c r="E13" s="11"/>
      <c r="F13" s="11"/>
      <c r="G13" s="11"/>
      <c r="H13" s="11"/>
      <c r="I13" s="11"/>
      <c r="J13" s="11"/>
      <c r="K13" s="11">
        <f t="shared" si="1"/>
        <v>0</v>
      </c>
      <c r="L13" s="32"/>
    </row>
    <row r="14" spans="1:12" ht="12.75">
      <c r="A14" s="8" t="s">
        <v>126</v>
      </c>
      <c r="B14" s="11"/>
      <c r="C14" s="11"/>
      <c r="D14" s="11"/>
      <c r="E14" s="11"/>
      <c r="F14" s="11"/>
      <c r="G14" s="11"/>
      <c r="H14" s="11"/>
      <c r="I14" s="11"/>
      <c r="J14" s="11"/>
      <c r="K14" s="11">
        <f t="shared" si="1"/>
        <v>0</v>
      </c>
      <c r="L14" s="32"/>
    </row>
    <row r="15" spans="1:12" ht="12.75">
      <c r="A15" s="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32"/>
    </row>
    <row r="16" spans="1:12" ht="12.75">
      <c r="A16" s="37" t="s">
        <v>16</v>
      </c>
      <c r="B16" s="23">
        <f>SUM(B17:B28)</f>
        <v>2327238.2700000005</v>
      </c>
      <c r="C16" s="23">
        <f aca="true" t="shared" si="2" ref="C16:I16">SUM(C17:C28)</f>
        <v>3902723.6400000006</v>
      </c>
      <c r="D16" s="23">
        <f t="shared" si="2"/>
        <v>4425564.55</v>
      </c>
      <c r="E16" s="23">
        <f t="shared" si="2"/>
        <v>4128900.6799999997</v>
      </c>
      <c r="F16" s="23">
        <f t="shared" si="2"/>
        <v>5258296.43</v>
      </c>
      <c r="G16" s="23">
        <f t="shared" si="2"/>
        <v>5369099.84</v>
      </c>
      <c r="H16" s="23">
        <f t="shared" si="2"/>
        <v>6097323.92</v>
      </c>
      <c r="I16" s="23">
        <f t="shared" si="2"/>
        <v>7095812.78</v>
      </c>
      <c r="J16" s="23">
        <f>SUM(J17:J28)</f>
        <v>4289483.88</v>
      </c>
      <c r="K16" s="23">
        <f>SUM(K17:K28)</f>
        <v>42894443.99</v>
      </c>
      <c r="L16" s="32"/>
    </row>
    <row r="17" spans="1:12" ht="12.75">
      <c r="A17" s="8" t="s">
        <v>150</v>
      </c>
      <c r="B17" s="11"/>
      <c r="C17" s="11"/>
      <c r="D17" s="11"/>
      <c r="E17" s="11"/>
      <c r="F17" s="11"/>
      <c r="G17" s="11"/>
      <c r="H17" s="11"/>
      <c r="I17" s="11"/>
      <c r="J17" s="11"/>
      <c r="K17" s="11">
        <f aca="true" t="shared" si="3" ref="K17:K28">SUM(B17:J17)</f>
        <v>0</v>
      </c>
      <c r="L17" s="32"/>
    </row>
    <row r="18" spans="1:12" ht="12.75">
      <c r="A18" s="8" t="s">
        <v>151</v>
      </c>
      <c r="B18" s="11">
        <v>28243.5</v>
      </c>
      <c r="C18" s="11">
        <v>54525.8</v>
      </c>
      <c r="D18" s="11">
        <v>160829.3</v>
      </c>
      <c r="E18" s="11">
        <v>208735.5</v>
      </c>
      <c r="F18" s="11">
        <v>124683.32</v>
      </c>
      <c r="G18" s="11">
        <v>349878.2</v>
      </c>
      <c r="H18" s="11">
        <v>169585.77</v>
      </c>
      <c r="I18" s="11">
        <v>64110.66</v>
      </c>
      <c r="J18" s="11">
        <v>33397.44</v>
      </c>
      <c r="K18" s="11">
        <f t="shared" si="3"/>
        <v>1193989.4899999998</v>
      </c>
      <c r="L18" s="32"/>
    </row>
    <row r="19" spans="1:12" ht="12.75">
      <c r="A19" s="8" t="s">
        <v>152</v>
      </c>
      <c r="B19" s="11">
        <v>1009482.64</v>
      </c>
      <c r="C19" s="11">
        <v>1750788.03</v>
      </c>
      <c r="D19" s="11">
        <v>2024661.78</v>
      </c>
      <c r="E19" s="11">
        <v>1947901.8</v>
      </c>
      <c r="F19" s="11">
        <v>3638061.42</v>
      </c>
      <c r="G19" s="11">
        <v>3084429.04</v>
      </c>
      <c r="H19" s="11">
        <v>3404642.99</v>
      </c>
      <c r="I19" s="11">
        <v>5713739.73</v>
      </c>
      <c r="J19" s="11">
        <v>3129089.05</v>
      </c>
      <c r="K19" s="11">
        <f t="shared" si="3"/>
        <v>25702796.480000004</v>
      </c>
      <c r="L19" s="32"/>
    </row>
    <row r="20" spans="1:12" ht="12.75">
      <c r="A20" s="8" t="s">
        <v>223</v>
      </c>
      <c r="B20" s="11">
        <v>102920</v>
      </c>
      <c r="C20" s="11">
        <v>46085</v>
      </c>
      <c r="D20" s="11">
        <v>77010</v>
      </c>
      <c r="E20" s="11">
        <v>77290</v>
      </c>
      <c r="F20" s="11">
        <v>72563</v>
      </c>
      <c r="G20" s="11">
        <v>106265</v>
      </c>
      <c r="H20" s="11">
        <v>427345</v>
      </c>
      <c r="I20" s="11">
        <v>-70720</v>
      </c>
      <c r="J20" s="11">
        <v>56840</v>
      </c>
      <c r="K20" s="11">
        <f t="shared" si="3"/>
        <v>895598</v>
      </c>
      <c r="L20" s="32"/>
    </row>
    <row r="21" spans="1:12" ht="12.75">
      <c r="A21" s="8" t="s">
        <v>222</v>
      </c>
      <c r="B21" s="11">
        <v>43380.5</v>
      </c>
      <c r="C21" s="11">
        <v>329008.6</v>
      </c>
      <c r="D21" s="11">
        <v>525839.1</v>
      </c>
      <c r="E21" s="11">
        <v>1078502.8</v>
      </c>
      <c r="F21" s="11">
        <v>459949.08</v>
      </c>
      <c r="G21" s="11">
        <v>587011.9</v>
      </c>
      <c r="H21" s="11">
        <v>740017.05</v>
      </c>
      <c r="I21" s="11">
        <v>151348.02</v>
      </c>
      <c r="J21" s="11">
        <v>61277.44</v>
      </c>
      <c r="K21" s="11">
        <f t="shared" si="3"/>
        <v>3976334.49</v>
      </c>
      <c r="L21" s="32"/>
    </row>
    <row r="22" spans="1:12" ht="12.75">
      <c r="A22" s="8" t="s">
        <v>155</v>
      </c>
      <c r="B22" s="11"/>
      <c r="C22" s="11"/>
      <c r="D22" s="11"/>
      <c r="E22" s="11"/>
      <c r="F22" s="11"/>
      <c r="G22" s="11"/>
      <c r="H22" s="11"/>
      <c r="I22" s="11"/>
      <c r="J22" s="11"/>
      <c r="K22" s="11">
        <f t="shared" si="3"/>
        <v>0</v>
      </c>
      <c r="L22" s="32"/>
    </row>
    <row r="23" spans="1:12" ht="12.75">
      <c r="A23" s="8" t="s">
        <v>221</v>
      </c>
      <c r="B23" s="11">
        <v>310266.6</v>
      </c>
      <c r="C23" s="11">
        <v>281140</v>
      </c>
      <c r="D23" s="11">
        <v>279383</v>
      </c>
      <c r="E23" s="11">
        <v>273078</v>
      </c>
      <c r="F23" s="11">
        <v>262715</v>
      </c>
      <c r="G23" s="11">
        <v>384215</v>
      </c>
      <c r="H23" s="11">
        <v>335595</v>
      </c>
      <c r="I23" s="11">
        <v>336947</v>
      </c>
      <c r="J23" s="11">
        <v>244036</v>
      </c>
      <c r="K23" s="11">
        <f t="shared" si="3"/>
        <v>2707375.6</v>
      </c>
      <c r="L23" s="32"/>
    </row>
    <row r="24" spans="1:12" ht="12.75">
      <c r="A24" s="8" t="s">
        <v>156</v>
      </c>
      <c r="B24" s="11"/>
      <c r="C24" s="11"/>
      <c r="D24" s="11"/>
      <c r="E24" s="11"/>
      <c r="F24" s="11"/>
      <c r="G24" s="11"/>
      <c r="H24" s="11"/>
      <c r="I24" s="11"/>
      <c r="J24" s="11"/>
      <c r="K24" s="11">
        <f t="shared" si="3"/>
        <v>0</v>
      </c>
      <c r="L24" s="32"/>
    </row>
    <row r="25" spans="1:12" ht="12.75">
      <c r="A25" s="8" t="s">
        <v>220</v>
      </c>
      <c r="B25" s="11"/>
      <c r="C25" s="11"/>
      <c r="D25" s="11"/>
      <c r="E25" s="11"/>
      <c r="F25" s="11"/>
      <c r="G25" s="11"/>
      <c r="H25" s="11"/>
      <c r="I25" s="11"/>
      <c r="J25" s="11"/>
      <c r="K25" s="11">
        <f t="shared" si="3"/>
        <v>0</v>
      </c>
      <c r="L25" s="32"/>
    </row>
    <row r="26" spans="1:12" ht="12.75">
      <c r="A26" s="8" t="s">
        <v>158</v>
      </c>
      <c r="B26" s="11">
        <v>222904.54</v>
      </c>
      <c r="C26" s="11">
        <v>418072.68</v>
      </c>
      <c r="D26" s="11">
        <v>294452.78</v>
      </c>
      <c r="E26" s="11">
        <v>12488</v>
      </c>
      <c r="F26" s="11">
        <v>71177.24</v>
      </c>
      <c r="G26" s="11">
        <v>389894.52</v>
      </c>
      <c r="H26" s="11">
        <v>196189.01</v>
      </c>
      <c r="I26" s="11">
        <v>441609.47</v>
      </c>
      <c r="J26" s="11">
        <v>293124.39</v>
      </c>
      <c r="K26" s="11">
        <f t="shared" si="3"/>
        <v>2339912.63</v>
      </c>
      <c r="L26" s="32"/>
    </row>
    <row r="27" spans="1:12" ht="12.75">
      <c r="A27" s="8" t="s">
        <v>25</v>
      </c>
      <c r="B27" s="11">
        <v>610040.49</v>
      </c>
      <c r="C27" s="11">
        <v>1023103.53</v>
      </c>
      <c r="D27" s="11">
        <v>1063388.59</v>
      </c>
      <c r="E27" s="11">
        <v>530904.58</v>
      </c>
      <c r="F27" s="11">
        <v>629147.37</v>
      </c>
      <c r="G27" s="11">
        <v>467406.18</v>
      </c>
      <c r="H27" s="11">
        <v>823949.1</v>
      </c>
      <c r="I27" s="11">
        <v>458777.9</v>
      </c>
      <c r="J27" s="11">
        <v>471719.56</v>
      </c>
      <c r="K27" s="11">
        <f t="shared" si="3"/>
        <v>6078437.3</v>
      </c>
      <c r="L27" s="32"/>
    </row>
    <row r="28" spans="1:12" ht="12.75">
      <c r="A28" s="8" t="s">
        <v>126</v>
      </c>
      <c r="B28" s="11"/>
      <c r="C28" s="11"/>
      <c r="D28" s="11"/>
      <c r="E28" s="11"/>
      <c r="F28" s="11"/>
      <c r="G28" s="11"/>
      <c r="H28" s="11"/>
      <c r="I28" s="11"/>
      <c r="J28" s="11"/>
      <c r="K28" s="11">
        <f t="shared" si="3"/>
        <v>0</v>
      </c>
      <c r="L28" s="32"/>
    </row>
    <row r="29" spans="1:11" ht="12.75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38.25">
      <c r="A30" s="66" t="s">
        <v>310</v>
      </c>
      <c r="B30" s="23">
        <f>SUM(B31:B33)</f>
        <v>0</v>
      </c>
      <c r="C30" s="23">
        <f aca="true" t="shared" si="4" ref="C30:I30">SUM(C31:C33)</f>
        <v>0</v>
      </c>
      <c r="D30" s="23">
        <f t="shared" si="4"/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23">
        <f t="shared" si="4"/>
        <v>0</v>
      </c>
      <c r="I30" s="23">
        <f t="shared" si="4"/>
        <v>0</v>
      </c>
      <c r="J30" s="23">
        <f>SUM(J31:J33)</f>
        <v>0</v>
      </c>
      <c r="K30" s="23">
        <f>SUM(K31:K33)</f>
        <v>0</v>
      </c>
    </row>
    <row r="31" spans="1:11" ht="12.75">
      <c r="A31" s="67" t="s">
        <v>237</v>
      </c>
      <c r="B31" s="23"/>
      <c r="C31" s="23"/>
      <c r="D31" s="23"/>
      <c r="E31" s="23"/>
      <c r="F31" s="23"/>
      <c r="G31" s="23"/>
      <c r="H31" s="23"/>
      <c r="I31" s="23"/>
      <c r="J31" s="23"/>
      <c r="K31" s="25">
        <f>SUM(B31:J31)</f>
        <v>0</v>
      </c>
    </row>
    <row r="32" spans="1:11" ht="12.75">
      <c r="A32" s="67" t="s">
        <v>275</v>
      </c>
      <c r="B32" s="23"/>
      <c r="C32" s="23"/>
      <c r="D32" s="23"/>
      <c r="E32" s="23"/>
      <c r="F32" s="23"/>
      <c r="G32" s="23"/>
      <c r="H32" s="23"/>
      <c r="I32" s="23"/>
      <c r="J32" s="23"/>
      <c r="K32" s="25">
        <f>SUM(B32:J32)</f>
        <v>0</v>
      </c>
    </row>
    <row r="33" spans="1:11" ht="12.75">
      <c r="A33" s="67" t="s">
        <v>238</v>
      </c>
      <c r="B33" s="23"/>
      <c r="C33" s="23"/>
      <c r="D33" s="23"/>
      <c r="E33" s="23"/>
      <c r="F33" s="23"/>
      <c r="G33" s="23"/>
      <c r="H33" s="23"/>
      <c r="I33" s="23"/>
      <c r="J33" s="23"/>
      <c r="K33" s="25">
        <f>SUM(B33:J33)</f>
        <v>0</v>
      </c>
    </row>
    <row r="34" spans="1:11" ht="12.75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2" ht="12.75">
      <c r="A35" s="40" t="s">
        <v>17</v>
      </c>
      <c r="B35" s="23">
        <f>SUM(B36:B46)</f>
        <v>398634.94999999995</v>
      </c>
      <c r="C35" s="23">
        <f aca="true" t="shared" si="5" ref="C35:I35">SUM(C36:C46)</f>
        <v>605960.4199999999</v>
      </c>
      <c r="D35" s="23">
        <f t="shared" si="5"/>
        <v>1965079.35</v>
      </c>
      <c r="E35" s="23">
        <f t="shared" si="5"/>
        <v>1220032.93</v>
      </c>
      <c r="F35" s="23">
        <f t="shared" si="5"/>
        <v>972768.53</v>
      </c>
      <c r="G35" s="23">
        <f>SUM(G36:G46)</f>
        <v>1315881.1</v>
      </c>
      <c r="H35" s="23">
        <f t="shared" si="5"/>
        <v>1136928.4600000002</v>
      </c>
      <c r="I35" s="23">
        <f t="shared" si="5"/>
        <v>1640145.8399999999</v>
      </c>
      <c r="J35" s="23">
        <f>SUM(J36:J46)</f>
        <v>892671.1599999999</v>
      </c>
      <c r="K35" s="23">
        <f>SUM(K36:K46)</f>
        <v>10148102.74</v>
      </c>
      <c r="L35" s="32"/>
    </row>
    <row r="36" spans="1:12" ht="12.75">
      <c r="A36" s="8" t="s">
        <v>32</v>
      </c>
      <c r="B36" s="11">
        <v>9698</v>
      </c>
      <c r="C36" s="11">
        <v>15124</v>
      </c>
      <c r="D36" s="11">
        <v>1211165</v>
      </c>
      <c r="E36" s="11">
        <v>5085</v>
      </c>
      <c r="F36" s="11">
        <v>4951</v>
      </c>
      <c r="G36" s="11">
        <v>2736</v>
      </c>
      <c r="H36" s="11">
        <v>9190</v>
      </c>
      <c r="I36" s="11">
        <v>6132</v>
      </c>
      <c r="J36" s="11">
        <v>5215</v>
      </c>
      <c r="K36" s="11">
        <f aca="true" t="shared" si="6" ref="K36:K46">SUM(B36:J36)</f>
        <v>1269296</v>
      </c>
      <c r="L36" s="32"/>
    </row>
    <row r="37" spans="1:12" ht="12.75">
      <c r="A37" s="8" t="s">
        <v>189</v>
      </c>
      <c r="B37" s="11">
        <v>99807.97</v>
      </c>
      <c r="C37" s="11">
        <v>139418.07</v>
      </c>
      <c r="D37" s="11">
        <v>293881.02</v>
      </c>
      <c r="E37" s="11">
        <v>664318.22</v>
      </c>
      <c r="F37" s="11">
        <v>503945.32</v>
      </c>
      <c r="G37" s="11">
        <v>861747.82</v>
      </c>
      <c r="H37" s="11">
        <v>577018.52</v>
      </c>
      <c r="I37" s="11">
        <v>1088053.77</v>
      </c>
      <c r="J37" s="11">
        <v>295491.22</v>
      </c>
      <c r="K37" s="11">
        <f t="shared" si="6"/>
        <v>4523681.93</v>
      </c>
      <c r="L37" s="32"/>
    </row>
    <row r="38" spans="1:12" ht="12.75">
      <c r="A38" s="8" t="s">
        <v>159</v>
      </c>
      <c r="B38" s="11"/>
      <c r="C38" s="11"/>
      <c r="D38" s="11"/>
      <c r="E38" s="11"/>
      <c r="F38" s="11"/>
      <c r="G38" s="11"/>
      <c r="H38" s="11"/>
      <c r="I38" s="11"/>
      <c r="J38" s="11"/>
      <c r="K38" s="11">
        <f t="shared" si="6"/>
        <v>0</v>
      </c>
      <c r="L38" s="32"/>
    </row>
    <row r="39" spans="1:12" ht="12.75">
      <c r="A39" s="8" t="s">
        <v>168</v>
      </c>
      <c r="B39" s="11"/>
      <c r="C39" s="11"/>
      <c r="D39" s="11"/>
      <c r="E39" s="11"/>
      <c r="F39" s="11"/>
      <c r="G39" s="11"/>
      <c r="H39" s="11"/>
      <c r="I39" s="11"/>
      <c r="J39" s="11"/>
      <c r="K39" s="11">
        <f t="shared" si="6"/>
        <v>0</v>
      </c>
      <c r="L39" s="32"/>
    </row>
    <row r="40" spans="1:12" ht="12.75">
      <c r="A40" s="8" t="s">
        <v>161</v>
      </c>
      <c r="B40" s="11"/>
      <c r="C40" s="11"/>
      <c r="D40" s="11"/>
      <c r="E40" s="11"/>
      <c r="F40" s="11"/>
      <c r="G40" s="11"/>
      <c r="H40" s="11"/>
      <c r="I40" s="11"/>
      <c r="J40" s="11"/>
      <c r="K40" s="11">
        <f t="shared" si="6"/>
        <v>0</v>
      </c>
      <c r="L40" s="32"/>
    </row>
    <row r="41" spans="1:12" ht="12.75">
      <c r="A41" s="8" t="s">
        <v>169</v>
      </c>
      <c r="B41" s="11"/>
      <c r="C41" s="11"/>
      <c r="D41" s="11"/>
      <c r="E41" s="11"/>
      <c r="F41" s="11"/>
      <c r="G41" s="11"/>
      <c r="H41" s="11"/>
      <c r="I41" s="11"/>
      <c r="J41" s="11"/>
      <c r="K41" s="11">
        <f t="shared" si="6"/>
        <v>0</v>
      </c>
      <c r="L41" s="32"/>
    </row>
    <row r="42" spans="1:12" ht="12.75">
      <c r="A42" s="8" t="s">
        <v>170</v>
      </c>
      <c r="B42" s="11"/>
      <c r="C42" s="11"/>
      <c r="D42" s="11"/>
      <c r="E42" s="11"/>
      <c r="F42" s="11"/>
      <c r="G42" s="11"/>
      <c r="H42" s="11"/>
      <c r="I42" s="11"/>
      <c r="J42" s="11"/>
      <c r="K42" s="11">
        <f t="shared" si="6"/>
        <v>0</v>
      </c>
      <c r="L42" s="32"/>
    </row>
    <row r="43" spans="1:11" ht="12.75">
      <c r="A43" s="8" t="s">
        <v>171</v>
      </c>
      <c r="B43" s="11"/>
      <c r="C43" s="11"/>
      <c r="D43" s="11"/>
      <c r="E43" s="11"/>
      <c r="F43" s="11"/>
      <c r="G43" s="11"/>
      <c r="H43" s="11"/>
      <c r="I43" s="11"/>
      <c r="J43" s="11"/>
      <c r="K43" s="11">
        <f t="shared" si="6"/>
        <v>0</v>
      </c>
    </row>
    <row r="44" spans="1:11" ht="12.75">
      <c r="A44" s="8" t="s">
        <v>26</v>
      </c>
      <c r="B44" s="11">
        <v>289128.98</v>
      </c>
      <c r="C44" s="11">
        <v>451418.35</v>
      </c>
      <c r="D44" s="11">
        <v>459888.99</v>
      </c>
      <c r="E44" s="11">
        <v>550629.71</v>
      </c>
      <c r="F44" s="11">
        <v>463872.21</v>
      </c>
      <c r="G44" s="11">
        <v>450051.16</v>
      </c>
      <c r="H44" s="11">
        <v>549855.08</v>
      </c>
      <c r="I44" s="11">
        <v>545850.69</v>
      </c>
      <c r="J44" s="11">
        <v>591889.48</v>
      </c>
      <c r="K44" s="11">
        <f t="shared" si="6"/>
        <v>4352584.65</v>
      </c>
    </row>
    <row r="45" spans="1:11" ht="12.75">
      <c r="A45" s="8" t="s">
        <v>164</v>
      </c>
      <c r="B45" s="11"/>
      <c r="C45" s="11"/>
      <c r="D45" s="11"/>
      <c r="E45" s="11"/>
      <c r="F45" s="11"/>
      <c r="G45" s="11"/>
      <c r="H45" s="11"/>
      <c r="I45" s="11"/>
      <c r="J45" s="11"/>
      <c r="K45" s="11">
        <f t="shared" si="6"/>
        <v>0</v>
      </c>
    </row>
    <row r="46" spans="1:11" ht="12.75">
      <c r="A46" s="8" t="s">
        <v>25</v>
      </c>
      <c r="B46" s="11"/>
      <c r="C46" s="11"/>
      <c r="D46" s="11">
        <v>144.34</v>
      </c>
      <c r="E46" s="11"/>
      <c r="F46" s="11"/>
      <c r="G46" s="11">
        <v>1346.12</v>
      </c>
      <c r="H46" s="11">
        <v>864.86</v>
      </c>
      <c r="I46" s="11">
        <v>109.38</v>
      </c>
      <c r="J46" s="11">
        <v>75.46</v>
      </c>
      <c r="K46" s="11">
        <f t="shared" si="6"/>
        <v>2540.16</v>
      </c>
    </row>
    <row r="47" spans="1:11" ht="12.75">
      <c r="A47" s="8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40" t="s">
        <v>18</v>
      </c>
      <c r="B48" s="23">
        <f>SUM(B49:B55)</f>
        <v>2833312.05</v>
      </c>
      <c r="C48" s="23">
        <f aca="true" t="shared" si="7" ref="C48:I48">SUM(C49:C55)</f>
        <v>2749493.7800000007</v>
      </c>
      <c r="D48" s="23">
        <f t="shared" si="7"/>
        <v>2386390.61</v>
      </c>
      <c r="E48" s="23">
        <f t="shared" si="7"/>
        <v>3624038.2699999996</v>
      </c>
      <c r="F48" s="23">
        <f t="shared" si="7"/>
        <v>5090704.5</v>
      </c>
      <c r="G48" s="23">
        <f t="shared" si="7"/>
        <v>3155818.67</v>
      </c>
      <c r="H48" s="23">
        <f t="shared" si="7"/>
        <v>4380933.36</v>
      </c>
      <c r="I48" s="23">
        <f t="shared" si="7"/>
        <v>3890234.4400000004</v>
      </c>
      <c r="J48" s="23">
        <f>SUM(J49:J55)</f>
        <v>2476385.21</v>
      </c>
      <c r="K48" s="23">
        <f>SUM(K49:K55)</f>
        <v>30587310.890000004</v>
      </c>
    </row>
    <row r="49" spans="1:11" ht="12.75">
      <c r="A49" s="8" t="s">
        <v>27</v>
      </c>
      <c r="B49" s="11">
        <v>1783470.94</v>
      </c>
      <c r="C49" s="11">
        <v>1105416.61</v>
      </c>
      <c r="D49" s="11">
        <v>1426339.88</v>
      </c>
      <c r="E49" s="11">
        <v>2075312.82</v>
      </c>
      <c r="F49" s="11">
        <v>1089602.33</v>
      </c>
      <c r="G49" s="11">
        <v>1043661</v>
      </c>
      <c r="H49" s="11">
        <v>2346502.34</v>
      </c>
      <c r="I49" s="11">
        <v>938998.82</v>
      </c>
      <c r="J49" s="11">
        <v>1033204.44</v>
      </c>
      <c r="K49" s="11">
        <f aca="true" t="shared" si="8" ref="K49:K55">SUM(B49:J49)</f>
        <v>12842509.18</v>
      </c>
    </row>
    <row r="50" spans="1:11" ht="12.75">
      <c r="A50" s="8" t="s">
        <v>28</v>
      </c>
      <c r="B50" s="11">
        <v>815824</v>
      </c>
      <c r="C50" s="11">
        <v>1085728.25</v>
      </c>
      <c r="D50" s="11">
        <v>766225.81</v>
      </c>
      <c r="E50" s="11">
        <v>952208.48</v>
      </c>
      <c r="F50" s="11">
        <v>3300399.08</v>
      </c>
      <c r="G50" s="11">
        <v>1432394.75</v>
      </c>
      <c r="H50" s="11">
        <v>1507542</v>
      </c>
      <c r="I50" s="11">
        <v>1769815.05</v>
      </c>
      <c r="J50" s="11">
        <v>854846.8</v>
      </c>
      <c r="K50" s="11">
        <f t="shared" si="8"/>
        <v>12484984.220000003</v>
      </c>
    </row>
    <row r="51" spans="1:11" ht="12.75">
      <c r="A51" s="8" t="s">
        <v>29</v>
      </c>
      <c r="B51" s="11"/>
      <c r="C51" s="11"/>
      <c r="D51" s="11"/>
      <c r="E51" s="11"/>
      <c r="F51" s="11"/>
      <c r="G51" s="11"/>
      <c r="H51" s="11"/>
      <c r="I51" s="11"/>
      <c r="J51" s="11"/>
      <c r="K51" s="11">
        <f t="shared" si="8"/>
        <v>0</v>
      </c>
    </row>
    <row r="52" spans="1:11" ht="12.75">
      <c r="A52" s="8" t="s">
        <v>172</v>
      </c>
      <c r="B52" s="11"/>
      <c r="C52" s="11"/>
      <c r="D52" s="11"/>
      <c r="E52" s="11"/>
      <c r="F52" s="11"/>
      <c r="G52" s="11"/>
      <c r="H52" s="11"/>
      <c r="I52" s="11"/>
      <c r="J52" s="11"/>
      <c r="K52" s="11">
        <f t="shared" si="8"/>
        <v>0</v>
      </c>
    </row>
    <row r="53" spans="1:11" ht="12.75">
      <c r="A53" s="8" t="s">
        <v>30</v>
      </c>
      <c r="B53" s="11"/>
      <c r="C53" s="11"/>
      <c r="D53" s="11"/>
      <c r="E53" s="11"/>
      <c r="F53" s="11"/>
      <c r="G53" s="11"/>
      <c r="H53" s="11"/>
      <c r="I53" s="11"/>
      <c r="J53" s="11"/>
      <c r="K53" s="11">
        <f t="shared" si="8"/>
        <v>0</v>
      </c>
    </row>
    <row r="54" spans="1:11" ht="12.75">
      <c r="A54" s="8" t="s">
        <v>25</v>
      </c>
      <c r="B54" s="11">
        <v>124363.3</v>
      </c>
      <c r="C54" s="11">
        <v>327099.2</v>
      </c>
      <c r="D54" s="11">
        <v>122394.3</v>
      </c>
      <c r="E54" s="11">
        <v>137680.92</v>
      </c>
      <c r="F54" s="11">
        <v>99653.26</v>
      </c>
      <c r="G54" s="11">
        <v>284417.07</v>
      </c>
      <c r="H54" s="11">
        <v>99982.89</v>
      </c>
      <c r="I54" s="11">
        <v>114792.52</v>
      </c>
      <c r="J54" s="11">
        <v>100202.14</v>
      </c>
      <c r="K54" s="11">
        <f t="shared" si="8"/>
        <v>1410585.5999999999</v>
      </c>
    </row>
    <row r="55" spans="1:11" ht="12.75">
      <c r="A55" s="9" t="s">
        <v>126</v>
      </c>
      <c r="B55" s="12">
        <v>109653.81</v>
      </c>
      <c r="C55" s="12">
        <v>231249.72</v>
      </c>
      <c r="D55" s="12">
        <v>71430.62</v>
      </c>
      <c r="E55" s="11">
        <v>458836.05</v>
      </c>
      <c r="F55" s="11">
        <v>601049.83</v>
      </c>
      <c r="G55" s="11">
        <v>395345.85</v>
      </c>
      <c r="H55" s="12">
        <v>426906.13</v>
      </c>
      <c r="I55" s="12">
        <v>1066628.05</v>
      </c>
      <c r="J55" s="12">
        <v>488131.83</v>
      </c>
      <c r="K55" s="12">
        <f t="shared" si="8"/>
        <v>3849231.8899999997</v>
      </c>
    </row>
    <row r="56" spans="1:11" ht="12.75">
      <c r="A56" s="14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1" ht="12.75">
      <c r="A57" s="18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2.75">
      <c r="A58" s="41" t="s">
        <v>19</v>
      </c>
      <c r="B58" s="22">
        <f>SUM(B59:B67)</f>
        <v>29892199</v>
      </c>
      <c r="C58" s="22">
        <f aca="true" t="shared" si="9" ref="C58:K58">SUM(C59:C67)</f>
        <v>37303682</v>
      </c>
      <c r="D58" s="22">
        <f t="shared" si="9"/>
        <v>35950869</v>
      </c>
      <c r="E58" s="22">
        <f t="shared" si="9"/>
        <v>31501384</v>
      </c>
      <c r="F58" s="22">
        <f t="shared" si="9"/>
        <v>37036791</v>
      </c>
      <c r="G58" s="22">
        <f t="shared" si="9"/>
        <v>30102187</v>
      </c>
      <c r="H58" s="22">
        <f t="shared" si="9"/>
        <v>33284719</v>
      </c>
      <c r="I58" s="22">
        <f t="shared" si="9"/>
        <v>35326284</v>
      </c>
      <c r="J58" s="22">
        <f>SUM(J59:J67)</f>
        <v>31456449</v>
      </c>
      <c r="K58" s="22">
        <f t="shared" si="9"/>
        <v>301854564</v>
      </c>
    </row>
    <row r="59" spans="1:11" ht="12.75">
      <c r="A59" s="8" t="s">
        <v>33</v>
      </c>
      <c r="B59" s="11">
        <v>22467658</v>
      </c>
      <c r="C59" s="11">
        <v>26600750</v>
      </c>
      <c r="D59" s="11">
        <v>24112792</v>
      </c>
      <c r="E59" s="11">
        <v>22017731</v>
      </c>
      <c r="F59" s="11">
        <v>22969326</v>
      </c>
      <c r="G59" s="11">
        <v>20581357</v>
      </c>
      <c r="H59" s="11">
        <v>24328360</v>
      </c>
      <c r="I59" s="11">
        <v>27239429</v>
      </c>
      <c r="J59" s="11">
        <v>23975210</v>
      </c>
      <c r="K59" s="11">
        <f aca="true" t="shared" si="10" ref="K59:K67">SUM(B59:J59)</f>
        <v>214292613</v>
      </c>
    </row>
    <row r="60" spans="1:11" ht="12.75">
      <c r="A60" s="8" t="s">
        <v>34</v>
      </c>
      <c r="B60" s="11">
        <v>2937999</v>
      </c>
      <c r="C60" s="11">
        <v>4054506</v>
      </c>
      <c r="D60" s="11">
        <v>3370582</v>
      </c>
      <c r="E60" s="11">
        <v>2819479</v>
      </c>
      <c r="F60" s="11">
        <v>2724902</v>
      </c>
      <c r="G60" s="11">
        <v>1651676</v>
      </c>
      <c r="H60" s="11">
        <v>3109912</v>
      </c>
      <c r="I60" s="11">
        <v>3496547</v>
      </c>
      <c r="J60" s="11">
        <v>3013598</v>
      </c>
      <c r="K60" s="11">
        <f t="shared" si="10"/>
        <v>27179201</v>
      </c>
    </row>
    <row r="61" spans="1:11" ht="12.75">
      <c r="A61" s="8" t="s">
        <v>173</v>
      </c>
      <c r="B61" s="11"/>
      <c r="C61" s="11"/>
      <c r="D61" s="11"/>
      <c r="E61" s="11"/>
      <c r="F61" s="11"/>
      <c r="G61" s="11"/>
      <c r="H61" s="11"/>
      <c r="I61" s="11"/>
      <c r="J61" s="11"/>
      <c r="K61" s="11">
        <f t="shared" si="10"/>
        <v>0</v>
      </c>
    </row>
    <row r="62" spans="1:11" ht="12.75">
      <c r="A62" s="8" t="s">
        <v>31</v>
      </c>
      <c r="B62" s="11">
        <v>726116</v>
      </c>
      <c r="C62" s="11">
        <v>3287367</v>
      </c>
      <c r="D62" s="11">
        <v>4849782</v>
      </c>
      <c r="E62" s="11">
        <v>2732732</v>
      </c>
      <c r="F62" s="11">
        <v>8388352</v>
      </c>
      <c r="G62" s="11">
        <v>4711548</v>
      </c>
      <c r="H62" s="11">
        <v>1757366</v>
      </c>
      <c r="I62" s="11">
        <v>1210122</v>
      </c>
      <c r="J62" s="11">
        <v>1023137</v>
      </c>
      <c r="K62" s="11">
        <f t="shared" si="10"/>
        <v>28686522</v>
      </c>
    </row>
    <row r="63" spans="1:11" ht="12.75">
      <c r="A63" s="8" t="s">
        <v>141</v>
      </c>
      <c r="B63" s="11"/>
      <c r="C63" s="11"/>
      <c r="D63" s="11"/>
      <c r="E63" s="11"/>
      <c r="F63" s="11"/>
      <c r="G63" s="11"/>
      <c r="H63" s="11"/>
      <c r="I63" s="11"/>
      <c r="J63" s="11"/>
      <c r="K63" s="11">
        <f t="shared" si="10"/>
        <v>0</v>
      </c>
    </row>
    <row r="64" spans="1:11" ht="12.75">
      <c r="A64" s="8" t="s">
        <v>127</v>
      </c>
      <c r="B64" s="11">
        <v>676183</v>
      </c>
      <c r="C64" s="11">
        <v>808263</v>
      </c>
      <c r="D64" s="11">
        <v>663223</v>
      </c>
      <c r="E64" s="11">
        <v>648279</v>
      </c>
      <c r="F64" s="11">
        <v>617716</v>
      </c>
      <c r="G64" s="11">
        <v>769271</v>
      </c>
      <c r="H64" s="11">
        <v>784397</v>
      </c>
      <c r="I64" s="11">
        <v>700385</v>
      </c>
      <c r="J64" s="11">
        <v>739759</v>
      </c>
      <c r="K64" s="11">
        <f t="shared" si="10"/>
        <v>6407476</v>
      </c>
    </row>
    <row r="65" spans="1:12" ht="12.75">
      <c r="A65" s="8" t="s">
        <v>174</v>
      </c>
      <c r="B65" s="11">
        <v>736439</v>
      </c>
      <c r="C65" s="11">
        <v>901541</v>
      </c>
      <c r="D65" s="11">
        <v>1339144</v>
      </c>
      <c r="E65" s="11">
        <v>612614</v>
      </c>
      <c r="F65" s="11">
        <v>650622</v>
      </c>
      <c r="G65" s="11">
        <v>785158</v>
      </c>
      <c r="H65" s="11">
        <v>870319</v>
      </c>
      <c r="I65" s="11">
        <v>840131</v>
      </c>
      <c r="J65" s="11">
        <v>974015</v>
      </c>
      <c r="K65" s="11">
        <f t="shared" si="10"/>
        <v>7709983</v>
      </c>
      <c r="L65" s="32"/>
    </row>
    <row r="66" spans="1:12" ht="12.75">
      <c r="A66" s="8" t="s">
        <v>318</v>
      </c>
      <c r="B66" s="11">
        <v>1490286</v>
      </c>
      <c r="C66" s="11">
        <v>744071</v>
      </c>
      <c r="D66" s="11">
        <v>744071</v>
      </c>
      <c r="E66" s="11">
        <v>1864416</v>
      </c>
      <c r="F66" s="11">
        <v>844776</v>
      </c>
      <c r="G66" s="11">
        <v>732527</v>
      </c>
      <c r="H66" s="11">
        <v>1542439</v>
      </c>
      <c r="I66" s="11">
        <v>868720</v>
      </c>
      <c r="J66" s="11">
        <v>777487</v>
      </c>
      <c r="K66" s="11">
        <f t="shared" si="10"/>
        <v>9608793</v>
      </c>
      <c r="L66" s="32"/>
    </row>
    <row r="67" spans="1:12" ht="12.75">
      <c r="A67" s="8" t="s">
        <v>326</v>
      </c>
      <c r="B67" s="11">
        <v>857518</v>
      </c>
      <c r="C67" s="11">
        <v>907184</v>
      </c>
      <c r="D67" s="11">
        <v>871275</v>
      </c>
      <c r="E67" s="11">
        <v>806133</v>
      </c>
      <c r="F67" s="11">
        <v>841097</v>
      </c>
      <c r="G67" s="11">
        <v>870650</v>
      </c>
      <c r="H67" s="11">
        <v>891926</v>
      </c>
      <c r="I67" s="11">
        <v>970950</v>
      </c>
      <c r="J67" s="11">
        <v>953243</v>
      </c>
      <c r="K67" s="11">
        <f t="shared" si="10"/>
        <v>7969976</v>
      </c>
      <c r="L67" s="32"/>
    </row>
    <row r="68" spans="1:12" ht="12.75">
      <c r="A68" s="40" t="s">
        <v>180</v>
      </c>
      <c r="B68" s="23">
        <f>SUM(B69:B76)</f>
        <v>2549081</v>
      </c>
      <c r="C68" s="23">
        <f aca="true" t="shared" si="11" ref="C68:K68">SUM(C69:C76)</f>
        <v>2553102.84</v>
      </c>
      <c r="D68" s="23">
        <f t="shared" si="11"/>
        <v>2559045.01</v>
      </c>
      <c r="E68" s="23">
        <f t="shared" si="11"/>
        <v>2567124.73</v>
      </c>
      <c r="F68" s="23">
        <f t="shared" si="11"/>
        <v>2574458.77</v>
      </c>
      <c r="G68" s="23">
        <f t="shared" si="11"/>
        <v>2578827.19</v>
      </c>
      <c r="H68" s="23">
        <f t="shared" si="11"/>
        <v>2588261.0100000002</v>
      </c>
      <c r="I68" s="23">
        <f t="shared" si="11"/>
        <v>2588082.3400000003</v>
      </c>
      <c r="J68" s="23">
        <f t="shared" si="11"/>
        <v>2583909.48</v>
      </c>
      <c r="K68" s="23">
        <f t="shared" si="11"/>
        <v>23141892.370000005</v>
      </c>
      <c r="L68" s="32"/>
    </row>
    <row r="69" spans="1:12" ht="12.75">
      <c r="A69" s="20" t="s">
        <v>239</v>
      </c>
      <c r="B69" s="25">
        <v>2549081</v>
      </c>
      <c r="C69" s="25">
        <v>2549081</v>
      </c>
      <c r="D69" s="25">
        <v>2549081</v>
      </c>
      <c r="E69" s="11">
        <v>2549080.94</v>
      </c>
      <c r="F69" s="11">
        <v>2549081</v>
      </c>
      <c r="G69" s="11">
        <v>2549080.94</v>
      </c>
      <c r="H69" s="25">
        <v>2549080.94</v>
      </c>
      <c r="I69" s="25">
        <v>2549080.94</v>
      </c>
      <c r="J69" s="208">
        <v>2549080.94</v>
      </c>
      <c r="K69" s="11">
        <f aca="true" t="shared" si="12" ref="K69:K76">SUM(B69:J69)</f>
        <v>22941728.700000003</v>
      </c>
      <c r="L69" s="32"/>
    </row>
    <row r="70" spans="1:12" ht="12.75">
      <c r="A70" s="20" t="s">
        <v>339</v>
      </c>
      <c r="B70" s="25"/>
      <c r="C70" s="25"/>
      <c r="D70" s="25"/>
      <c r="E70" s="11"/>
      <c r="F70" s="11"/>
      <c r="G70" s="11"/>
      <c r="H70" s="25"/>
      <c r="I70" s="25"/>
      <c r="J70" s="208"/>
      <c r="K70" s="11">
        <f t="shared" si="12"/>
        <v>0</v>
      </c>
      <c r="L70" s="32"/>
    </row>
    <row r="71" spans="1:12" ht="12.75">
      <c r="A71" s="20" t="s">
        <v>342</v>
      </c>
      <c r="B71" s="25"/>
      <c r="C71" s="25"/>
      <c r="D71" s="25"/>
      <c r="E71" s="11"/>
      <c r="F71" s="11"/>
      <c r="G71" s="11"/>
      <c r="H71" s="25"/>
      <c r="I71" s="25"/>
      <c r="J71" s="208"/>
      <c r="K71" s="11">
        <f t="shared" si="12"/>
        <v>0</v>
      </c>
      <c r="L71" s="32"/>
    </row>
    <row r="72" spans="1:12" ht="12.75">
      <c r="A72" s="20" t="s">
        <v>341</v>
      </c>
      <c r="B72" s="25"/>
      <c r="C72" s="25"/>
      <c r="D72" s="25"/>
      <c r="E72" s="11"/>
      <c r="F72" s="11"/>
      <c r="G72" s="11"/>
      <c r="H72" s="25"/>
      <c r="I72" s="25"/>
      <c r="J72" s="208"/>
      <c r="K72" s="11">
        <f t="shared" si="12"/>
        <v>0</v>
      </c>
      <c r="L72" s="32"/>
    </row>
    <row r="73" spans="1:12" ht="12.75">
      <c r="A73" s="20" t="s">
        <v>438</v>
      </c>
      <c r="B73" s="11"/>
      <c r="C73" s="11"/>
      <c r="D73" s="11"/>
      <c r="E73" s="11"/>
      <c r="F73" s="11"/>
      <c r="G73" s="11"/>
      <c r="H73" s="11"/>
      <c r="I73" s="11"/>
      <c r="J73" s="11"/>
      <c r="K73" s="11">
        <f t="shared" si="12"/>
        <v>0</v>
      </c>
      <c r="L73" s="32"/>
    </row>
    <row r="74" spans="1:12" ht="12.75">
      <c r="A74" s="203" t="s">
        <v>474</v>
      </c>
      <c r="B74" s="11"/>
      <c r="C74" s="11"/>
      <c r="D74" s="11"/>
      <c r="E74" s="11"/>
      <c r="F74" s="11"/>
      <c r="G74" s="11"/>
      <c r="H74" s="11"/>
      <c r="I74" s="11"/>
      <c r="J74" s="11"/>
      <c r="K74" s="11">
        <f t="shared" si="12"/>
        <v>0</v>
      </c>
      <c r="L74" s="32"/>
    </row>
    <row r="75" spans="1:12" ht="12.75">
      <c r="A75" s="203" t="s">
        <v>499</v>
      </c>
      <c r="B75" s="11"/>
      <c r="C75" s="11"/>
      <c r="D75" s="11"/>
      <c r="E75" s="11"/>
      <c r="F75" s="11"/>
      <c r="G75" s="11">
        <v>85.15</v>
      </c>
      <c r="H75" s="11">
        <v>158.72</v>
      </c>
      <c r="I75" s="11">
        <v>144.74</v>
      </c>
      <c r="J75" s="11">
        <v>142.74</v>
      </c>
      <c r="K75" s="11">
        <f t="shared" si="12"/>
        <v>531.35</v>
      </c>
      <c r="L75" s="32"/>
    </row>
    <row r="76" spans="1:12" ht="12.75">
      <c r="A76" s="203" t="s">
        <v>544</v>
      </c>
      <c r="B76" s="11"/>
      <c r="C76" s="11">
        <v>4021.84</v>
      </c>
      <c r="D76" s="11">
        <v>9964.01</v>
      </c>
      <c r="E76" s="11">
        <v>18043.79</v>
      </c>
      <c r="F76" s="11">
        <v>25377.77</v>
      </c>
      <c r="G76" s="11">
        <v>29661.1</v>
      </c>
      <c r="H76" s="11">
        <v>39021.35</v>
      </c>
      <c r="I76" s="11">
        <v>38856.66</v>
      </c>
      <c r="J76" s="11">
        <v>34685.8</v>
      </c>
      <c r="K76" s="11">
        <f t="shared" si="12"/>
        <v>199632.32</v>
      </c>
      <c r="L76" s="32"/>
    </row>
    <row r="77" spans="1:12" ht="12.75">
      <c r="A77" s="40" t="s">
        <v>21</v>
      </c>
      <c r="B77" s="23">
        <f>SUM(B78:B85)</f>
        <v>21299141.57</v>
      </c>
      <c r="C77" s="23">
        <f aca="true" t="shared" si="13" ref="C77:K77">SUM(C78:C85)</f>
        <v>21290413.970000003</v>
      </c>
      <c r="D77" s="23">
        <f t="shared" si="13"/>
        <v>21287903.33</v>
      </c>
      <c r="E77" s="23">
        <f t="shared" si="13"/>
        <v>21295905.400000002</v>
      </c>
      <c r="F77" s="23">
        <f t="shared" si="13"/>
        <v>21275658</v>
      </c>
      <c r="G77" s="23">
        <f t="shared" si="13"/>
        <v>21271193.98</v>
      </c>
      <c r="H77" s="23">
        <f t="shared" si="13"/>
        <v>21286309.48</v>
      </c>
      <c r="I77" s="23">
        <f t="shared" si="13"/>
        <v>21269456.64</v>
      </c>
      <c r="J77" s="23">
        <f t="shared" si="13"/>
        <v>21258636.11</v>
      </c>
      <c r="K77" s="23">
        <f t="shared" si="13"/>
        <v>191534618.48</v>
      </c>
      <c r="L77" s="32"/>
    </row>
    <row r="78" spans="1:12" ht="12.75">
      <c r="A78" s="68" t="s">
        <v>239</v>
      </c>
      <c r="B78" s="25">
        <v>21209908</v>
      </c>
      <c r="C78" s="25">
        <v>21209907.26</v>
      </c>
      <c r="D78" s="120">
        <v>21209907.63</v>
      </c>
      <c r="E78" s="120">
        <v>21209907.63</v>
      </c>
      <c r="F78" s="120">
        <v>21209907.63</v>
      </c>
      <c r="G78" s="120">
        <v>21209907.63</v>
      </c>
      <c r="H78" s="25">
        <v>21209907.63</v>
      </c>
      <c r="I78" s="25">
        <v>21209907.63</v>
      </c>
      <c r="J78" s="208">
        <v>21209907.63</v>
      </c>
      <c r="K78" s="11">
        <f aca="true" t="shared" si="14" ref="K78:K86">SUM(B78:J78)</f>
        <v>190889168.67</v>
      </c>
      <c r="L78" s="32"/>
    </row>
    <row r="79" spans="1:12" ht="12.75">
      <c r="A79" s="68" t="s">
        <v>343</v>
      </c>
      <c r="B79" s="25"/>
      <c r="C79" s="25"/>
      <c r="D79" s="25"/>
      <c r="E79" s="11"/>
      <c r="F79" s="11"/>
      <c r="G79" s="11"/>
      <c r="H79" s="25"/>
      <c r="I79" s="25"/>
      <c r="J79" s="208"/>
      <c r="K79" s="11">
        <f t="shared" si="14"/>
        <v>0</v>
      </c>
      <c r="L79" s="32"/>
    </row>
    <row r="80" spans="1:12" ht="12.75">
      <c r="A80" s="68" t="s">
        <v>340</v>
      </c>
      <c r="B80" s="25"/>
      <c r="C80" s="25"/>
      <c r="D80" s="25"/>
      <c r="E80" s="11"/>
      <c r="F80" s="11"/>
      <c r="G80" s="11"/>
      <c r="H80" s="25"/>
      <c r="I80" s="25"/>
      <c r="J80" s="208"/>
      <c r="K80" s="11">
        <f t="shared" si="14"/>
        <v>0</v>
      </c>
      <c r="L80" s="32"/>
    </row>
    <row r="81" spans="1:12" ht="12.75">
      <c r="A81" s="68" t="s">
        <v>344</v>
      </c>
      <c r="B81" s="25"/>
      <c r="C81" s="25"/>
      <c r="D81" s="25"/>
      <c r="E81" s="11"/>
      <c r="F81" s="11"/>
      <c r="G81" s="11"/>
      <c r="H81" s="25"/>
      <c r="I81" s="25"/>
      <c r="J81" s="208"/>
      <c r="K81" s="11">
        <f t="shared" si="14"/>
        <v>0</v>
      </c>
      <c r="L81" s="32"/>
    </row>
    <row r="82" spans="1:12" ht="12.75">
      <c r="A82" s="68" t="s">
        <v>439</v>
      </c>
      <c r="B82" s="208"/>
      <c r="C82" s="208"/>
      <c r="D82" s="208"/>
      <c r="E82" s="11"/>
      <c r="F82" s="11"/>
      <c r="G82" s="11"/>
      <c r="H82" s="25"/>
      <c r="I82" s="25"/>
      <c r="J82" s="208"/>
      <c r="K82" s="25">
        <f t="shared" si="14"/>
        <v>0</v>
      </c>
      <c r="L82" s="32"/>
    </row>
    <row r="83" spans="1:12" ht="12.75">
      <c r="A83" s="205" t="s">
        <v>483</v>
      </c>
      <c r="B83" s="208">
        <v>1462.36</v>
      </c>
      <c r="C83" s="208">
        <v>1277.74</v>
      </c>
      <c r="D83" s="208">
        <v>1222.53</v>
      </c>
      <c r="E83" s="11">
        <v>1570.42</v>
      </c>
      <c r="F83" s="11">
        <v>1420.42</v>
      </c>
      <c r="G83" s="11">
        <v>1067.92</v>
      </c>
      <c r="H83" s="25">
        <v>1469.29</v>
      </c>
      <c r="I83" s="25">
        <v>1338.12</v>
      </c>
      <c r="J83" s="208">
        <v>1355.22</v>
      </c>
      <c r="K83" s="25">
        <f t="shared" si="14"/>
        <v>12184.019999999999</v>
      </c>
      <c r="L83" s="32"/>
    </row>
    <row r="84" spans="1:12" ht="12.75">
      <c r="A84" s="205" t="s">
        <v>500</v>
      </c>
      <c r="B84" s="208">
        <v>87771.21</v>
      </c>
      <c r="C84" s="208">
        <v>74234.53</v>
      </c>
      <c r="D84" s="208">
        <v>61040.11</v>
      </c>
      <c r="E84" s="11">
        <v>65855.12</v>
      </c>
      <c r="F84" s="11">
        <v>57479.95</v>
      </c>
      <c r="G84" s="11">
        <v>51331.61</v>
      </c>
      <c r="H84" s="25">
        <v>54250.64</v>
      </c>
      <c r="I84" s="25">
        <v>34379.52</v>
      </c>
      <c r="J84" s="208">
        <v>30715.23</v>
      </c>
      <c r="K84" s="25">
        <f t="shared" si="14"/>
        <v>517057.92</v>
      </c>
      <c r="L84" s="32"/>
    </row>
    <row r="85" spans="1:12" ht="12.75">
      <c r="A85" s="205" t="s">
        <v>545</v>
      </c>
      <c r="B85" s="208"/>
      <c r="C85" s="208">
        <v>4994.44</v>
      </c>
      <c r="D85" s="208">
        <v>15733.06</v>
      </c>
      <c r="E85" s="11">
        <v>18572.23</v>
      </c>
      <c r="F85" s="11">
        <v>6850</v>
      </c>
      <c r="G85" s="11">
        <v>8886.82</v>
      </c>
      <c r="H85" s="25">
        <v>20681.92</v>
      </c>
      <c r="I85" s="25">
        <v>23831.37</v>
      </c>
      <c r="J85" s="208">
        <v>16658.03</v>
      </c>
      <c r="K85" s="25">
        <f t="shared" si="14"/>
        <v>116207.87</v>
      </c>
      <c r="L85" s="32"/>
    </row>
    <row r="86" spans="1:12" ht="12.75">
      <c r="A86" s="37" t="s">
        <v>190</v>
      </c>
      <c r="B86" s="23">
        <v>0</v>
      </c>
      <c r="C86" s="23">
        <v>0</v>
      </c>
      <c r="D86" s="23">
        <v>10000000</v>
      </c>
      <c r="E86" s="23">
        <v>0</v>
      </c>
      <c r="F86" s="23">
        <v>0</v>
      </c>
      <c r="G86" s="23">
        <v>10000000</v>
      </c>
      <c r="H86" s="23">
        <v>7270651</v>
      </c>
      <c r="I86" s="23">
        <v>0</v>
      </c>
      <c r="J86" s="23">
        <v>0</v>
      </c>
      <c r="K86" s="23">
        <f t="shared" si="14"/>
        <v>27270651</v>
      </c>
      <c r="L86" s="32"/>
    </row>
    <row r="87" spans="1:12" ht="12.75">
      <c r="A87" s="39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32"/>
    </row>
    <row r="88" spans="1:12" ht="12.75">
      <c r="A88" s="40" t="s">
        <v>145</v>
      </c>
      <c r="B88" s="23">
        <f>SUM(B89:B126)</f>
        <v>1237875</v>
      </c>
      <c r="C88" s="23">
        <f aca="true" t="shared" si="15" ref="C88:K88">SUM(C89:C126)</f>
        <v>800251</v>
      </c>
      <c r="D88" s="23">
        <f t="shared" si="15"/>
        <v>14336107.37</v>
      </c>
      <c r="E88" s="23">
        <f t="shared" si="15"/>
        <v>4335227.65</v>
      </c>
      <c r="F88" s="23">
        <f t="shared" si="15"/>
        <v>9416062.36</v>
      </c>
      <c r="G88" s="23">
        <f t="shared" si="15"/>
        <v>10757972.39</v>
      </c>
      <c r="H88" s="23">
        <f t="shared" si="15"/>
        <v>17031074.25</v>
      </c>
      <c r="I88" s="23">
        <f t="shared" si="15"/>
        <v>49213051</v>
      </c>
      <c r="J88" s="23">
        <f t="shared" si="15"/>
        <v>25677467.67</v>
      </c>
      <c r="K88" s="23">
        <f t="shared" si="15"/>
        <v>132805088.69000001</v>
      </c>
      <c r="L88" s="32"/>
    </row>
    <row r="89" spans="1:12" ht="12.75" hidden="1">
      <c r="A89" s="8" t="s">
        <v>175</v>
      </c>
      <c r="B89" s="11"/>
      <c r="C89" s="11"/>
      <c r="D89" s="11"/>
      <c r="E89" s="11"/>
      <c r="F89" s="11"/>
      <c r="G89" s="11"/>
      <c r="H89" s="11"/>
      <c r="I89" s="11"/>
      <c r="J89" s="11"/>
      <c r="K89" s="11">
        <f aca="true" t="shared" si="16" ref="K89:K127">SUM(B89:J89)</f>
        <v>0</v>
      </c>
      <c r="L89" s="32"/>
    </row>
    <row r="90" spans="1:12" ht="12.75" hidden="1">
      <c r="A90" s="8" t="s">
        <v>134</v>
      </c>
      <c r="B90" s="11"/>
      <c r="C90" s="11"/>
      <c r="D90" s="11"/>
      <c r="E90" s="11"/>
      <c r="F90" s="11"/>
      <c r="G90" s="11"/>
      <c r="H90" s="11"/>
      <c r="I90" s="11"/>
      <c r="J90" s="11"/>
      <c r="K90" s="11">
        <f t="shared" si="16"/>
        <v>0</v>
      </c>
      <c r="L90" s="32"/>
    </row>
    <row r="91" spans="1:12" ht="12.75" hidden="1">
      <c r="A91" s="8" t="s">
        <v>284</v>
      </c>
      <c r="B91" s="11"/>
      <c r="C91" s="11"/>
      <c r="D91" s="11"/>
      <c r="E91" s="11"/>
      <c r="F91" s="11"/>
      <c r="G91" s="11"/>
      <c r="H91" s="11"/>
      <c r="I91" s="11"/>
      <c r="J91" s="11"/>
      <c r="K91" s="11">
        <f t="shared" si="16"/>
        <v>0</v>
      </c>
      <c r="L91" s="32"/>
    </row>
    <row r="92" spans="1:12" ht="12.75" hidden="1">
      <c r="A92" s="8" t="s">
        <v>285</v>
      </c>
      <c r="B92" s="11"/>
      <c r="C92" s="11"/>
      <c r="D92" s="11"/>
      <c r="E92" s="11"/>
      <c r="F92" s="11"/>
      <c r="G92" s="11"/>
      <c r="H92" s="11"/>
      <c r="I92" s="11"/>
      <c r="J92" s="11"/>
      <c r="K92" s="11">
        <f t="shared" si="16"/>
        <v>0</v>
      </c>
      <c r="L92" s="32"/>
    </row>
    <row r="93" spans="1:12" ht="12.75" hidden="1">
      <c r="A93" s="8" t="s">
        <v>240</v>
      </c>
      <c r="B93" s="11"/>
      <c r="C93" s="11"/>
      <c r="D93" s="11"/>
      <c r="E93" s="11"/>
      <c r="F93" s="11"/>
      <c r="G93" s="11"/>
      <c r="H93" s="11"/>
      <c r="I93" s="11"/>
      <c r="J93" s="11"/>
      <c r="K93" s="11">
        <f t="shared" si="16"/>
        <v>0</v>
      </c>
      <c r="L93" s="32"/>
    </row>
    <row r="94" spans="1:12" ht="12.75">
      <c r="A94" s="8" t="s">
        <v>313</v>
      </c>
      <c r="B94" s="11">
        <v>1237875</v>
      </c>
      <c r="C94" s="11">
        <v>800251</v>
      </c>
      <c r="D94" s="11">
        <v>757091</v>
      </c>
      <c r="E94" s="11">
        <v>935888</v>
      </c>
      <c r="F94" s="11">
        <v>834223</v>
      </c>
      <c r="G94" s="11">
        <v>905421</v>
      </c>
      <c r="H94" s="11">
        <v>835352</v>
      </c>
      <c r="I94" s="11">
        <v>871728</v>
      </c>
      <c r="J94" s="11">
        <v>852369</v>
      </c>
      <c r="K94" s="11">
        <f t="shared" si="16"/>
        <v>8030198</v>
      </c>
      <c r="L94" s="32"/>
    </row>
    <row r="95" spans="1:12" ht="12.75" hidden="1">
      <c r="A95" s="8" t="s">
        <v>302</v>
      </c>
      <c r="B95" s="11"/>
      <c r="C95" s="11"/>
      <c r="D95" s="11"/>
      <c r="E95" s="11"/>
      <c r="F95" s="11"/>
      <c r="G95" s="11"/>
      <c r="H95" s="11"/>
      <c r="I95" s="11"/>
      <c r="J95" s="11"/>
      <c r="K95" s="11">
        <f t="shared" si="16"/>
        <v>0</v>
      </c>
      <c r="L95" s="32"/>
    </row>
    <row r="96" spans="1:12" ht="12.75" hidden="1">
      <c r="A96" s="8" t="s">
        <v>309</v>
      </c>
      <c r="B96" s="11"/>
      <c r="C96" s="11"/>
      <c r="D96" s="11"/>
      <c r="E96" s="11"/>
      <c r="F96" s="11"/>
      <c r="G96" s="11"/>
      <c r="H96" s="11"/>
      <c r="I96" s="11"/>
      <c r="J96" s="11"/>
      <c r="K96" s="11">
        <f t="shared" si="16"/>
        <v>0</v>
      </c>
      <c r="L96" s="32"/>
    </row>
    <row r="97" spans="1:12" ht="12.75" hidden="1">
      <c r="A97" s="8" t="s">
        <v>308</v>
      </c>
      <c r="B97" s="11"/>
      <c r="C97" s="11"/>
      <c r="D97" s="11"/>
      <c r="E97" s="11"/>
      <c r="F97" s="11"/>
      <c r="G97" s="11"/>
      <c r="H97" s="11"/>
      <c r="I97" s="11"/>
      <c r="J97" s="11"/>
      <c r="K97" s="11">
        <f t="shared" si="16"/>
        <v>0</v>
      </c>
      <c r="L97" s="32"/>
    </row>
    <row r="98" spans="1:12" ht="12.75" hidden="1">
      <c r="A98" s="8" t="s">
        <v>312</v>
      </c>
      <c r="B98" s="11"/>
      <c r="C98" s="11"/>
      <c r="D98" s="11"/>
      <c r="E98" s="11"/>
      <c r="F98" s="11"/>
      <c r="G98" s="11"/>
      <c r="H98" s="11"/>
      <c r="I98" s="11"/>
      <c r="J98" s="11"/>
      <c r="K98" s="11">
        <f t="shared" si="16"/>
        <v>0</v>
      </c>
      <c r="L98" s="32"/>
    </row>
    <row r="99" spans="1:12" ht="12.75" hidden="1">
      <c r="A99" s="8" t="s">
        <v>243</v>
      </c>
      <c r="B99" s="11"/>
      <c r="C99" s="11"/>
      <c r="D99" s="11"/>
      <c r="E99" s="11"/>
      <c r="F99" s="11"/>
      <c r="G99" s="11"/>
      <c r="H99" s="11"/>
      <c r="I99" s="11"/>
      <c r="J99" s="11"/>
      <c r="K99" s="11">
        <f t="shared" si="16"/>
        <v>0</v>
      </c>
      <c r="L99" s="32"/>
    </row>
    <row r="100" spans="1:12" ht="12.75" hidden="1">
      <c r="A100" s="8" t="s">
        <v>303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>
        <f t="shared" si="16"/>
        <v>0</v>
      </c>
      <c r="L100" s="32"/>
    </row>
    <row r="101" spans="1:12" ht="12.75" hidden="1">
      <c r="A101" s="8" t="s">
        <v>314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>
        <f t="shared" si="16"/>
        <v>0</v>
      </c>
      <c r="L101" s="32"/>
    </row>
    <row r="102" spans="1:12" ht="12.75" hidden="1">
      <c r="A102" s="8" t="s">
        <v>320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>
        <f t="shared" si="16"/>
        <v>0</v>
      </c>
      <c r="L102" s="32"/>
    </row>
    <row r="103" spans="1:12" ht="12.75">
      <c r="A103" s="8" t="s">
        <v>321</v>
      </c>
      <c r="B103" s="11"/>
      <c r="C103" s="11"/>
      <c r="D103" s="11"/>
      <c r="E103" s="11"/>
      <c r="F103" s="11">
        <v>4000000</v>
      </c>
      <c r="G103" s="11"/>
      <c r="H103" s="11"/>
      <c r="I103" s="11">
        <v>6000000</v>
      </c>
      <c r="J103" s="11"/>
      <c r="K103" s="11">
        <f t="shared" si="16"/>
        <v>10000000</v>
      </c>
      <c r="L103" s="32"/>
    </row>
    <row r="104" spans="1:12" ht="12.75">
      <c r="A104" s="8" t="s">
        <v>407</v>
      </c>
      <c r="B104" s="11"/>
      <c r="C104" s="11"/>
      <c r="D104" s="11"/>
      <c r="E104" s="11"/>
      <c r="F104" s="11">
        <v>1000000</v>
      </c>
      <c r="G104" s="11"/>
      <c r="H104" s="11"/>
      <c r="I104" s="11">
        <v>1500000</v>
      </c>
      <c r="J104" s="11"/>
      <c r="K104" s="11">
        <f t="shared" si="16"/>
        <v>2500000</v>
      </c>
      <c r="L104" s="32"/>
    </row>
    <row r="105" spans="1:12" ht="12.75" hidden="1">
      <c r="A105" s="8" t="s">
        <v>322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>
        <f t="shared" si="16"/>
        <v>0</v>
      </c>
      <c r="L105" s="32"/>
    </row>
    <row r="106" spans="1:12" ht="12.75" hidden="1">
      <c r="A106" s="8" t="s">
        <v>330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>
        <f t="shared" si="16"/>
        <v>0</v>
      </c>
      <c r="L106" s="32"/>
    </row>
    <row r="107" spans="1:12" ht="12.75">
      <c r="A107" s="8" t="s">
        <v>328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>
        <f t="shared" si="16"/>
        <v>0</v>
      </c>
      <c r="L107" s="32"/>
    </row>
    <row r="108" spans="1:12" ht="12.75">
      <c r="A108" s="8" t="s">
        <v>345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>
        <f t="shared" si="16"/>
        <v>0</v>
      </c>
      <c r="L108" s="32"/>
    </row>
    <row r="109" spans="1:12" ht="12.75">
      <c r="A109" s="203" t="s">
        <v>492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>
        <f t="shared" si="16"/>
        <v>0</v>
      </c>
      <c r="L109" s="32"/>
    </row>
    <row r="110" spans="1:12" ht="12.75">
      <c r="A110" s="8" t="s">
        <v>412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>
        <f t="shared" si="16"/>
        <v>0</v>
      </c>
      <c r="L110" s="32"/>
    </row>
    <row r="111" spans="1:12" ht="12.75">
      <c r="A111" s="203" t="s">
        <v>488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>
        <f t="shared" si="16"/>
        <v>0</v>
      </c>
      <c r="L111" s="32"/>
    </row>
    <row r="112" spans="1:12" ht="12.75">
      <c r="A112" s="203" t="s">
        <v>503</v>
      </c>
      <c r="B112" s="11"/>
      <c r="C112" s="11"/>
      <c r="D112" s="11">
        <v>13579016.37</v>
      </c>
      <c r="E112" s="11">
        <v>3399339.65</v>
      </c>
      <c r="F112" s="11">
        <v>3581839.36</v>
      </c>
      <c r="G112" s="11">
        <v>4852551.39</v>
      </c>
      <c r="H112" s="11">
        <v>6195722.25</v>
      </c>
      <c r="I112" s="11">
        <v>4334968.99</v>
      </c>
      <c r="J112" s="11">
        <v>1712770.67</v>
      </c>
      <c r="K112" s="11">
        <f t="shared" si="16"/>
        <v>37656208.68</v>
      </c>
      <c r="L112" s="32"/>
    </row>
    <row r="113" spans="1:12" ht="12.75">
      <c r="A113" s="8" t="s">
        <v>400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>
        <f t="shared" si="16"/>
        <v>0</v>
      </c>
      <c r="L113" s="32"/>
    </row>
    <row r="114" spans="1:12" ht="12.75">
      <c r="A114" s="8" t="s">
        <v>456</v>
      </c>
      <c r="B114" s="11"/>
      <c r="C114" s="11"/>
      <c r="D114" s="11"/>
      <c r="E114" s="11"/>
      <c r="F114" s="11"/>
      <c r="G114" s="11"/>
      <c r="H114" s="11"/>
      <c r="I114" s="11">
        <v>1470907</v>
      </c>
      <c r="J114" s="11">
        <v>2214533</v>
      </c>
      <c r="K114" s="11">
        <f t="shared" si="16"/>
        <v>3685440</v>
      </c>
      <c r="L114" s="32"/>
    </row>
    <row r="115" spans="1:12" ht="12.75" hidden="1">
      <c r="A115" s="8" t="s">
        <v>452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>
        <f t="shared" si="16"/>
        <v>0</v>
      </c>
      <c r="L115" s="32"/>
    </row>
    <row r="116" spans="1:12" ht="12.75">
      <c r="A116" s="8" t="s">
        <v>453</v>
      </c>
      <c r="B116" s="11"/>
      <c r="C116" s="11"/>
      <c r="D116" s="11"/>
      <c r="E116" s="11"/>
      <c r="F116" s="11"/>
      <c r="G116" s="11"/>
      <c r="H116" s="11"/>
      <c r="I116" s="11">
        <v>221100</v>
      </c>
      <c r="J116" s="11"/>
      <c r="K116" s="11">
        <f t="shared" si="16"/>
        <v>221100</v>
      </c>
      <c r="L116" s="32"/>
    </row>
    <row r="117" spans="1:12" ht="12.75">
      <c r="A117" s="8" t="s">
        <v>495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>
        <f t="shared" si="16"/>
        <v>0</v>
      </c>
      <c r="L117" s="32"/>
    </row>
    <row r="118" spans="1:12" ht="12.75">
      <c r="A118" s="8" t="s">
        <v>464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>
        <f t="shared" si="16"/>
        <v>0</v>
      </c>
      <c r="L118" s="32"/>
    </row>
    <row r="119" spans="1:12" ht="12.75">
      <c r="A119" s="8" t="s">
        <v>572</v>
      </c>
      <c r="B119" s="11"/>
      <c r="C119" s="11"/>
      <c r="D119" s="11"/>
      <c r="E119" s="11"/>
      <c r="F119" s="11"/>
      <c r="G119" s="11"/>
      <c r="H119" s="11"/>
      <c r="I119" s="11"/>
      <c r="J119" s="11">
        <v>2708419</v>
      </c>
      <c r="K119" s="11">
        <f t="shared" si="16"/>
        <v>2708419</v>
      </c>
      <c r="L119" s="32"/>
    </row>
    <row r="120" spans="1:12" ht="12.75">
      <c r="A120" s="8" t="s">
        <v>574</v>
      </c>
      <c r="B120" s="11"/>
      <c r="C120" s="11"/>
      <c r="D120" s="11"/>
      <c r="E120" s="11"/>
      <c r="F120" s="11"/>
      <c r="G120" s="11"/>
      <c r="H120" s="11"/>
      <c r="I120" s="11"/>
      <c r="J120" s="35">
        <v>2250000</v>
      </c>
      <c r="K120" s="11">
        <f t="shared" si="16"/>
        <v>2250000</v>
      </c>
      <c r="L120" s="32"/>
    </row>
    <row r="121" spans="1:12" ht="12.75">
      <c r="A121" s="203" t="s">
        <v>507</v>
      </c>
      <c r="B121" s="11"/>
      <c r="C121" s="11"/>
      <c r="D121" s="11"/>
      <c r="E121" s="11"/>
      <c r="F121" s="11"/>
      <c r="G121" s="11">
        <v>5000000</v>
      </c>
      <c r="H121" s="11"/>
      <c r="I121" s="11"/>
      <c r="J121" s="11"/>
      <c r="K121" s="11">
        <f t="shared" si="16"/>
        <v>5000000</v>
      </c>
      <c r="L121" s="32"/>
    </row>
    <row r="122" spans="1:12" ht="12.75">
      <c r="A122" s="203" t="s">
        <v>509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>
        <f t="shared" si="16"/>
        <v>0</v>
      </c>
      <c r="L122" s="32"/>
    </row>
    <row r="123" spans="1:12" ht="12.75">
      <c r="A123" s="203" t="s">
        <v>569</v>
      </c>
      <c r="B123" s="11"/>
      <c r="C123" s="11"/>
      <c r="D123" s="11"/>
      <c r="E123" s="11"/>
      <c r="F123" s="11"/>
      <c r="G123" s="11"/>
      <c r="H123" s="11"/>
      <c r="I123" s="11">
        <v>9600000</v>
      </c>
      <c r="J123" s="11"/>
      <c r="K123" s="11">
        <f t="shared" si="16"/>
        <v>9600000</v>
      </c>
      <c r="L123" s="32"/>
    </row>
    <row r="124" spans="1:12" ht="12.75">
      <c r="A124" s="203" t="s">
        <v>570</v>
      </c>
      <c r="B124" s="11"/>
      <c r="C124" s="11"/>
      <c r="D124" s="11"/>
      <c r="E124" s="11"/>
      <c r="F124" s="11"/>
      <c r="G124" s="11"/>
      <c r="H124" s="11"/>
      <c r="I124" s="11">
        <v>25214347.01</v>
      </c>
      <c r="J124" s="11"/>
      <c r="K124" s="11">
        <f t="shared" si="16"/>
        <v>25214347.01</v>
      </c>
      <c r="L124" s="32"/>
    </row>
    <row r="125" spans="1:12" ht="12.75">
      <c r="A125" s="203" t="s">
        <v>566</v>
      </c>
      <c r="B125" s="11"/>
      <c r="C125" s="11"/>
      <c r="D125" s="11"/>
      <c r="E125" s="11"/>
      <c r="F125" s="11"/>
      <c r="G125" s="11"/>
      <c r="H125" s="11">
        <v>10000000</v>
      </c>
      <c r="I125" s="11"/>
      <c r="J125" s="11"/>
      <c r="K125" s="11">
        <f t="shared" si="16"/>
        <v>10000000</v>
      </c>
      <c r="L125" s="32"/>
    </row>
    <row r="126" spans="1:12" ht="12.75">
      <c r="A126" s="203" t="s">
        <v>573</v>
      </c>
      <c r="B126" s="11"/>
      <c r="C126" s="11"/>
      <c r="D126" s="11"/>
      <c r="E126" s="11"/>
      <c r="F126" s="11"/>
      <c r="G126" s="11"/>
      <c r="H126" s="11"/>
      <c r="I126" s="11"/>
      <c r="J126" s="11">
        <v>15939376</v>
      </c>
      <c r="K126" s="11">
        <f t="shared" si="16"/>
        <v>15939376</v>
      </c>
      <c r="L126" s="32"/>
    </row>
    <row r="127" spans="1:12" ht="12.75">
      <c r="A127" s="40" t="s">
        <v>22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f t="shared" si="16"/>
        <v>0</v>
      </c>
      <c r="L127" s="32"/>
    </row>
    <row r="128" spans="1:12" ht="12.75">
      <c r="A128" s="8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32"/>
    </row>
    <row r="129" spans="1:12" ht="12.75">
      <c r="A129" s="40" t="s">
        <v>20</v>
      </c>
      <c r="B129" s="23">
        <f>SUM(B130:B134)</f>
        <v>0</v>
      </c>
      <c r="C129" s="23">
        <f aca="true" t="shared" si="17" ref="C129:I129">SUM(C130:C134)</f>
        <v>0</v>
      </c>
      <c r="D129" s="23">
        <f t="shared" si="17"/>
        <v>0</v>
      </c>
      <c r="E129" s="23">
        <f t="shared" si="17"/>
        <v>0</v>
      </c>
      <c r="F129" s="23">
        <f t="shared" si="17"/>
        <v>0</v>
      </c>
      <c r="G129" s="23">
        <f t="shared" si="17"/>
        <v>0</v>
      </c>
      <c r="H129" s="23">
        <f t="shared" si="17"/>
        <v>0</v>
      </c>
      <c r="I129" s="23">
        <f t="shared" si="17"/>
        <v>0</v>
      </c>
      <c r="J129" s="23">
        <f>SUM(J130:J134)</f>
        <v>0</v>
      </c>
      <c r="K129" s="23">
        <f>SUM(K130:K134)</f>
        <v>0</v>
      </c>
      <c r="L129" s="32"/>
    </row>
    <row r="130" spans="1:12" ht="12.75">
      <c r="A130" s="8" t="s">
        <v>137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>
        <f>SUM(B130:J130)</f>
        <v>0</v>
      </c>
      <c r="L130" s="32"/>
    </row>
    <row r="131" spans="1:12" ht="12.75">
      <c r="A131" s="8" t="s">
        <v>138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>
        <f>SUM(B131:J131)</f>
        <v>0</v>
      </c>
      <c r="L131" s="32"/>
    </row>
    <row r="132" spans="1:12" ht="12.75">
      <c r="A132" s="8" t="s">
        <v>139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>
        <f>SUM(B132:J132)</f>
        <v>0</v>
      </c>
      <c r="L132" s="32"/>
    </row>
    <row r="133" spans="1:12" ht="12.75">
      <c r="A133" s="8" t="s">
        <v>286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>
        <f>SUM(B133:J133)</f>
        <v>0</v>
      </c>
      <c r="L133" s="32"/>
    </row>
    <row r="134" spans="1:12" ht="12.75">
      <c r="A134" s="8" t="s">
        <v>305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>
        <f>SUM(B134:J134)</f>
        <v>0</v>
      </c>
      <c r="L134" s="32"/>
    </row>
    <row r="135" spans="1:12" ht="12.75">
      <c r="A135" s="8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32"/>
    </row>
    <row r="136" spans="1:12" ht="12.75">
      <c r="A136" s="40" t="s">
        <v>23</v>
      </c>
      <c r="B136" s="23">
        <v>4488027.28</v>
      </c>
      <c r="C136" s="23">
        <v>1084102</v>
      </c>
      <c r="D136" s="23">
        <v>901449</v>
      </c>
      <c r="E136" s="23">
        <v>1527391.75</v>
      </c>
      <c r="F136" s="23">
        <v>998812.86</v>
      </c>
      <c r="G136" s="23">
        <v>1203770.6</v>
      </c>
      <c r="H136" s="23">
        <v>1054772.96</v>
      </c>
      <c r="I136" s="23">
        <v>15698790</v>
      </c>
      <c r="J136" s="23">
        <v>1135673</v>
      </c>
      <c r="K136" s="23">
        <f>SUM(B136:J136)</f>
        <v>28092789.45</v>
      </c>
      <c r="L136" s="32"/>
    </row>
    <row r="137" spans="1:12" ht="12.75">
      <c r="A137" s="9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32"/>
    </row>
    <row r="138" ht="12.75">
      <c r="L138" s="32"/>
    </row>
    <row r="139" spans="1:12" ht="12.75">
      <c r="A139" s="5" t="s">
        <v>35</v>
      </c>
      <c r="B139" s="6">
        <f aca="true" t="shared" si="18" ref="B139:K139">SUM(B136+B129+B127+B88+B86+B77+B68+B58+B48+B35+B30+B16+B8)</f>
        <v>165475787.42000002</v>
      </c>
      <c r="C139" s="6">
        <f t="shared" si="18"/>
        <v>97598997.01</v>
      </c>
      <c r="D139" s="6">
        <f t="shared" si="18"/>
        <v>103622417.26999998</v>
      </c>
      <c r="E139" s="6">
        <f t="shared" si="18"/>
        <v>84682376.78999999</v>
      </c>
      <c r="F139" s="6">
        <f t="shared" si="18"/>
        <v>99450925.25000001</v>
      </c>
      <c r="G139" s="6">
        <f t="shared" si="18"/>
        <v>97805382.86</v>
      </c>
      <c r="H139" s="6">
        <f t="shared" si="18"/>
        <v>103747301.90999998</v>
      </c>
      <c r="I139" s="6">
        <f t="shared" si="18"/>
        <v>154462505.67</v>
      </c>
      <c r="J139" s="6">
        <f t="shared" si="18"/>
        <v>102422662.94999997</v>
      </c>
      <c r="K139" s="6">
        <f t="shared" si="18"/>
        <v>1009268357.13</v>
      </c>
      <c r="L139" s="32"/>
    </row>
    <row r="140" ht="12.75">
      <c r="L140" s="32"/>
    </row>
    <row r="141" spans="2:12" ht="12.75">
      <c r="B141" s="32"/>
      <c r="D141" s="32"/>
      <c r="E141" s="32"/>
      <c r="F141" s="32"/>
      <c r="G141" s="32"/>
      <c r="H141" s="32"/>
      <c r="I141" s="32"/>
      <c r="J141" s="32"/>
      <c r="K141" s="32"/>
      <c r="L141" s="32"/>
    </row>
    <row r="142" spans="9:12" ht="12.75">
      <c r="I142" s="32"/>
      <c r="K142" s="32"/>
      <c r="L142" s="32"/>
    </row>
    <row r="143" ht="12.75">
      <c r="L143" s="32"/>
    </row>
    <row r="144" ht="12.75">
      <c r="L144" s="32"/>
    </row>
    <row r="145" ht="12.75">
      <c r="L145" s="32"/>
    </row>
    <row r="146" ht="12.75">
      <c r="L146" s="32"/>
    </row>
    <row r="147" ht="12.75">
      <c r="L147" s="32"/>
    </row>
    <row r="148" ht="12.75">
      <c r="L148" s="32"/>
    </row>
    <row r="149" ht="12.75">
      <c r="L149" s="32"/>
    </row>
    <row r="150" ht="12.75">
      <c r="L150" s="32"/>
    </row>
    <row r="151" ht="12.75">
      <c r="L151" s="32"/>
    </row>
    <row r="152" ht="12.75">
      <c r="L152" s="32"/>
    </row>
    <row r="153" ht="12.75">
      <c r="L153" s="32"/>
    </row>
    <row r="154" ht="12.75">
      <c r="L154" s="32"/>
    </row>
    <row r="155" ht="12.75">
      <c r="L155" s="32"/>
    </row>
    <row r="156" ht="12.75">
      <c r="L156" s="32"/>
    </row>
    <row r="157" ht="12.75">
      <c r="L157" s="32"/>
    </row>
    <row r="158" ht="12.75">
      <c r="L158" s="32"/>
    </row>
    <row r="159" ht="12.75">
      <c r="L159" s="32"/>
    </row>
    <row r="160" ht="12.75">
      <c r="L160" s="32"/>
    </row>
    <row r="161" ht="12.75">
      <c r="L161" s="32"/>
    </row>
    <row r="162" ht="12.75">
      <c r="L162" s="32"/>
    </row>
    <row r="163" ht="12.75">
      <c r="L163" s="32"/>
    </row>
    <row r="164" ht="12.75">
      <c r="L164" s="32"/>
    </row>
    <row r="165" ht="12.75">
      <c r="L165" s="32"/>
    </row>
    <row r="166" ht="12.75">
      <c r="L166" s="32"/>
    </row>
    <row r="167" ht="12.75">
      <c r="L167" s="32"/>
    </row>
  </sheetData>
  <sheetProtection/>
  <mergeCells count="4">
    <mergeCell ref="A1:L1"/>
    <mergeCell ref="A2:L2"/>
    <mergeCell ref="A3:L3"/>
    <mergeCell ref="A4:L4"/>
  </mergeCells>
  <printOptions horizontalCentered="1"/>
  <pageMargins left="0.15748031496062992" right="0.15748031496062992" top="0.2362204724409449" bottom="0.15748031496062992" header="0.2362204724409449" footer="0"/>
  <pageSetup firstPageNumber="7" useFirstPageNumber="1" horizontalDpi="600" verticalDpi="600" orientation="landscape" scale="60" r:id="rId2"/>
  <rowBreaks count="1" manualBreakCount="1">
    <brk id="56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60" zoomScaleNormal="60" zoomScalePageLayoutView="0" workbookViewId="0" topLeftCell="A1">
      <selection activeCell="A3" sqref="A3:I4"/>
    </sheetView>
  </sheetViews>
  <sheetFormatPr defaultColWidth="11.421875" defaultRowHeight="12.75"/>
  <cols>
    <col min="1" max="1" width="37.00390625" style="0" bestFit="1" customWidth="1"/>
    <col min="2" max="2" width="11.7109375" style="0" bestFit="1" customWidth="1"/>
    <col min="3" max="3" width="12.7109375" style="0" bestFit="1" customWidth="1"/>
    <col min="4" max="4" width="14.8515625" style="0" bestFit="1" customWidth="1"/>
    <col min="5" max="5" width="11.7109375" style="0" bestFit="1" customWidth="1"/>
    <col min="6" max="7" width="12.7109375" style="0" bestFit="1" customWidth="1"/>
    <col min="8" max="8" width="14.8515625" style="0" customWidth="1"/>
    <col min="9" max="9" width="11.7109375" style="0" bestFit="1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46"/>
      <c r="K1" s="246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47"/>
      <c r="K2" s="247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67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185</v>
      </c>
      <c r="C7" s="253"/>
      <c r="D7" s="3" t="s">
        <v>37</v>
      </c>
      <c r="E7" s="3" t="s">
        <v>38</v>
      </c>
      <c r="F7" s="252" t="s">
        <v>185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4"/>
      <c r="G10" s="24"/>
      <c r="H10" s="24"/>
      <c r="I10" s="24"/>
    </row>
    <row r="11" spans="1:9" ht="12.75">
      <c r="A11" s="27" t="s">
        <v>130</v>
      </c>
      <c r="B11" s="226">
        <v>3074225.41</v>
      </c>
      <c r="C11" s="226">
        <v>4327428.91</v>
      </c>
      <c r="D11" s="226">
        <v>4330000</v>
      </c>
      <c r="E11" s="226">
        <v>2571.089999999851</v>
      </c>
      <c r="F11" s="218">
        <v>8977198.1</v>
      </c>
      <c r="G11" s="88">
        <f>SUM('Egresos Reales'!K22)</f>
        <v>9954804.18</v>
      </c>
      <c r="H11" s="25">
        <f>SUM('Presupuesto Egresos'!K22)</f>
        <v>10240000</v>
      </c>
      <c r="I11" s="88">
        <f>SUM(H11-G11)</f>
        <v>285195.8200000003</v>
      </c>
    </row>
    <row r="12" spans="1:9" ht="12.75">
      <c r="A12" s="20"/>
      <c r="B12" s="25"/>
      <c r="C12" s="25"/>
      <c r="D12" s="25"/>
      <c r="E12" s="25"/>
      <c r="F12" s="208"/>
      <c r="G12" s="25"/>
      <c r="H12" s="25"/>
      <c r="I12" s="25"/>
    </row>
    <row r="13" spans="1:9" ht="12.75">
      <c r="A13" s="27" t="s">
        <v>54</v>
      </c>
      <c r="B13" s="226">
        <v>0</v>
      </c>
      <c r="C13" s="226">
        <v>0</v>
      </c>
      <c r="D13" s="226">
        <v>0</v>
      </c>
      <c r="E13" s="226">
        <v>0</v>
      </c>
      <c r="F13" s="218">
        <v>0</v>
      </c>
      <c r="G13" s="88">
        <f>SUM('Egresos Reales'!K23)</f>
        <v>0</v>
      </c>
      <c r="H13" s="25">
        <f>SUM('Presupuesto Egresos'!K23)</f>
        <v>0</v>
      </c>
      <c r="I13" s="88">
        <f>SUM(H13-G13)</f>
        <v>0</v>
      </c>
    </row>
    <row r="14" spans="1:9" ht="12.75">
      <c r="A14" s="20"/>
      <c r="B14" s="25"/>
      <c r="C14" s="25"/>
      <c r="D14" s="25"/>
      <c r="E14" s="25"/>
      <c r="F14" s="208"/>
      <c r="G14" s="25"/>
      <c r="H14" s="25"/>
      <c r="I14" s="25"/>
    </row>
    <row r="15" spans="1:9" ht="12.75">
      <c r="A15" s="27" t="s">
        <v>55</v>
      </c>
      <c r="B15" s="226">
        <v>1266189.83</v>
      </c>
      <c r="C15" s="226">
        <v>1852559.6300000001</v>
      </c>
      <c r="D15" s="226">
        <v>1641000</v>
      </c>
      <c r="E15" s="226">
        <v>-211559.63000000012</v>
      </c>
      <c r="F15" s="218">
        <v>8196790.71</v>
      </c>
      <c r="G15" s="88">
        <f>SUM('Egresos Reales'!K24)</f>
        <v>5416389.25</v>
      </c>
      <c r="H15" s="25">
        <f>SUM('Presupuesto Egresos'!K24)</f>
        <v>4923000</v>
      </c>
      <c r="I15" s="88">
        <f>SUM(H15-G15)</f>
        <v>-493389.25</v>
      </c>
    </row>
    <row r="16" spans="1:9" ht="12.75">
      <c r="A16" s="20"/>
      <c r="B16" s="25"/>
      <c r="C16" s="25"/>
      <c r="D16" s="25"/>
      <c r="E16" s="25"/>
      <c r="F16" s="218"/>
      <c r="G16" s="88"/>
      <c r="H16" s="25"/>
      <c r="I16" s="88"/>
    </row>
    <row r="17" spans="1:9" ht="12.75">
      <c r="A17" s="27" t="s">
        <v>56</v>
      </c>
      <c r="B17" s="226">
        <v>305711.67</v>
      </c>
      <c r="C17" s="226">
        <v>186257.3</v>
      </c>
      <c r="D17" s="226">
        <v>501000</v>
      </c>
      <c r="E17" s="226">
        <v>314742.7</v>
      </c>
      <c r="F17" s="218">
        <v>2824605.1499999994</v>
      </c>
      <c r="G17" s="88">
        <f>SUM('Egresos Reales'!K25)</f>
        <v>551372.42</v>
      </c>
      <c r="H17" s="25">
        <f>SUM('Presupuesto Egresos'!K25)</f>
        <v>1503000</v>
      </c>
      <c r="I17" s="88">
        <f>SUM(H17-G17)</f>
        <v>951627.58</v>
      </c>
    </row>
    <row r="18" spans="1:9" ht="12.75">
      <c r="A18" s="20"/>
      <c r="B18" s="25"/>
      <c r="C18" s="25"/>
      <c r="D18" s="25"/>
      <c r="E18" s="25"/>
      <c r="F18" s="218"/>
      <c r="G18" s="88"/>
      <c r="H18" s="25"/>
      <c r="I18" s="88"/>
    </row>
    <row r="19" spans="1:9" ht="12.75">
      <c r="A19" s="27" t="s">
        <v>57</v>
      </c>
      <c r="B19" s="226">
        <v>3351601.12</v>
      </c>
      <c r="C19" s="226">
        <v>7079894.27</v>
      </c>
      <c r="D19" s="226">
        <v>8267350</v>
      </c>
      <c r="E19" s="226">
        <v>1187455.7300000004</v>
      </c>
      <c r="F19" s="218">
        <v>11034847.19</v>
      </c>
      <c r="G19" s="88">
        <f>SUM('Egresos Reales'!K26)</f>
        <v>13051386.02</v>
      </c>
      <c r="H19" s="25">
        <f>SUM('Presupuesto Egresos'!K26)</f>
        <v>14452050</v>
      </c>
      <c r="I19" s="88">
        <f>SUM(H19-G19)</f>
        <v>1400663.9800000004</v>
      </c>
    </row>
    <row r="20" spans="1:9" ht="12.75">
      <c r="A20" s="27"/>
      <c r="B20" s="226"/>
      <c r="C20" s="226"/>
      <c r="D20" s="226"/>
      <c r="E20" s="226"/>
      <c r="F20" s="218"/>
      <c r="G20" s="88"/>
      <c r="H20" s="25"/>
      <c r="I20" s="88"/>
    </row>
    <row r="21" spans="1:9" ht="12.75">
      <c r="A21" s="27" t="s">
        <v>3</v>
      </c>
      <c r="B21" s="226">
        <v>529497.74</v>
      </c>
      <c r="C21" s="226">
        <v>576048.8</v>
      </c>
      <c r="D21" s="226">
        <v>615000</v>
      </c>
      <c r="E21" s="226">
        <v>38951.19999999995</v>
      </c>
      <c r="F21" s="218">
        <v>1972102.0499999998</v>
      </c>
      <c r="G21" s="88">
        <f>SUM('Egresos Reales'!K27)</f>
        <v>1749656.7999999998</v>
      </c>
      <c r="H21" s="25">
        <f>SUM('Presupuesto Egresos'!K27)</f>
        <v>1845000</v>
      </c>
      <c r="I21" s="88">
        <f>SUM(H21-G21)</f>
        <v>95343.20000000019</v>
      </c>
    </row>
    <row r="22" spans="1:9" ht="12.75">
      <c r="A22" s="27"/>
      <c r="B22" s="226"/>
      <c r="C22" s="226"/>
      <c r="D22" s="226"/>
      <c r="E22" s="226"/>
      <c r="F22" s="218"/>
      <c r="G22" s="88"/>
      <c r="H22" s="25"/>
      <c r="I22" s="88"/>
    </row>
    <row r="23" spans="1:9" ht="12.75">
      <c r="A23" s="27" t="s">
        <v>337</v>
      </c>
      <c r="B23" s="226">
        <v>999848.94</v>
      </c>
      <c r="C23" s="226">
        <v>0</v>
      </c>
      <c r="D23" s="226">
        <v>0</v>
      </c>
      <c r="E23" s="226">
        <v>0</v>
      </c>
      <c r="F23" s="218">
        <v>3425055.56</v>
      </c>
      <c r="G23" s="88">
        <f>SUM('Egresos Reales'!K28)</f>
        <v>0</v>
      </c>
      <c r="H23" s="25">
        <f>SUM('Presupuesto Egresos'!K28)</f>
        <v>0</v>
      </c>
      <c r="I23" s="88">
        <f>SUM(H23-G23)</f>
        <v>0</v>
      </c>
    </row>
    <row r="24" spans="1:9" ht="12.75">
      <c r="A24" s="9"/>
      <c r="B24" s="9"/>
      <c r="C24" s="9"/>
      <c r="D24" s="9"/>
      <c r="E24" s="9"/>
      <c r="F24" s="26"/>
      <c r="G24" s="26"/>
      <c r="H24" s="26"/>
      <c r="I24" s="26"/>
    </row>
    <row r="25" spans="6:9" ht="12.75">
      <c r="F25" s="32"/>
      <c r="G25" s="32"/>
      <c r="H25" s="32"/>
      <c r="I25" s="32"/>
    </row>
    <row r="26" spans="1:9" ht="12.75">
      <c r="A26" s="5" t="s">
        <v>4</v>
      </c>
      <c r="B26" s="6">
        <f aca="true" t="shared" si="0" ref="B26:I26">SUM(B10:B24)</f>
        <v>9527074.709999999</v>
      </c>
      <c r="C26" s="6">
        <f t="shared" si="0"/>
        <v>14022188.91</v>
      </c>
      <c r="D26" s="6">
        <f t="shared" si="0"/>
        <v>15354350</v>
      </c>
      <c r="E26" s="6">
        <f t="shared" si="0"/>
        <v>1332161.09</v>
      </c>
      <c r="F26" s="6">
        <f t="shared" si="0"/>
        <v>36430598.76</v>
      </c>
      <c r="G26" s="89">
        <f t="shared" si="0"/>
        <v>30723608.669999998</v>
      </c>
      <c r="H26" s="6">
        <f t="shared" si="0"/>
        <v>32963050</v>
      </c>
      <c r="I26" s="89">
        <f t="shared" si="0"/>
        <v>2239441.330000001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8" right="0.18" top="0.48" bottom="0.17" header="0.39" footer="0"/>
  <pageSetup horizontalDpi="600" verticalDpi="600" orientation="landscape" scale="9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60" zoomScaleNormal="60" zoomScalePageLayoutView="0" workbookViewId="0" topLeftCell="A1">
      <selection activeCell="A5" sqref="A5"/>
    </sheetView>
  </sheetViews>
  <sheetFormatPr defaultColWidth="11.421875" defaultRowHeight="12.75"/>
  <cols>
    <col min="1" max="1" width="37.00390625" style="0" bestFit="1" customWidth="1"/>
    <col min="2" max="3" width="12.7109375" style="0" bestFit="1" customWidth="1"/>
    <col min="4" max="4" width="14.8515625" style="0" bestFit="1" customWidth="1"/>
    <col min="5" max="5" width="12.28125" style="0" bestFit="1" customWidth="1"/>
    <col min="6" max="7" width="12.7109375" style="0" bestFit="1" customWidth="1"/>
    <col min="8" max="8" width="14.8515625" style="0" customWidth="1"/>
    <col min="9" max="9" width="12.28125" style="0" bestFit="1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46"/>
      <c r="K1" s="246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47"/>
      <c r="K2" s="247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278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185</v>
      </c>
      <c r="C7" s="253"/>
      <c r="D7" s="3" t="s">
        <v>37</v>
      </c>
      <c r="E7" s="3" t="s">
        <v>38</v>
      </c>
      <c r="F7" s="252" t="s">
        <v>185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28"/>
      <c r="B10" s="28"/>
      <c r="C10" s="28"/>
      <c r="D10" s="28"/>
      <c r="E10" s="28"/>
      <c r="F10" s="24"/>
      <c r="G10" s="24"/>
      <c r="H10" s="24"/>
      <c r="I10" s="24"/>
    </row>
    <row r="11" spans="1:9" ht="12.75">
      <c r="A11" s="27" t="s">
        <v>247</v>
      </c>
      <c r="B11" s="226">
        <v>9592708.49</v>
      </c>
      <c r="C11" s="226">
        <v>9387398.63</v>
      </c>
      <c r="D11" s="226">
        <v>7899000</v>
      </c>
      <c r="E11" s="226">
        <v>-1488398.6300000008</v>
      </c>
      <c r="F11" s="25">
        <v>36741489.489999995</v>
      </c>
      <c r="G11" s="88">
        <f>SUM('Egresos Reales'!K31)</f>
        <v>25503318.94</v>
      </c>
      <c r="H11" s="25">
        <f>SUM('Presupuesto Egresos'!K31)</f>
        <v>23697000</v>
      </c>
      <c r="I11" s="88">
        <f>SUM(H11-G11)</f>
        <v>-1806318.9400000013</v>
      </c>
    </row>
    <row r="12" spans="1:9" ht="12.75">
      <c r="A12" s="20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7" t="s">
        <v>58</v>
      </c>
      <c r="B13" s="226">
        <v>2388261.91</v>
      </c>
      <c r="C13" s="226">
        <v>3292762.34</v>
      </c>
      <c r="D13" s="226">
        <v>3856500</v>
      </c>
      <c r="E13" s="226">
        <v>563737.6600000001</v>
      </c>
      <c r="F13" s="25">
        <v>11123355.68</v>
      </c>
      <c r="G13" s="88">
        <f>SUM('Egresos Reales'!K32)</f>
        <v>9906981.719999999</v>
      </c>
      <c r="H13" s="25">
        <f>SUM('Presupuesto Egresos'!K32)</f>
        <v>11569500</v>
      </c>
      <c r="I13" s="88">
        <f>SUM(H13-G13)</f>
        <v>1662518.2800000012</v>
      </c>
    </row>
    <row r="14" spans="1:9" ht="12.75">
      <c r="A14" s="20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8" t="s">
        <v>131</v>
      </c>
      <c r="B15" s="11">
        <v>41131.46</v>
      </c>
      <c r="C15" s="11">
        <v>11750.8</v>
      </c>
      <c r="D15" s="11">
        <v>23300</v>
      </c>
      <c r="E15" s="11">
        <v>11549.2</v>
      </c>
      <c r="F15" s="25">
        <v>122987.18</v>
      </c>
      <c r="G15" s="88">
        <f>SUM('Egresos Reales'!K33)</f>
        <v>104078.87999999999</v>
      </c>
      <c r="H15" s="25">
        <f>SUM('Presupuesto Egresos'!K33)</f>
        <v>61600</v>
      </c>
      <c r="I15" s="88">
        <f>SUM(H15-G15)</f>
        <v>-42478.87999999999</v>
      </c>
    </row>
    <row r="16" spans="1:9" ht="12.75">
      <c r="A16" s="20"/>
      <c r="B16" s="25"/>
      <c r="C16" s="25"/>
      <c r="D16" s="25"/>
      <c r="E16" s="25"/>
      <c r="F16" s="25"/>
      <c r="G16" s="88"/>
      <c r="H16" s="25"/>
      <c r="I16" s="88"/>
    </row>
    <row r="17" spans="1:9" ht="12.75">
      <c r="A17" s="27" t="s">
        <v>60</v>
      </c>
      <c r="B17" s="226">
        <v>934383.11</v>
      </c>
      <c r="C17" s="226">
        <v>1364448.11</v>
      </c>
      <c r="D17" s="226">
        <v>711360</v>
      </c>
      <c r="E17" s="226">
        <v>-653088.1100000001</v>
      </c>
      <c r="F17" s="25">
        <v>2689247.91</v>
      </c>
      <c r="G17" s="88">
        <f>SUM('Egresos Reales'!K34)</f>
        <v>2970106.4400000004</v>
      </c>
      <c r="H17" s="25">
        <f>SUM('Presupuesto Egresos'!K34)</f>
        <v>2134080</v>
      </c>
      <c r="I17" s="88">
        <f>SUM(H17-G17)</f>
        <v>-836026.4400000004</v>
      </c>
    </row>
    <row r="18" spans="1:9" ht="12.75">
      <c r="A18" s="20"/>
      <c r="B18" s="25"/>
      <c r="C18" s="25"/>
      <c r="D18" s="25"/>
      <c r="E18" s="25"/>
      <c r="F18" s="25"/>
      <c r="G18" s="88"/>
      <c r="H18" s="25"/>
      <c r="I18" s="88"/>
    </row>
    <row r="19" spans="1:9" ht="12.75">
      <c r="A19" s="27" t="s">
        <v>59</v>
      </c>
      <c r="B19" s="226">
        <v>125965.4</v>
      </c>
      <c r="C19" s="226">
        <v>123354.26000000001</v>
      </c>
      <c r="D19" s="226">
        <v>122565</v>
      </c>
      <c r="E19" s="226">
        <v>-789.2600000000093</v>
      </c>
      <c r="F19" s="25">
        <v>393474.69999999995</v>
      </c>
      <c r="G19" s="88">
        <f>SUM('Egresos Reales'!K35)</f>
        <v>291571.51</v>
      </c>
      <c r="H19" s="25">
        <f>SUM('Presupuesto Egresos'!K35)</f>
        <v>400695</v>
      </c>
      <c r="I19" s="88">
        <f>SUM(H19-G19)</f>
        <v>109123.48999999999</v>
      </c>
    </row>
    <row r="20" spans="1:9" ht="12.75">
      <c r="A20" s="20"/>
      <c r="B20" s="25"/>
      <c r="C20" s="25"/>
      <c r="D20" s="25"/>
      <c r="E20" s="25"/>
      <c r="F20" s="25"/>
      <c r="G20" s="88"/>
      <c r="H20" s="25"/>
      <c r="I20" s="88"/>
    </row>
    <row r="21" spans="1:9" ht="12.75">
      <c r="A21" s="20" t="s">
        <v>143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88">
        <f>SUM('Egresos Reales'!K36)</f>
        <v>0</v>
      </c>
      <c r="H21" s="25">
        <f>SUM('Presupuesto Egresos'!K36)</f>
        <v>0</v>
      </c>
      <c r="I21" s="88">
        <f>SUM(H21-G21)</f>
        <v>0</v>
      </c>
    </row>
    <row r="22" spans="1:9" ht="12.75">
      <c r="A22" s="20"/>
      <c r="B22" s="25"/>
      <c r="C22" s="25"/>
      <c r="D22" s="25"/>
      <c r="E22" s="25"/>
      <c r="F22" s="25"/>
      <c r="G22" s="88"/>
      <c r="H22" s="25"/>
      <c r="I22" s="88"/>
    </row>
    <row r="23" spans="1:9" ht="12.75">
      <c r="A23" s="8" t="s">
        <v>3</v>
      </c>
      <c r="B23" s="11">
        <v>1047477.3099999999</v>
      </c>
      <c r="C23" s="11">
        <v>1522934.5599999998</v>
      </c>
      <c r="D23" s="11">
        <v>96699</v>
      </c>
      <c r="E23" s="11">
        <v>-1426235.5599999998</v>
      </c>
      <c r="F23" s="25">
        <v>2850442.1799999997</v>
      </c>
      <c r="G23" s="88">
        <f>SUM('Egresos Reales'!K37)</f>
        <v>3818332.8900000006</v>
      </c>
      <c r="H23" s="25">
        <f>SUM('Presupuesto Egresos'!K37)</f>
        <v>3361307</v>
      </c>
      <c r="I23" s="88">
        <f>SUM(H23-G23)</f>
        <v>-457025.8900000006</v>
      </c>
    </row>
    <row r="24" spans="1:9" ht="12.75">
      <c r="A24" s="29"/>
      <c r="B24" s="26"/>
      <c r="C24" s="26"/>
      <c r="D24" s="26"/>
      <c r="E24" s="26"/>
      <c r="F24" s="26"/>
      <c r="G24" s="26"/>
      <c r="H24" s="26"/>
      <c r="I24" s="26"/>
    </row>
    <row r="25" spans="6:9" ht="12.75">
      <c r="F25" s="32"/>
      <c r="G25" s="32"/>
      <c r="H25" s="32"/>
      <c r="I25" s="32"/>
    </row>
    <row r="26" spans="1:9" ht="12.75">
      <c r="A26" s="5" t="s">
        <v>4</v>
      </c>
      <c r="B26" s="6">
        <f aca="true" t="shared" si="0" ref="B26:I26">SUM(B10:B24)</f>
        <v>14129927.680000002</v>
      </c>
      <c r="C26" s="6">
        <f t="shared" si="0"/>
        <v>15702648.700000001</v>
      </c>
      <c r="D26" s="6">
        <f t="shared" si="0"/>
        <v>12709424</v>
      </c>
      <c r="E26" s="6">
        <f t="shared" si="0"/>
        <v>-2993224.7000000007</v>
      </c>
      <c r="F26" s="6">
        <f t="shared" si="0"/>
        <v>53920997.13999999</v>
      </c>
      <c r="G26" s="89">
        <f t="shared" si="0"/>
        <v>42594390.379999995</v>
      </c>
      <c r="H26" s="6">
        <f t="shared" si="0"/>
        <v>41224182</v>
      </c>
      <c r="I26" s="89">
        <f t="shared" si="0"/>
        <v>-1370208.3800000013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937007874015748" right="0.3937007874015748" top="0.52" bottom="0.17" header="0" footer="0"/>
  <pageSetup horizontalDpi="600" verticalDpi="600" orientation="landscape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zoomScale="60" zoomScaleNormal="60" zoomScalePageLayoutView="0" workbookViewId="0" topLeftCell="A1">
      <selection activeCell="A3" sqref="A3:I4"/>
    </sheetView>
  </sheetViews>
  <sheetFormatPr defaultColWidth="11.421875" defaultRowHeight="12.75"/>
  <cols>
    <col min="1" max="1" width="37.00390625" style="0" bestFit="1" customWidth="1"/>
    <col min="2" max="2" width="10.140625" style="0" bestFit="1" customWidth="1"/>
    <col min="3" max="3" width="11.7109375" style="0" bestFit="1" customWidth="1"/>
    <col min="4" max="4" width="14.8515625" style="0" bestFit="1" customWidth="1"/>
    <col min="5" max="5" width="12.28125" style="0" bestFit="1" customWidth="1"/>
    <col min="6" max="9" width="14.8515625" style="0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46"/>
      <c r="K1" s="246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47"/>
      <c r="K2" s="247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68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185</v>
      </c>
      <c r="C7" s="253"/>
      <c r="D7" s="3" t="s">
        <v>37</v>
      </c>
      <c r="E7" s="3" t="s">
        <v>38</v>
      </c>
      <c r="F7" s="252" t="s">
        <v>185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4"/>
      <c r="G10" s="24"/>
      <c r="H10" s="24"/>
      <c r="I10" s="24"/>
    </row>
    <row r="11" spans="1:9" ht="12.75">
      <c r="A11" s="27" t="s">
        <v>61</v>
      </c>
      <c r="B11" s="226">
        <v>882018.99</v>
      </c>
      <c r="C11" s="226">
        <v>2950037.7800000003</v>
      </c>
      <c r="D11" s="226">
        <v>120000</v>
      </c>
      <c r="E11" s="226">
        <v>-2830037.7800000003</v>
      </c>
      <c r="F11" s="25">
        <v>4828371.78</v>
      </c>
      <c r="G11" s="88">
        <f>SUM('Egresos Reales'!K40)</f>
        <v>7241303.959999999</v>
      </c>
      <c r="H11" s="25">
        <f>SUM('Presupuesto Egresos'!K40)</f>
        <v>7110000</v>
      </c>
      <c r="I11" s="88">
        <f>SUM(H11-G11)</f>
        <v>-131303.95999999903</v>
      </c>
    </row>
    <row r="12" spans="1:9" ht="12.75">
      <c r="A12" s="20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7" t="s">
        <v>62</v>
      </c>
      <c r="B13" s="226">
        <v>0</v>
      </c>
      <c r="C13" s="226">
        <v>0</v>
      </c>
      <c r="D13" s="226">
        <v>0</v>
      </c>
      <c r="E13" s="226">
        <v>0</v>
      </c>
      <c r="F13" s="25">
        <v>0</v>
      </c>
      <c r="G13" s="88">
        <f>SUM('Egresos Reales'!K41)</f>
        <v>0</v>
      </c>
      <c r="H13" s="25">
        <f>SUM('Presupuesto Egresos'!K41)</f>
        <v>0</v>
      </c>
      <c r="I13" s="88">
        <f>SUM(H13-G13)</f>
        <v>0</v>
      </c>
    </row>
    <row r="14" spans="1:9" ht="12.75">
      <c r="A14" s="9"/>
      <c r="B14" s="9"/>
      <c r="C14" s="9"/>
      <c r="D14" s="9"/>
      <c r="E14" s="9"/>
      <c r="F14" s="26"/>
      <c r="G14" s="26"/>
      <c r="H14" s="26"/>
      <c r="I14" s="26"/>
    </row>
    <row r="15" spans="6:9" ht="12.75">
      <c r="F15" s="32"/>
      <c r="G15" s="32"/>
      <c r="H15" s="32"/>
      <c r="I15" s="32"/>
    </row>
    <row r="16" spans="1:9" ht="12.75">
      <c r="A16" s="5" t="s">
        <v>4</v>
      </c>
      <c r="B16" s="6">
        <f aca="true" t="shared" si="0" ref="B16:I16">SUM(B10:B14)</f>
        <v>882018.99</v>
      </c>
      <c r="C16" s="6">
        <f t="shared" si="0"/>
        <v>2950037.7800000003</v>
      </c>
      <c r="D16" s="6">
        <f t="shared" si="0"/>
        <v>120000</v>
      </c>
      <c r="E16" s="6">
        <f t="shared" si="0"/>
        <v>-2830037.7800000003</v>
      </c>
      <c r="F16" s="6">
        <f t="shared" si="0"/>
        <v>4828371.78</v>
      </c>
      <c r="G16" s="89">
        <f t="shared" si="0"/>
        <v>7241303.959999999</v>
      </c>
      <c r="H16" s="6">
        <f t="shared" si="0"/>
        <v>7110000</v>
      </c>
      <c r="I16" s="89">
        <f t="shared" si="0"/>
        <v>-131303.95999999903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8" right="0.2" top="0.25" bottom="0.19" header="0" footer="0"/>
  <pageSetup fitToHeight="1" fitToWidth="1" horizontalDpi="600" verticalDpi="600" orientation="landscape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60" zoomScaleNormal="60" zoomScalePageLayoutView="0" workbookViewId="0" topLeftCell="A1">
      <selection activeCell="A4" sqref="A4:I4"/>
    </sheetView>
  </sheetViews>
  <sheetFormatPr defaultColWidth="11.421875" defaultRowHeight="12.75"/>
  <cols>
    <col min="1" max="1" width="37.00390625" style="0" bestFit="1" customWidth="1"/>
    <col min="2" max="2" width="11.7109375" style="0" bestFit="1" customWidth="1"/>
    <col min="3" max="3" width="12.7109375" style="0" bestFit="1" customWidth="1"/>
    <col min="4" max="4" width="14.8515625" style="0" bestFit="1" customWidth="1"/>
    <col min="5" max="5" width="13.28125" style="0" bestFit="1" customWidth="1"/>
    <col min="6" max="7" width="12.7109375" style="0" bestFit="1" customWidth="1"/>
    <col min="8" max="8" width="14.8515625" style="0" bestFit="1" customWidth="1"/>
    <col min="9" max="9" width="13.28125" style="0" bestFit="1" customWidth="1"/>
    <col min="10" max="10" width="15.00390625" style="0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46"/>
      <c r="K1" s="246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47"/>
      <c r="K2" s="247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279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185</v>
      </c>
      <c r="C7" s="253"/>
      <c r="D7" s="3" t="s">
        <v>37</v>
      </c>
      <c r="E7" s="3" t="s">
        <v>38</v>
      </c>
      <c r="F7" s="252" t="s">
        <v>185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4"/>
      <c r="G10" s="24"/>
      <c r="H10" s="24"/>
      <c r="I10" s="24"/>
    </row>
    <row r="11" spans="1:9" ht="12.75">
      <c r="A11" s="27" t="s">
        <v>63</v>
      </c>
      <c r="B11" s="226">
        <v>9247729.4</v>
      </c>
      <c r="C11" s="226">
        <v>21273175.42</v>
      </c>
      <c r="D11" s="226">
        <v>14190000</v>
      </c>
      <c r="E11" s="226">
        <v>-7083175.420000002</v>
      </c>
      <c r="F11" s="25">
        <v>52243055.309999995</v>
      </c>
      <c r="G11" s="88">
        <f>SUM('Egresos Reales'!K44)</f>
        <v>60089680.17</v>
      </c>
      <c r="H11" s="25">
        <f>SUM('Presupuesto Egresos'!K44)</f>
        <v>47120000</v>
      </c>
      <c r="I11" s="88">
        <f>SUM(H11-G11)</f>
        <v>-12969680.170000002</v>
      </c>
    </row>
    <row r="12" spans="1:9" ht="12.75">
      <c r="A12" s="8"/>
      <c r="B12" s="11"/>
      <c r="C12" s="11"/>
      <c r="D12" s="11"/>
      <c r="E12" s="11"/>
      <c r="F12" s="25"/>
      <c r="G12" s="25"/>
      <c r="H12" s="25"/>
      <c r="I12" s="25"/>
    </row>
    <row r="13" spans="1:9" ht="12.75">
      <c r="A13" s="27" t="s">
        <v>358</v>
      </c>
      <c r="B13" s="226">
        <v>429231.95</v>
      </c>
      <c r="C13" s="226">
        <v>22742944.63</v>
      </c>
      <c r="D13" s="226">
        <v>4350000</v>
      </c>
      <c r="E13" s="226">
        <v>-18392944.63</v>
      </c>
      <c r="F13" s="25">
        <v>31893287.41</v>
      </c>
      <c r="G13" s="88">
        <f>SUM('Egresos Reales'!K45)</f>
        <v>29497455.430000003</v>
      </c>
      <c r="H13" s="25">
        <f>SUM('Presupuesto Egresos'!K45)</f>
        <v>23555000</v>
      </c>
      <c r="I13" s="88">
        <f>SUM(H13-G13)</f>
        <v>-5942455.430000003</v>
      </c>
    </row>
    <row r="14" spans="1:9" ht="12.75">
      <c r="A14" s="8"/>
      <c r="B14" s="11"/>
      <c r="C14" s="11"/>
      <c r="D14" s="11"/>
      <c r="E14" s="11"/>
      <c r="F14" s="25"/>
      <c r="G14" s="25"/>
      <c r="H14" s="25"/>
      <c r="I14" s="25"/>
    </row>
    <row r="15" spans="1:9" ht="12.75">
      <c r="A15" s="27" t="s">
        <v>167</v>
      </c>
      <c r="B15" s="226">
        <v>0</v>
      </c>
      <c r="C15" s="226">
        <v>0</v>
      </c>
      <c r="D15" s="226">
        <v>0</v>
      </c>
      <c r="E15" s="226">
        <v>0</v>
      </c>
      <c r="F15" s="25">
        <v>0</v>
      </c>
      <c r="G15" s="88">
        <f>SUM('Egresos Reales'!K46)</f>
        <v>0</v>
      </c>
      <c r="H15" s="25">
        <f>SUM('Presupuesto Egresos'!K46)</f>
        <v>0</v>
      </c>
      <c r="I15" s="88">
        <f>SUM(H15-G15)</f>
        <v>0</v>
      </c>
    </row>
    <row r="16" spans="1:9" ht="12.75">
      <c r="A16" s="8"/>
      <c r="B16" s="11"/>
      <c r="C16" s="11"/>
      <c r="D16" s="11"/>
      <c r="E16" s="11"/>
      <c r="F16" s="25"/>
      <c r="G16" s="88"/>
      <c r="H16" s="25"/>
      <c r="I16" s="88"/>
    </row>
    <row r="17" spans="1:9" ht="12.75">
      <c r="A17" s="20" t="s">
        <v>64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88">
        <f>SUM('Egresos Reales'!K47)</f>
        <v>0</v>
      </c>
      <c r="H17" s="25">
        <f>SUM('Presupuesto Egresos'!K47)</f>
        <v>0</v>
      </c>
      <c r="I17" s="88">
        <f>SUM(H17-G17)</f>
        <v>0</v>
      </c>
    </row>
    <row r="18" spans="1:9" ht="12.75">
      <c r="A18" s="9"/>
      <c r="B18" s="12"/>
      <c r="C18" s="12"/>
      <c r="D18" s="12"/>
      <c r="E18" s="12"/>
      <c r="F18" s="26"/>
      <c r="G18" s="26"/>
      <c r="H18" s="26"/>
      <c r="I18" s="26"/>
    </row>
    <row r="19" spans="6:9" ht="12.75">
      <c r="F19" s="32"/>
      <c r="G19" s="32"/>
      <c r="H19" s="32"/>
      <c r="I19" s="32"/>
    </row>
    <row r="20" spans="1:9" ht="12.75">
      <c r="A20" s="5" t="s">
        <v>4</v>
      </c>
      <c r="B20" s="6">
        <f aca="true" t="shared" si="0" ref="B20:I20">SUM(B10:B18)</f>
        <v>9676961.35</v>
      </c>
      <c r="C20" s="6">
        <f t="shared" si="0"/>
        <v>44016120.05</v>
      </c>
      <c r="D20" s="6">
        <f t="shared" si="0"/>
        <v>18540000</v>
      </c>
      <c r="E20" s="6">
        <f t="shared" si="0"/>
        <v>-25476120.05</v>
      </c>
      <c r="F20" s="6">
        <f t="shared" si="0"/>
        <v>84136342.72</v>
      </c>
      <c r="G20" s="89">
        <f t="shared" si="0"/>
        <v>89587135.60000001</v>
      </c>
      <c r="H20" s="6">
        <f t="shared" si="0"/>
        <v>70675000</v>
      </c>
      <c r="I20" s="89">
        <f t="shared" si="0"/>
        <v>-18912135.600000005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5748031496062992" top="0.5905511811023623" bottom="0.1968503937007874" header="0" footer="0"/>
  <pageSetup horizontalDpi="600" verticalDpi="600" orientation="landscape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60" zoomScaleNormal="60" zoomScalePageLayoutView="0" workbookViewId="0" topLeftCell="A1">
      <selection activeCell="A3" sqref="A3:I3"/>
    </sheetView>
  </sheetViews>
  <sheetFormatPr defaultColWidth="11.421875" defaultRowHeight="12.75"/>
  <cols>
    <col min="1" max="1" width="30.421875" style="0" customWidth="1"/>
    <col min="2" max="3" width="11.7109375" style="0" bestFit="1" customWidth="1"/>
    <col min="4" max="4" width="14.8515625" style="0" bestFit="1" customWidth="1"/>
    <col min="5" max="5" width="11.28125" style="0" customWidth="1"/>
    <col min="6" max="9" width="14.8515625" style="0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46"/>
      <c r="K1" s="246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47"/>
      <c r="J2" s="247"/>
      <c r="K2" s="247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69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185</v>
      </c>
      <c r="C7" s="253"/>
      <c r="D7" s="3" t="s">
        <v>37</v>
      </c>
      <c r="E7" s="3" t="s">
        <v>38</v>
      </c>
      <c r="F7" s="252" t="s">
        <v>185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13"/>
      <c r="B10" s="13"/>
      <c r="C10" s="13"/>
      <c r="D10" s="13"/>
      <c r="E10" s="13"/>
      <c r="F10" s="24"/>
      <c r="G10" s="107"/>
      <c r="H10" s="24"/>
      <c r="I10" s="103"/>
    </row>
    <row r="11" spans="1:9" ht="12.75" hidden="1">
      <c r="A11" s="102" t="s">
        <v>248</v>
      </c>
      <c r="B11" s="227">
        <v>0</v>
      </c>
      <c r="C11" s="227">
        <v>0</v>
      </c>
      <c r="D11" s="227">
        <v>0</v>
      </c>
      <c r="E11" s="227">
        <v>0</v>
      </c>
      <c r="F11" s="25"/>
      <c r="G11" s="104">
        <f>SUM('Egresos Reales'!K51)</f>
        <v>0</v>
      </c>
      <c r="H11" s="25">
        <f>SUM('Presupuesto Egresos'!K51)</f>
        <v>0</v>
      </c>
      <c r="I11" s="105">
        <f>SUM(H11-G11)</f>
        <v>0</v>
      </c>
    </row>
    <row r="12" spans="1:9" ht="12.75" hidden="1">
      <c r="A12" s="15"/>
      <c r="B12" s="222"/>
      <c r="C12" s="222"/>
      <c r="D12" s="222"/>
      <c r="E12" s="222"/>
      <c r="F12" s="25"/>
      <c r="G12" s="104"/>
      <c r="H12" s="25"/>
      <c r="I12" s="105"/>
    </row>
    <row r="13" spans="1:9" ht="12.75" hidden="1">
      <c r="A13" s="102" t="s">
        <v>55</v>
      </c>
      <c r="B13" s="227">
        <v>0</v>
      </c>
      <c r="C13" s="227">
        <v>0</v>
      </c>
      <c r="D13" s="227">
        <v>0</v>
      </c>
      <c r="E13" s="227">
        <v>0</v>
      </c>
      <c r="F13" s="25"/>
      <c r="G13" s="104">
        <f>SUM('Egresos Reales'!K52)</f>
        <v>0</v>
      </c>
      <c r="H13" s="25">
        <f>SUM('Presupuesto Egresos'!K52)</f>
        <v>0</v>
      </c>
      <c r="I13" s="105">
        <f>SUM(H13-G13)</f>
        <v>0</v>
      </c>
    </row>
    <row r="14" spans="1:9" ht="12.75" hidden="1">
      <c r="A14" s="102"/>
      <c r="B14" s="227"/>
      <c r="C14" s="227"/>
      <c r="D14" s="227"/>
      <c r="E14" s="227"/>
      <c r="F14" s="25"/>
      <c r="G14" s="104"/>
      <c r="H14" s="25"/>
      <c r="I14" s="105"/>
    </row>
    <row r="15" spans="1:9" ht="12.75" hidden="1">
      <c r="A15" s="102" t="s">
        <v>415</v>
      </c>
      <c r="B15" s="227">
        <v>0</v>
      </c>
      <c r="C15" s="227">
        <v>0</v>
      </c>
      <c r="D15" s="227">
        <v>0</v>
      </c>
      <c r="E15" s="227">
        <v>0</v>
      </c>
      <c r="F15" s="25"/>
      <c r="G15" s="104">
        <f>SUM('Egresos Reales'!K53)</f>
        <v>0</v>
      </c>
      <c r="H15" s="25">
        <f>SUM('Presupuesto Egresos'!K53)</f>
        <v>0</v>
      </c>
      <c r="I15" s="105">
        <f>SUM(H15-G15)</f>
        <v>0</v>
      </c>
    </row>
    <row r="16" spans="1:9" ht="12.75" hidden="1">
      <c r="A16" s="102"/>
      <c r="B16" s="227"/>
      <c r="C16" s="227"/>
      <c r="D16" s="227"/>
      <c r="E16" s="227"/>
      <c r="F16" s="25"/>
      <c r="G16" s="104"/>
      <c r="H16" s="25"/>
      <c r="I16" s="105"/>
    </row>
    <row r="17" spans="1:9" ht="12.75" hidden="1">
      <c r="A17" s="102" t="s">
        <v>360</v>
      </c>
      <c r="B17" s="227">
        <v>0</v>
      </c>
      <c r="C17" s="227">
        <v>0</v>
      </c>
      <c r="D17" s="227">
        <v>0</v>
      </c>
      <c r="E17" s="227">
        <v>0</v>
      </c>
      <c r="F17" s="25"/>
      <c r="G17" s="104">
        <f>SUM('Egresos Reales'!K54)</f>
        <v>0</v>
      </c>
      <c r="H17" s="25">
        <f>SUM('Presupuesto Egresos'!K54)</f>
        <v>0</v>
      </c>
      <c r="I17" s="105">
        <f>SUM(H17-G17)</f>
        <v>0</v>
      </c>
    </row>
    <row r="18" spans="1:9" ht="12.75" hidden="1">
      <c r="A18" s="102"/>
      <c r="B18" s="227"/>
      <c r="C18" s="227"/>
      <c r="D18" s="227"/>
      <c r="E18" s="227"/>
      <c r="F18" s="25"/>
      <c r="G18" s="104"/>
      <c r="H18" s="25"/>
      <c r="I18" s="105"/>
    </row>
    <row r="19" spans="1:9" ht="12.75" hidden="1">
      <c r="A19" s="209" t="s">
        <v>361</v>
      </c>
      <c r="B19" s="228">
        <v>0</v>
      </c>
      <c r="C19" s="228">
        <v>0</v>
      </c>
      <c r="D19" s="228">
        <v>0</v>
      </c>
      <c r="E19" s="228">
        <v>0</v>
      </c>
      <c r="F19" s="25"/>
      <c r="G19" s="104">
        <f>SUM('Egresos Reales'!K55)</f>
        <v>0</v>
      </c>
      <c r="H19" s="25">
        <f>SUM('Presupuesto Egresos'!K55)</f>
        <v>0</v>
      </c>
      <c r="I19" s="105">
        <f>SUM(H19-G19)</f>
        <v>0</v>
      </c>
    </row>
    <row r="20" spans="1:9" ht="12.75" hidden="1">
      <c r="A20" s="102"/>
      <c r="B20" s="227"/>
      <c r="C20" s="227"/>
      <c r="D20" s="227"/>
      <c r="E20" s="227"/>
      <c r="F20" s="25"/>
      <c r="G20" s="104"/>
      <c r="H20" s="25"/>
      <c r="I20" s="105"/>
    </row>
    <row r="21" spans="1:9" ht="12.75" hidden="1">
      <c r="A21" s="209" t="s">
        <v>427</v>
      </c>
      <c r="B21" s="228">
        <v>0</v>
      </c>
      <c r="C21" s="228">
        <v>0</v>
      </c>
      <c r="D21" s="228">
        <v>0</v>
      </c>
      <c r="E21" s="228">
        <v>0</v>
      </c>
      <c r="F21" s="25"/>
      <c r="G21" s="104">
        <f>SUM('Egresos Reales'!K56)</f>
        <v>0</v>
      </c>
      <c r="H21" s="25">
        <f>SUM('Presupuesto Egresos'!K56)</f>
        <v>0</v>
      </c>
      <c r="I21" s="105">
        <f>SUM(H21-G21)</f>
        <v>0</v>
      </c>
    </row>
    <row r="22" spans="1:9" ht="12.75" hidden="1">
      <c r="A22" s="209"/>
      <c r="B22" s="228"/>
      <c r="C22" s="228"/>
      <c r="D22" s="228"/>
      <c r="E22" s="228"/>
      <c r="F22" s="25"/>
      <c r="G22" s="104"/>
      <c r="H22" s="25"/>
      <c r="I22" s="105"/>
    </row>
    <row r="23" spans="1:9" ht="12.75" hidden="1">
      <c r="A23" s="209" t="s">
        <v>468</v>
      </c>
      <c r="B23" s="228">
        <v>0</v>
      </c>
      <c r="C23" s="228">
        <v>0</v>
      </c>
      <c r="D23" s="228">
        <v>0</v>
      </c>
      <c r="E23" s="228">
        <v>0</v>
      </c>
      <c r="F23" s="25"/>
      <c r="G23" s="104">
        <f>SUM('Egresos Reales'!K57)</f>
        <v>0</v>
      </c>
      <c r="H23" s="25">
        <f>SUM('Presupuesto Egresos'!K57)</f>
        <v>0</v>
      </c>
      <c r="I23" s="105">
        <f>SUM(H23-G23)</f>
        <v>0</v>
      </c>
    </row>
    <row r="24" spans="1:9" ht="12.75" hidden="1">
      <c r="A24" s="209"/>
      <c r="B24" s="228"/>
      <c r="C24" s="228"/>
      <c r="D24" s="228"/>
      <c r="E24" s="228"/>
      <c r="F24" s="25"/>
      <c r="G24" s="104"/>
      <c r="H24" s="25"/>
      <c r="I24" s="105"/>
    </row>
    <row r="25" spans="1:9" ht="12.75" hidden="1">
      <c r="A25" s="209" t="s">
        <v>504</v>
      </c>
      <c r="B25" s="228">
        <v>0</v>
      </c>
      <c r="C25" s="228">
        <v>0</v>
      </c>
      <c r="D25" s="228">
        <v>0</v>
      </c>
      <c r="E25" s="228">
        <v>0</v>
      </c>
      <c r="F25" s="25"/>
      <c r="G25" s="104">
        <f>SUM('Egresos Reales'!K58)</f>
        <v>6.96</v>
      </c>
      <c r="H25" s="25">
        <f>SUM('Presupuesto Egresos'!K58)</f>
        <v>0</v>
      </c>
      <c r="I25" s="105">
        <f>SUM(H25-G25)</f>
        <v>-6.96</v>
      </c>
    </row>
    <row r="26" spans="1:9" ht="12.75" hidden="1">
      <c r="A26" s="209"/>
      <c r="B26" s="228"/>
      <c r="C26" s="228"/>
      <c r="D26" s="228"/>
      <c r="E26" s="228"/>
      <c r="F26" s="25"/>
      <c r="G26" s="104"/>
      <c r="H26" s="25"/>
      <c r="I26" s="105"/>
    </row>
    <row r="27" spans="1:9" ht="12.75">
      <c r="A27" s="209" t="s">
        <v>554</v>
      </c>
      <c r="B27" s="228">
        <v>0</v>
      </c>
      <c r="C27" s="228">
        <v>0</v>
      </c>
      <c r="D27" s="228">
        <v>0</v>
      </c>
      <c r="E27" s="228">
        <v>0</v>
      </c>
      <c r="F27" s="25"/>
      <c r="G27" s="104">
        <f>SUM('Egresos Reales'!K59)</f>
        <v>1</v>
      </c>
      <c r="H27" s="25">
        <f>SUM('Presupuesto Egresos'!K59)</f>
        <v>0</v>
      </c>
      <c r="I27" s="105">
        <f>SUM(H27-G27)</f>
        <v>-1</v>
      </c>
    </row>
    <row r="28" spans="1:9" ht="12.75" hidden="1">
      <c r="A28" s="102"/>
      <c r="B28" s="227"/>
      <c r="C28" s="227"/>
      <c r="D28" s="227"/>
      <c r="E28" s="227"/>
      <c r="F28" s="25"/>
      <c r="G28" s="104"/>
      <c r="H28" s="25"/>
      <c r="I28" s="105"/>
    </row>
    <row r="29" spans="1:9" ht="12.75" hidden="1">
      <c r="A29" s="102" t="s">
        <v>422</v>
      </c>
      <c r="B29" s="227">
        <v>0</v>
      </c>
      <c r="C29" s="227">
        <v>0</v>
      </c>
      <c r="D29" s="227">
        <v>0</v>
      </c>
      <c r="E29" s="227">
        <v>0</v>
      </c>
      <c r="F29" s="25"/>
      <c r="G29" s="104">
        <f>SUM('Egresos Reales'!K60)</f>
        <v>0</v>
      </c>
      <c r="H29" s="25">
        <f>SUM('Presupuesto Egresos'!K60)</f>
        <v>0</v>
      </c>
      <c r="I29" s="105">
        <f>SUM(H29-G29)</f>
        <v>0</v>
      </c>
    </row>
    <row r="30" spans="1:9" ht="12.75" hidden="1">
      <c r="A30" s="102"/>
      <c r="B30" s="227"/>
      <c r="C30" s="227"/>
      <c r="D30" s="227"/>
      <c r="E30" s="227"/>
      <c r="F30" s="25"/>
      <c r="G30" s="104"/>
      <c r="H30" s="25"/>
      <c r="I30" s="105"/>
    </row>
    <row r="31" spans="1:9" ht="12.75" hidden="1">
      <c r="A31" s="102" t="s">
        <v>414</v>
      </c>
      <c r="B31" s="227">
        <v>0</v>
      </c>
      <c r="C31" s="227">
        <v>0</v>
      </c>
      <c r="D31" s="227">
        <v>0</v>
      </c>
      <c r="E31" s="227">
        <v>0</v>
      </c>
      <c r="F31" s="25"/>
      <c r="G31" s="104">
        <f>SUM('Egresos Reales'!K61)</f>
        <v>0</v>
      </c>
      <c r="H31" s="25">
        <f>SUM('Presupuesto Egresos'!K61)</f>
        <v>0</v>
      </c>
      <c r="I31" s="105">
        <f>SUM(H31-G31)</f>
        <v>0</v>
      </c>
    </row>
    <row r="32" spans="1:9" ht="12.75" hidden="1">
      <c r="A32" s="102"/>
      <c r="B32" s="227"/>
      <c r="C32" s="227"/>
      <c r="D32" s="227"/>
      <c r="E32" s="227"/>
      <c r="F32" s="25"/>
      <c r="G32" s="104"/>
      <c r="H32" s="25"/>
      <c r="I32" s="105"/>
    </row>
    <row r="33" spans="1:9" ht="12.75" hidden="1">
      <c r="A33" s="102" t="s">
        <v>362</v>
      </c>
      <c r="B33" s="227">
        <v>0</v>
      </c>
      <c r="C33" s="227">
        <v>0</v>
      </c>
      <c r="D33" s="227">
        <v>0</v>
      </c>
      <c r="E33" s="227">
        <v>0</v>
      </c>
      <c r="F33" s="25"/>
      <c r="G33" s="104">
        <f>SUM('Egresos Reales'!K62)</f>
        <v>0</v>
      </c>
      <c r="H33" s="25">
        <f>SUM('Presupuesto Egresos'!K62)</f>
        <v>0</v>
      </c>
      <c r="I33" s="105">
        <f>SUM(H33-G33)</f>
        <v>0</v>
      </c>
    </row>
    <row r="34" spans="1:9" ht="12.75" hidden="1">
      <c r="A34" s="102"/>
      <c r="B34" s="227"/>
      <c r="C34" s="227"/>
      <c r="D34" s="227"/>
      <c r="E34" s="227"/>
      <c r="F34" s="25"/>
      <c r="G34" s="104"/>
      <c r="H34" s="25"/>
      <c r="I34" s="105"/>
    </row>
    <row r="35" spans="1:9" ht="12.75" hidden="1">
      <c r="A35" s="209" t="s">
        <v>363</v>
      </c>
      <c r="B35" s="228">
        <v>0</v>
      </c>
      <c r="C35" s="228">
        <v>0</v>
      </c>
      <c r="D35" s="228">
        <v>0</v>
      </c>
      <c r="E35" s="228">
        <v>0</v>
      </c>
      <c r="F35" s="25"/>
      <c r="G35" s="104">
        <f>SUM('Egresos Reales'!K63)</f>
        <v>0</v>
      </c>
      <c r="H35" s="25">
        <f>SUM('Presupuesto Egresos'!K63)</f>
        <v>0</v>
      </c>
      <c r="I35" s="105">
        <f>SUM(H35-G35)</f>
        <v>0</v>
      </c>
    </row>
    <row r="36" spans="1:9" ht="12.75" hidden="1">
      <c r="A36" s="102"/>
      <c r="B36" s="227"/>
      <c r="C36" s="227"/>
      <c r="D36" s="227"/>
      <c r="E36" s="227"/>
      <c r="F36" s="25"/>
      <c r="G36" s="104"/>
      <c r="H36" s="25"/>
      <c r="I36" s="105"/>
    </row>
    <row r="37" spans="1:9" ht="12.75" hidden="1">
      <c r="A37" s="209" t="s">
        <v>428</v>
      </c>
      <c r="B37" s="228">
        <v>0</v>
      </c>
      <c r="C37" s="228">
        <v>0</v>
      </c>
      <c r="D37" s="228">
        <v>0</v>
      </c>
      <c r="E37" s="228">
        <v>0</v>
      </c>
      <c r="F37" s="25"/>
      <c r="G37" s="104">
        <f>SUM('Egresos Reales'!K64)</f>
        <v>0</v>
      </c>
      <c r="H37" s="25">
        <f>SUM('Presupuesto Egresos'!K64)</f>
        <v>0</v>
      </c>
      <c r="I37" s="105">
        <f>SUM(H37-G37)</f>
        <v>0</v>
      </c>
    </row>
    <row r="38" spans="1:9" ht="12.75">
      <c r="A38" s="209"/>
      <c r="B38" s="228"/>
      <c r="C38" s="228"/>
      <c r="D38" s="228"/>
      <c r="E38" s="228"/>
      <c r="F38" s="25"/>
      <c r="G38" s="104"/>
      <c r="H38" s="25"/>
      <c r="I38" s="105"/>
    </row>
    <row r="39" spans="1:9" ht="12.75">
      <c r="A39" s="209" t="s">
        <v>469</v>
      </c>
      <c r="B39" s="228">
        <v>148200.89</v>
      </c>
      <c r="C39" s="228">
        <v>0</v>
      </c>
      <c r="D39" s="228">
        <v>0</v>
      </c>
      <c r="E39" s="228">
        <v>0</v>
      </c>
      <c r="F39" s="25">
        <v>3441093.1400000006</v>
      </c>
      <c r="G39" s="104">
        <f>SUM('Egresos Reales'!K65)</f>
        <v>0</v>
      </c>
      <c r="H39" s="25">
        <f>SUM('Presupuesto Egresos'!K65)</f>
        <v>0</v>
      </c>
      <c r="I39" s="105">
        <f>SUM(H39-G39)</f>
        <v>0</v>
      </c>
    </row>
    <row r="40" spans="1:9" ht="12.75">
      <c r="A40" s="209"/>
      <c r="B40" s="228"/>
      <c r="C40" s="228"/>
      <c r="D40" s="228"/>
      <c r="E40" s="228"/>
      <c r="F40" s="25"/>
      <c r="G40" s="104"/>
      <c r="H40" s="25"/>
      <c r="I40" s="105"/>
    </row>
    <row r="41" spans="1:9" ht="12.75">
      <c r="A41" s="209" t="s">
        <v>505</v>
      </c>
      <c r="B41" s="228">
        <v>9757700.6</v>
      </c>
      <c r="C41" s="228">
        <v>0</v>
      </c>
      <c r="D41" s="228">
        <v>0</v>
      </c>
      <c r="E41" s="228">
        <v>0</v>
      </c>
      <c r="F41" s="25">
        <v>14859613.59</v>
      </c>
      <c r="G41" s="104">
        <f>SUM('Egresos Reales'!K66)</f>
        <v>0</v>
      </c>
      <c r="H41" s="25">
        <f>SUM('Presupuesto Egresos'!K66)</f>
        <v>0</v>
      </c>
      <c r="I41" s="105">
        <f>SUM(H41-G41)</f>
        <v>0</v>
      </c>
    </row>
    <row r="42" spans="1:9" ht="12.75">
      <c r="A42" s="209"/>
      <c r="B42" s="228"/>
      <c r="C42" s="228"/>
      <c r="D42" s="228"/>
      <c r="E42" s="228"/>
      <c r="F42" s="25"/>
      <c r="G42" s="104"/>
      <c r="H42" s="25"/>
      <c r="I42" s="105"/>
    </row>
    <row r="43" spans="1:9" ht="12.75">
      <c r="A43" s="209" t="s">
        <v>548</v>
      </c>
      <c r="B43" s="228">
        <v>0</v>
      </c>
      <c r="C43" s="228">
        <v>6057476.890000001</v>
      </c>
      <c r="D43" s="228">
        <v>6300000</v>
      </c>
      <c r="E43" s="228">
        <v>242523.1099999994</v>
      </c>
      <c r="F43" s="25"/>
      <c r="G43" s="104">
        <f>SUM('Egresos Reales'!K67)</f>
        <v>6057476.890000001</v>
      </c>
      <c r="H43" s="25">
        <f>SUM('Presupuesto Egresos'!K67)</f>
        <v>18900000</v>
      </c>
      <c r="I43" s="105">
        <f>SUM(H43-G43)</f>
        <v>12842523.11</v>
      </c>
    </row>
    <row r="44" spans="1:9" ht="12.75">
      <c r="A44" s="209"/>
      <c r="B44" s="228"/>
      <c r="C44" s="228"/>
      <c r="D44" s="228"/>
      <c r="E44" s="228"/>
      <c r="F44" s="25"/>
      <c r="G44" s="104"/>
      <c r="H44" s="25"/>
      <c r="I44" s="105"/>
    </row>
    <row r="45" spans="1:9" ht="12.75">
      <c r="A45" s="209" t="s">
        <v>575</v>
      </c>
      <c r="B45" s="228">
        <v>0</v>
      </c>
      <c r="C45" s="228">
        <v>407682</v>
      </c>
      <c r="D45" s="228">
        <v>0</v>
      </c>
      <c r="E45" s="228">
        <v>-407682</v>
      </c>
      <c r="F45" s="25"/>
      <c r="G45" s="104">
        <f>SUM('Egresos Reales'!K68)</f>
        <v>407682</v>
      </c>
      <c r="H45" s="25">
        <f>SUM('Presupuesto Egresos'!K68)</f>
        <v>0</v>
      </c>
      <c r="I45" s="105">
        <f>SUM(H45-G45)</f>
        <v>-407682</v>
      </c>
    </row>
    <row r="46" spans="1:9" ht="12.75">
      <c r="A46" s="209"/>
      <c r="B46" s="228"/>
      <c r="C46" s="228"/>
      <c r="D46" s="228"/>
      <c r="E46" s="228"/>
      <c r="F46" s="25"/>
      <c r="G46" s="104"/>
      <c r="H46" s="25"/>
      <c r="I46" s="105"/>
    </row>
    <row r="47" spans="1:9" ht="12.75">
      <c r="A47" s="209" t="s">
        <v>567</v>
      </c>
      <c r="B47" s="228">
        <v>0</v>
      </c>
      <c r="C47" s="228">
        <v>755900</v>
      </c>
      <c r="D47" s="228">
        <v>0</v>
      </c>
      <c r="E47" s="228">
        <v>-755900</v>
      </c>
      <c r="F47" s="25"/>
      <c r="G47" s="104">
        <f>SUM('Egresos Reales'!K69)</f>
        <v>755900</v>
      </c>
      <c r="H47" s="25">
        <f>SUM('Presupuesto Egresos'!K69)</f>
        <v>0</v>
      </c>
      <c r="I47" s="105">
        <f>SUM(H47-G47)</f>
        <v>-755900</v>
      </c>
    </row>
    <row r="48" spans="1:9" ht="12.75">
      <c r="A48" s="209"/>
      <c r="B48" s="209"/>
      <c r="C48" s="209"/>
      <c r="D48" s="209"/>
      <c r="E48" s="209"/>
      <c r="F48" s="25"/>
      <c r="G48" s="104"/>
      <c r="H48" s="25"/>
      <c r="I48" s="105"/>
    </row>
    <row r="49" spans="1:9" ht="12.75">
      <c r="A49" s="5" t="s">
        <v>4</v>
      </c>
      <c r="B49" s="6">
        <f aca="true" t="shared" si="0" ref="B49:I49">SUM(B10:B48)</f>
        <v>9905901.49</v>
      </c>
      <c r="C49" s="6">
        <f t="shared" si="0"/>
        <v>7221058.890000001</v>
      </c>
      <c r="D49" s="6">
        <f t="shared" si="0"/>
        <v>6300000</v>
      </c>
      <c r="E49" s="6">
        <f t="shared" si="0"/>
        <v>-921058.8900000006</v>
      </c>
      <c r="F49" s="6">
        <f t="shared" si="0"/>
        <v>18300706.73</v>
      </c>
      <c r="G49" s="6">
        <f t="shared" si="0"/>
        <v>7221066.850000001</v>
      </c>
      <c r="H49" s="6">
        <f t="shared" si="0"/>
        <v>18900000</v>
      </c>
      <c r="I49" s="6">
        <f t="shared" si="0"/>
        <v>11678933.149999999</v>
      </c>
    </row>
  </sheetData>
  <sheetProtection/>
  <mergeCells count="8">
    <mergeCell ref="A1:I1"/>
    <mergeCell ref="A2:H2"/>
    <mergeCell ref="A3:I3"/>
    <mergeCell ref="A4:I4"/>
    <mergeCell ref="F7:G7"/>
    <mergeCell ref="B6:E6"/>
    <mergeCell ref="F6:I6"/>
    <mergeCell ref="B7:C7"/>
  </mergeCells>
  <printOptions horizontalCentered="1"/>
  <pageMargins left="0.1968503937007874" right="0.1968503937007874" top="0.7086614173228347" bottom="0.15748031496062992" header="0" footer="0"/>
  <pageSetup horizontalDpi="600" verticalDpi="600" orientation="landscape" scale="9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="60" zoomScaleNormal="60" zoomScalePageLayoutView="0" workbookViewId="0" topLeftCell="A1">
      <selection activeCell="A3" sqref="A3:I3"/>
    </sheetView>
  </sheetViews>
  <sheetFormatPr defaultColWidth="11.421875" defaultRowHeight="12.75"/>
  <cols>
    <col min="1" max="1" width="32.28125" style="0" customWidth="1"/>
    <col min="2" max="3" width="12.7109375" style="0" bestFit="1" customWidth="1"/>
    <col min="4" max="4" width="14.8515625" style="0" bestFit="1" customWidth="1"/>
    <col min="5" max="5" width="13.28125" style="0" bestFit="1" customWidth="1"/>
    <col min="6" max="7" width="14.8515625" style="0" customWidth="1"/>
    <col min="8" max="8" width="14.8515625" style="117" customWidth="1"/>
    <col min="9" max="9" width="14.8515625" style="0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46"/>
      <c r="K1" s="246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47"/>
      <c r="K2" s="247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177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185</v>
      </c>
      <c r="C7" s="253"/>
      <c r="D7" s="3" t="s">
        <v>37</v>
      </c>
      <c r="E7" s="3" t="s">
        <v>38</v>
      </c>
      <c r="F7" s="252" t="s">
        <v>185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13"/>
      <c r="B10" s="13"/>
      <c r="C10" s="13"/>
      <c r="D10" s="13"/>
      <c r="E10" s="13"/>
      <c r="F10" s="24"/>
      <c r="G10" s="24"/>
      <c r="H10" s="215"/>
      <c r="I10" s="24"/>
    </row>
    <row r="11" spans="1:9" ht="12.75">
      <c r="A11" s="102" t="s">
        <v>295</v>
      </c>
      <c r="B11" s="227">
        <v>17211297.479999997</v>
      </c>
      <c r="C11" s="227">
        <v>20429720.23</v>
      </c>
      <c r="D11" s="227">
        <v>25344737</v>
      </c>
      <c r="E11" s="227">
        <v>4915016.77</v>
      </c>
      <c r="F11" s="120">
        <v>52956434.33</v>
      </c>
      <c r="G11" s="88">
        <f>SUM('Egresos Reales'!K71)</f>
        <v>60478887.919999994</v>
      </c>
      <c r="H11" s="123">
        <f>SUM('Presupuesto Egresos'!K71)</f>
        <v>74234117</v>
      </c>
      <c r="I11" s="88">
        <f>SUM(H11-G11)</f>
        <v>13755229.080000006</v>
      </c>
    </row>
    <row r="12" spans="1:9" ht="12.75">
      <c r="A12" s="102"/>
      <c r="B12" s="227"/>
      <c r="C12" s="227"/>
      <c r="D12" s="227"/>
      <c r="E12" s="227"/>
      <c r="F12" s="120"/>
      <c r="G12" s="88"/>
      <c r="H12" s="123"/>
      <c r="I12" s="88"/>
    </row>
    <row r="13" spans="1:9" ht="12.75">
      <c r="A13" s="102" t="s">
        <v>386</v>
      </c>
      <c r="B13" s="227">
        <v>0</v>
      </c>
      <c r="C13" s="227">
        <v>146883</v>
      </c>
      <c r="D13" s="227">
        <v>0</v>
      </c>
      <c r="E13" s="227">
        <v>-146883</v>
      </c>
      <c r="F13" s="120">
        <v>0</v>
      </c>
      <c r="G13" s="88">
        <f>SUM('Egresos Reales'!K72)</f>
        <v>208378</v>
      </c>
      <c r="H13" s="123">
        <f>SUM('Presupuesto Egresos'!K72)</f>
        <v>0</v>
      </c>
      <c r="I13" s="88">
        <f>SUM(H13-G13)</f>
        <v>-208378</v>
      </c>
    </row>
    <row r="14" spans="1:9" ht="12.75">
      <c r="A14" s="102"/>
      <c r="B14" s="227"/>
      <c r="C14" s="227"/>
      <c r="D14" s="227"/>
      <c r="E14" s="227"/>
      <c r="F14" s="120"/>
      <c r="G14" s="88"/>
      <c r="H14" s="123"/>
      <c r="I14" s="88"/>
    </row>
    <row r="15" spans="1:9" ht="12.75">
      <c r="A15" s="209" t="s">
        <v>470</v>
      </c>
      <c r="B15" s="228">
        <v>0</v>
      </c>
      <c r="C15" s="228">
        <v>0</v>
      </c>
      <c r="D15" s="228">
        <v>0</v>
      </c>
      <c r="E15" s="228">
        <v>0</v>
      </c>
      <c r="F15" s="120">
        <v>1248392</v>
      </c>
      <c r="G15" s="88">
        <f>SUM('Egresos Reales'!K76)</f>
        <v>0</v>
      </c>
      <c r="H15" s="123">
        <f>SUM('Presupuesto Egresos'!K76)</f>
        <v>0</v>
      </c>
      <c r="I15" s="88">
        <f>SUM(H15-G15)</f>
        <v>0</v>
      </c>
    </row>
    <row r="16" spans="1:9" ht="12.75">
      <c r="A16" s="209"/>
      <c r="B16" s="228"/>
      <c r="C16" s="228"/>
      <c r="D16" s="228"/>
      <c r="E16" s="228"/>
      <c r="F16" s="120"/>
      <c r="G16" s="88"/>
      <c r="H16" s="123"/>
      <c r="I16" s="88"/>
    </row>
    <row r="17" spans="1:9" ht="12.75">
      <c r="A17" s="209" t="s">
        <v>516</v>
      </c>
      <c r="B17" s="228">
        <v>1349044.01</v>
      </c>
      <c r="C17" s="228">
        <v>0</v>
      </c>
      <c r="D17" s="228">
        <v>0</v>
      </c>
      <c r="E17" s="228">
        <v>0</v>
      </c>
      <c r="F17" s="120">
        <v>2951692.12</v>
      </c>
      <c r="G17" s="88">
        <f>SUM('Egresos Reales'!K77)</f>
        <v>281880</v>
      </c>
      <c r="H17" s="123">
        <f>SUM('Presupuesto Egresos'!K77)</f>
        <v>0</v>
      </c>
      <c r="I17" s="88">
        <f>SUM(H17-G17)</f>
        <v>-281880</v>
      </c>
    </row>
    <row r="18" spans="1:9" ht="12.75">
      <c r="A18" s="209"/>
      <c r="B18" s="228"/>
      <c r="C18" s="228"/>
      <c r="D18" s="228"/>
      <c r="E18" s="228"/>
      <c r="F18" s="120"/>
      <c r="G18" s="8"/>
      <c r="I18" s="8"/>
    </row>
    <row r="19" spans="1:9" ht="12.75">
      <c r="A19" s="209" t="s">
        <v>550</v>
      </c>
      <c r="B19" s="228">
        <v>0</v>
      </c>
      <c r="C19" s="228">
        <v>5809726.73</v>
      </c>
      <c r="D19" s="228">
        <v>2480000</v>
      </c>
      <c r="E19" s="228">
        <v>-3329726.7300000004</v>
      </c>
      <c r="F19" s="120">
        <v>0</v>
      </c>
      <c r="G19" s="88">
        <f>SUM('Egresos Reales'!K78)</f>
        <v>11249226.54</v>
      </c>
      <c r="H19" s="123">
        <f>SUM('Presupuesto Egresos'!K78)</f>
        <v>7400000</v>
      </c>
      <c r="I19" s="88">
        <f>SUM(H19-G19)</f>
        <v>-3849226.539999999</v>
      </c>
    </row>
    <row r="20" spans="1:9" ht="12.75">
      <c r="A20" s="102"/>
      <c r="B20" s="227"/>
      <c r="C20" s="227"/>
      <c r="D20" s="227"/>
      <c r="E20" s="227"/>
      <c r="F20" s="120"/>
      <c r="G20" s="88"/>
      <c r="H20" s="123"/>
      <c r="I20" s="88"/>
    </row>
    <row r="21" spans="1:9" ht="12.75" hidden="1">
      <c r="A21" s="102" t="s">
        <v>374</v>
      </c>
      <c r="B21" s="227">
        <v>0</v>
      </c>
      <c r="C21" s="227">
        <v>0</v>
      </c>
      <c r="D21" s="227">
        <v>0</v>
      </c>
      <c r="E21" s="227">
        <v>0</v>
      </c>
      <c r="F21" s="120"/>
      <c r="G21" s="88">
        <f>SUM('Egresos Reales'!K79)</f>
        <v>0</v>
      </c>
      <c r="H21" s="123">
        <f>SUM('Presupuesto Egresos'!K79)</f>
        <v>0</v>
      </c>
      <c r="I21" s="88">
        <f>SUM(H21-G21)</f>
        <v>0</v>
      </c>
    </row>
    <row r="22" spans="1:9" ht="12.75" hidden="1">
      <c r="A22" s="102"/>
      <c r="B22" s="227"/>
      <c r="C22" s="227"/>
      <c r="D22" s="227"/>
      <c r="E22" s="227"/>
      <c r="F22" s="120"/>
      <c r="G22" s="88"/>
      <c r="H22" s="123"/>
      <c r="I22" s="88"/>
    </row>
    <row r="23" spans="1:9" ht="12.75" hidden="1">
      <c r="A23" s="102" t="s">
        <v>369</v>
      </c>
      <c r="B23" s="227">
        <v>0</v>
      </c>
      <c r="C23" s="227">
        <v>0</v>
      </c>
      <c r="D23" s="227">
        <v>0</v>
      </c>
      <c r="E23" s="227">
        <v>0</v>
      </c>
      <c r="F23" s="120"/>
      <c r="G23" s="88">
        <f>SUM('Egresos Reales'!K80)</f>
        <v>0</v>
      </c>
      <c r="H23" s="123">
        <f>SUM('Presupuesto Egresos'!K80)</f>
        <v>0</v>
      </c>
      <c r="I23" s="88">
        <f>SUM(H23-G23)</f>
        <v>0</v>
      </c>
    </row>
    <row r="24" spans="1:9" ht="12.75" hidden="1">
      <c r="A24" s="102"/>
      <c r="B24" s="227"/>
      <c r="C24" s="227"/>
      <c r="D24" s="227"/>
      <c r="E24" s="227"/>
      <c r="F24" s="120"/>
      <c r="G24" s="88"/>
      <c r="H24" s="123"/>
      <c r="I24" s="88"/>
    </row>
    <row r="25" spans="1:9" ht="12.75" hidden="1">
      <c r="A25" s="102" t="s">
        <v>431</v>
      </c>
      <c r="B25" s="227">
        <v>0</v>
      </c>
      <c r="C25" s="227">
        <v>0</v>
      </c>
      <c r="D25" s="227">
        <v>0</v>
      </c>
      <c r="E25" s="227">
        <v>0</v>
      </c>
      <c r="F25" s="120"/>
      <c r="G25" s="88">
        <f>SUM('Egresos Reales'!K81)</f>
        <v>0</v>
      </c>
      <c r="H25" s="123">
        <f>SUM('Presupuesto Egresos'!K81)</f>
        <v>0</v>
      </c>
      <c r="I25" s="88">
        <f>SUM(H25-G25)</f>
        <v>0</v>
      </c>
    </row>
    <row r="26" spans="1:9" ht="12.75" hidden="1">
      <c r="A26" s="102"/>
      <c r="B26" s="227"/>
      <c r="C26" s="227"/>
      <c r="D26" s="227"/>
      <c r="E26" s="227"/>
      <c r="F26" s="120"/>
      <c r="G26" s="88"/>
      <c r="H26" s="123"/>
      <c r="I26" s="88"/>
    </row>
    <row r="27" spans="1:9" ht="12.75" hidden="1">
      <c r="A27" s="209" t="s">
        <v>471</v>
      </c>
      <c r="B27" s="228">
        <v>0</v>
      </c>
      <c r="C27" s="228">
        <v>0</v>
      </c>
      <c r="D27" s="228">
        <v>0</v>
      </c>
      <c r="E27" s="228">
        <v>0</v>
      </c>
      <c r="F27" s="120"/>
      <c r="G27" s="88">
        <f>SUM('Egresos Reales'!K82)</f>
        <v>0</v>
      </c>
      <c r="H27" s="123">
        <f>SUM('Presupuesto Egresos'!K82)</f>
        <v>0</v>
      </c>
      <c r="I27" s="88">
        <f>SUM(H27-G27)</f>
        <v>0</v>
      </c>
    </row>
    <row r="28" spans="1:9" ht="12.75" hidden="1">
      <c r="A28" s="209"/>
      <c r="B28" s="228"/>
      <c r="C28" s="228"/>
      <c r="D28" s="228"/>
      <c r="E28" s="228"/>
      <c r="F28" s="120"/>
      <c r="G28" s="88"/>
      <c r="H28" s="123"/>
      <c r="I28" s="88"/>
    </row>
    <row r="29" spans="1:9" ht="12.75">
      <c r="A29" s="209" t="s">
        <v>517</v>
      </c>
      <c r="B29" s="228">
        <v>360000</v>
      </c>
      <c r="C29" s="228">
        <v>0</v>
      </c>
      <c r="D29" s="228">
        <v>0</v>
      </c>
      <c r="E29" s="228">
        <v>0</v>
      </c>
      <c r="F29" s="120">
        <v>1080000</v>
      </c>
      <c r="G29" s="88">
        <f>SUM('Egresos Reales'!K83)</f>
        <v>0</v>
      </c>
      <c r="H29" s="123">
        <f>SUM('Presupuesto Egresos'!K83)</f>
        <v>0</v>
      </c>
      <c r="I29" s="88">
        <f>SUM(H29-G29)</f>
        <v>0</v>
      </c>
    </row>
    <row r="30" spans="1:9" ht="12.75">
      <c r="A30" s="209"/>
      <c r="B30" s="228"/>
      <c r="C30" s="228"/>
      <c r="D30" s="228"/>
      <c r="E30" s="228"/>
      <c r="F30" s="120"/>
      <c r="G30" s="8"/>
      <c r="I30" s="8"/>
    </row>
    <row r="31" spans="1:9" ht="12.75">
      <c r="A31" s="209" t="s">
        <v>551</v>
      </c>
      <c r="B31" s="228">
        <v>0</v>
      </c>
      <c r="C31" s="228">
        <v>540000</v>
      </c>
      <c r="D31" s="228">
        <v>360000</v>
      </c>
      <c r="E31" s="228">
        <v>-180000</v>
      </c>
      <c r="F31" s="120">
        <v>0</v>
      </c>
      <c r="G31" s="88">
        <f>SUM('Egresos Reales'!K84)</f>
        <v>1620000</v>
      </c>
      <c r="H31" s="123">
        <f>SUM('Presupuesto Egresos'!K84)</f>
        <v>1080000</v>
      </c>
      <c r="I31" s="88">
        <f>SUM(H31-G31)</f>
        <v>-540000</v>
      </c>
    </row>
    <row r="32" spans="1:9" ht="12.75">
      <c r="A32" s="102"/>
      <c r="B32" s="227"/>
      <c r="C32" s="227"/>
      <c r="D32" s="227"/>
      <c r="E32" s="227"/>
      <c r="F32" s="120"/>
      <c r="G32" s="88"/>
      <c r="H32" s="123"/>
      <c r="I32" s="88"/>
    </row>
    <row r="33" spans="1:9" ht="12.75" hidden="1">
      <c r="A33" s="102" t="s">
        <v>376</v>
      </c>
      <c r="B33" s="227">
        <v>0</v>
      </c>
      <c r="C33" s="227">
        <v>0</v>
      </c>
      <c r="D33" s="227">
        <v>0</v>
      </c>
      <c r="E33" s="227">
        <v>0</v>
      </c>
      <c r="F33" s="120"/>
      <c r="G33" s="88">
        <f>SUM('Egresos Reales'!K85)</f>
        <v>0</v>
      </c>
      <c r="H33" s="123">
        <f>SUM('Presupuesto Egresos'!K85)</f>
        <v>0</v>
      </c>
      <c r="I33" s="88">
        <f>SUM(H33-G33)</f>
        <v>0</v>
      </c>
    </row>
    <row r="34" spans="1:9" ht="12.75" hidden="1">
      <c r="A34" s="102"/>
      <c r="B34" s="227"/>
      <c r="C34" s="227"/>
      <c r="D34" s="227"/>
      <c r="E34" s="227"/>
      <c r="F34" s="120"/>
      <c r="G34" s="88"/>
      <c r="H34" s="123"/>
      <c r="I34" s="88"/>
    </row>
    <row r="35" spans="1:9" ht="12.75" hidden="1">
      <c r="A35" s="102" t="s">
        <v>377</v>
      </c>
      <c r="B35" s="227">
        <v>0</v>
      </c>
      <c r="C35" s="227">
        <v>0</v>
      </c>
      <c r="D35" s="227">
        <v>0</v>
      </c>
      <c r="E35" s="227">
        <v>0</v>
      </c>
      <c r="F35" s="120"/>
      <c r="G35" s="88">
        <f>SUM('Egresos Reales'!K86)</f>
        <v>0</v>
      </c>
      <c r="H35" s="123">
        <f>SUM('Presupuesto Egresos'!K86)</f>
        <v>0</v>
      </c>
      <c r="I35" s="88">
        <f>SUM(H35-G35)</f>
        <v>0</v>
      </c>
    </row>
    <row r="36" spans="1:9" ht="12.75" hidden="1">
      <c r="A36" s="102"/>
      <c r="B36" s="227"/>
      <c r="C36" s="227"/>
      <c r="D36" s="227"/>
      <c r="E36" s="227"/>
      <c r="F36" s="120"/>
      <c r="G36" s="88"/>
      <c r="H36" s="123"/>
      <c r="I36" s="88"/>
    </row>
    <row r="37" spans="1:9" ht="12.75" hidden="1">
      <c r="A37" s="102" t="s">
        <v>442</v>
      </c>
      <c r="B37" s="227">
        <v>0</v>
      </c>
      <c r="C37" s="227">
        <v>0</v>
      </c>
      <c r="D37" s="227">
        <v>0</v>
      </c>
      <c r="E37" s="227">
        <v>0</v>
      </c>
      <c r="F37" s="120"/>
      <c r="G37" s="88">
        <f>SUM('Egresos Reales'!K87)</f>
        <v>0</v>
      </c>
      <c r="H37" s="123">
        <f>SUM('Presupuesto Egresos'!K87)</f>
        <v>0</v>
      </c>
      <c r="I37" s="88">
        <f>SUM(H37-G37)</f>
        <v>0</v>
      </c>
    </row>
    <row r="38" spans="1:9" ht="12.75" hidden="1">
      <c r="A38" s="102"/>
      <c r="B38" s="227"/>
      <c r="C38" s="227"/>
      <c r="D38" s="227"/>
      <c r="E38" s="227"/>
      <c r="F38" s="120"/>
      <c r="G38" s="88"/>
      <c r="H38" s="123"/>
      <c r="I38" s="88"/>
    </row>
    <row r="39" spans="1:9" ht="12.75">
      <c r="A39" s="209" t="s">
        <v>479</v>
      </c>
      <c r="B39" s="228">
        <v>126139.61</v>
      </c>
      <c r="C39" s="228">
        <v>0</v>
      </c>
      <c r="D39" s="228">
        <v>0</v>
      </c>
      <c r="E39" s="228">
        <v>0</v>
      </c>
      <c r="F39" s="120">
        <v>1260011.8200000003</v>
      </c>
      <c r="G39" s="88">
        <f>SUM('Egresos Reales'!K88)</f>
        <v>0</v>
      </c>
      <c r="H39" s="123">
        <f>SUM('Presupuesto Egresos'!K88)</f>
        <v>0</v>
      </c>
      <c r="I39" s="88">
        <f>SUM(H39-G39)</f>
        <v>0</v>
      </c>
    </row>
    <row r="40" spans="1:9" ht="12.75">
      <c r="A40" s="209"/>
      <c r="B40" s="228"/>
      <c r="C40" s="228"/>
      <c r="D40" s="228"/>
      <c r="E40" s="228"/>
      <c r="F40" s="120"/>
      <c r="G40" s="88"/>
      <c r="H40" s="123"/>
      <c r="I40" s="88"/>
    </row>
    <row r="41" spans="1:9" ht="12.75">
      <c r="A41" s="209" t="s">
        <v>522</v>
      </c>
      <c r="B41" s="228">
        <v>2752941.4299999997</v>
      </c>
      <c r="C41" s="228">
        <v>-0.8</v>
      </c>
      <c r="D41" s="228">
        <v>0</v>
      </c>
      <c r="E41" s="228">
        <v>0.8</v>
      </c>
      <c r="F41" s="120">
        <v>6269526.14</v>
      </c>
      <c r="G41" s="88">
        <f>SUM('Egresos Reales'!K89)</f>
        <v>1028110.9999999999</v>
      </c>
      <c r="H41" s="123">
        <f>SUM('Presupuesto Egresos'!K89)</f>
        <v>0</v>
      </c>
      <c r="I41" s="88">
        <f>SUM(H41-G41)</f>
        <v>-1028110.9999999999</v>
      </c>
    </row>
    <row r="42" spans="1:9" ht="12.75">
      <c r="A42" s="209"/>
      <c r="B42" s="228"/>
      <c r="C42" s="228"/>
      <c r="D42" s="228"/>
      <c r="E42" s="228"/>
      <c r="F42" s="120"/>
      <c r="G42" s="8"/>
      <c r="I42" s="8"/>
    </row>
    <row r="43" spans="1:9" ht="12.75">
      <c r="A43" s="209" t="s">
        <v>557</v>
      </c>
      <c r="B43" s="228">
        <v>0</v>
      </c>
      <c r="C43" s="228">
        <v>7972245.13</v>
      </c>
      <c r="D43" s="228">
        <v>6780000</v>
      </c>
      <c r="E43" s="228">
        <v>-1192245.13</v>
      </c>
      <c r="F43" s="120">
        <v>0</v>
      </c>
      <c r="G43" s="88">
        <f>SUM('Egresos Reales'!K90)</f>
        <v>22091032.81</v>
      </c>
      <c r="H43" s="123">
        <f>SUM('Presupuesto Egresos'!K90)</f>
        <v>22740000</v>
      </c>
      <c r="I43" s="88">
        <f>SUM(H43-G43)</f>
        <v>648967.1900000013</v>
      </c>
    </row>
    <row r="44" spans="1:9" ht="12.75">
      <c r="A44" s="102"/>
      <c r="B44" s="227"/>
      <c r="C44" s="227"/>
      <c r="D44" s="227"/>
      <c r="E44" s="227"/>
      <c r="F44" s="120"/>
      <c r="G44" s="88"/>
      <c r="H44" s="123"/>
      <c r="I44" s="88"/>
    </row>
    <row r="45" spans="1:9" ht="12.75">
      <c r="A45" s="102" t="s">
        <v>362</v>
      </c>
      <c r="B45" s="227">
        <v>0</v>
      </c>
      <c r="C45" s="227">
        <v>1836022.98</v>
      </c>
      <c r="D45" s="227">
        <v>0</v>
      </c>
      <c r="E45" s="227">
        <v>-1836022.98</v>
      </c>
      <c r="F45" s="120">
        <v>0</v>
      </c>
      <c r="G45" s="88">
        <f>SUM('Egresos Reales'!K91)</f>
        <v>1836022.98</v>
      </c>
      <c r="H45" s="123">
        <f>SUM('Presupuesto Egresos'!K91)</f>
        <v>0</v>
      </c>
      <c r="I45" s="88">
        <f>SUM(H45-G45)</f>
        <v>-1836022.98</v>
      </c>
    </row>
    <row r="46" spans="1:9" ht="12.75">
      <c r="A46" s="102"/>
      <c r="B46" s="227"/>
      <c r="C46" s="227"/>
      <c r="D46" s="227"/>
      <c r="E46" s="227"/>
      <c r="F46" s="120"/>
      <c r="G46" s="88"/>
      <c r="H46" s="123"/>
      <c r="I46" s="88"/>
    </row>
    <row r="47" spans="1:9" ht="12.75">
      <c r="A47" s="102" t="s">
        <v>363</v>
      </c>
      <c r="B47" s="227">
        <v>0</v>
      </c>
      <c r="C47" s="227">
        <v>60507.66</v>
      </c>
      <c r="D47" s="227">
        <v>0</v>
      </c>
      <c r="E47" s="227">
        <v>-60507.66</v>
      </c>
      <c r="F47" s="120">
        <v>0</v>
      </c>
      <c r="G47" s="88">
        <f>SUM('Egresos Reales'!K92)</f>
        <v>60507.66</v>
      </c>
      <c r="H47" s="123">
        <f>SUM('Presupuesto Egresos'!K92)</f>
        <v>0</v>
      </c>
      <c r="I47" s="88">
        <f>SUM(H47-G47)</f>
        <v>-60507.66</v>
      </c>
    </row>
    <row r="48" spans="1:9" ht="12.75">
      <c r="A48" s="102"/>
      <c r="B48" s="227"/>
      <c r="C48" s="227"/>
      <c r="D48" s="227"/>
      <c r="E48" s="227"/>
      <c r="F48" s="120"/>
      <c r="G48" s="88"/>
      <c r="H48" s="123"/>
      <c r="I48" s="88"/>
    </row>
    <row r="49" spans="1:9" ht="12.75" hidden="1">
      <c r="A49" s="102" t="s">
        <v>428</v>
      </c>
      <c r="B49" s="227">
        <v>0</v>
      </c>
      <c r="C49" s="227">
        <v>0</v>
      </c>
      <c r="D49" s="227">
        <v>0</v>
      </c>
      <c r="E49" s="227">
        <v>0</v>
      </c>
      <c r="F49" s="120"/>
      <c r="G49" s="88">
        <f>SUM('Egresos Reales'!K93)</f>
        <v>0</v>
      </c>
      <c r="H49" s="123">
        <f>SUM('Presupuesto Egresos'!K93)</f>
        <v>0</v>
      </c>
      <c r="I49" s="88">
        <f>SUM(H49-G49)</f>
        <v>0</v>
      </c>
    </row>
    <row r="50" spans="1:9" ht="12.75" hidden="1">
      <c r="A50" s="102"/>
      <c r="B50" s="227"/>
      <c r="C50" s="227"/>
      <c r="D50" s="227"/>
      <c r="E50" s="227"/>
      <c r="F50" s="120"/>
      <c r="G50" s="88"/>
      <c r="H50" s="123"/>
      <c r="I50" s="88"/>
    </row>
    <row r="51" spans="1:9" ht="12.75">
      <c r="A51" s="209" t="s">
        <v>505</v>
      </c>
      <c r="B51" s="228">
        <v>0</v>
      </c>
      <c r="C51" s="228">
        <v>8439138.12</v>
      </c>
      <c r="D51" s="228">
        <v>1181196.24</v>
      </c>
      <c r="E51" s="228">
        <v>-7257941.879999999</v>
      </c>
      <c r="F51" s="120">
        <v>0</v>
      </c>
      <c r="G51" s="88">
        <f>SUM('Egresos Reales'!K94)</f>
        <v>8439138.12</v>
      </c>
      <c r="H51" s="123">
        <f>SUM('Presupuesto Egresos'!K94)</f>
        <v>13281196.24</v>
      </c>
      <c r="I51" s="88">
        <f>SUM(H51-G51)</f>
        <v>4842058.120000001</v>
      </c>
    </row>
    <row r="52" spans="1:9" ht="12.75" hidden="1">
      <c r="A52" s="209"/>
      <c r="B52" s="228"/>
      <c r="C52" s="228"/>
      <c r="D52" s="228"/>
      <c r="E52" s="228"/>
      <c r="F52" s="120"/>
      <c r="G52" s="8"/>
      <c r="I52" s="8"/>
    </row>
    <row r="53" spans="1:9" ht="12.75" hidden="1">
      <c r="A53" s="209" t="s">
        <v>548</v>
      </c>
      <c r="B53" s="228">
        <v>0</v>
      </c>
      <c r="C53" s="228">
        <v>0</v>
      </c>
      <c r="D53" s="228">
        <v>0</v>
      </c>
      <c r="E53" s="228">
        <v>0</v>
      </c>
      <c r="F53" s="120"/>
      <c r="G53" s="88">
        <f>SUM('Egresos Reales'!K95)</f>
        <v>0</v>
      </c>
      <c r="H53" s="123">
        <f>SUM('Presupuesto Egresos'!K95)</f>
        <v>0</v>
      </c>
      <c r="I53" s="88">
        <f>SUM(H53-G53)</f>
        <v>0</v>
      </c>
    </row>
    <row r="54" spans="1:9" ht="12.75" hidden="1">
      <c r="A54" s="102"/>
      <c r="B54" s="227"/>
      <c r="C54" s="227"/>
      <c r="D54" s="227"/>
      <c r="E54" s="227"/>
      <c r="F54" s="120"/>
      <c r="G54" s="88"/>
      <c r="H54" s="123"/>
      <c r="I54" s="88"/>
    </row>
    <row r="55" spans="1:9" ht="12.75" hidden="1">
      <c r="A55" s="102" t="s">
        <v>372</v>
      </c>
      <c r="B55" s="227">
        <v>0</v>
      </c>
      <c r="C55" s="227">
        <v>0</v>
      </c>
      <c r="D55" s="227">
        <v>0</v>
      </c>
      <c r="E55" s="227">
        <v>0</v>
      </c>
      <c r="F55" s="120"/>
      <c r="G55" s="88">
        <f>SUM('Egresos Reales'!K96)</f>
        <v>0</v>
      </c>
      <c r="H55" s="123">
        <f>SUM('Presupuesto Egresos'!K96)</f>
        <v>0</v>
      </c>
      <c r="I55" s="88">
        <f>SUM(H55-G55)</f>
        <v>0</v>
      </c>
    </row>
    <row r="56" spans="1:9" ht="12.75" hidden="1">
      <c r="A56" s="102"/>
      <c r="B56" s="227"/>
      <c r="C56" s="227"/>
      <c r="D56" s="227"/>
      <c r="E56" s="227"/>
      <c r="F56" s="120"/>
      <c r="G56" s="88"/>
      <c r="H56" s="123"/>
      <c r="I56" s="88"/>
    </row>
    <row r="57" spans="1:9" ht="12.75" hidden="1">
      <c r="A57" s="102" t="s">
        <v>371</v>
      </c>
      <c r="B57" s="227">
        <v>0</v>
      </c>
      <c r="C57" s="227">
        <v>0</v>
      </c>
      <c r="D57" s="227">
        <v>0</v>
      </c>
      <c r="E57" s="227">
        <v>0</v>
      </c>
      <c r="F57" s="120"/>
      <c r="G57" s="88">
        <f>SUM('Egresos Reales'!K97)</f>
        <v>0</v>
      </c>
      <c r="H57" s="123">
        <f>SUM('Presupuesto Egresos'!K97)</f>
        <v>0</v>
      </c>
      <c r="I57" s="88">
        <f>SUM(H57-G57)</f>
        <v>0</v>
      </c>
    </row>
    <row r="58" spans="1:9" ht="12.75" hidden="1">
      <c r="A58" s="102"/>
      <c r="B58" s="227"/>
      <c r="C58" s="227"/>
      <c r="D58" s="227"/>
      <c r="E58" s="227"/>
      <c r="F58" s="120"/>
      <c r="G58" s="88"/>
      <c r="H58" s="123"/>
      <c r="I58" s="88"/>
    </row>
    <row r="59" spans="1:9" ht="12.75" hidden="1">
      <c r="A59" s="102" t="s">
        <v>429</v>
      </c>
      <c r="B59" s="227">
        <v>0</v>
      </c>
      <c r="C59" s="227">
        <v>0</v>
      </c>
      <c r="D59" s="227">
        <v>0</v>
      </c>
      <c r="E59" s="227">
        <v>0</v>
      </c>
      <c r="F59" s="120"/>
      <c r="G59" s="88">
        <f>SUM('Egresos Reales'!K98)</f>
        <v>0</v>
      </c>
      <c r="H59" s="123">
        <f>SUM('Presupuesto Egresos'!K98)</f>
        <v>0</v>
      </c>
      <c r="I59" s="88">
        <f>SUM(H59-G59)</f>
        <v>0</v>
      </c>
    </row>
    <row r="60" spans="1:9" ht="12.75" hidden="1">
      <c r="A60" s="102"/>
      <c r="B60" s="227"/>
      <c r="C60" s="227"/>
      <c r="D60" s="227"/>
      <c r="E60" s="227"/>
      <c r="F60" s="120"/>
      <c r="G60" s="88"/>
      <c r="H60" s="123"/>
      <c r="I60" s="88"/>
    </row>
    <row r="61" spans="1:9" ht="12.75" hidden="1">
      <c r="A61" s="209" t="s">
        <v>472</v>
      </c>
      <c r="B61" s="228">
        <v>0</v>
      </c>
      <c r="C61" s="228">
        <v>0</v>
      </c>
      <c r="D61" s="228">
        <v>0</v>
      </c>
      <c r="E61" s="228">
        <v>0</v>
      </c>
      <c r="F61" s="120"/>
      <c r="G61" s="88">
        <f>SUM('Egresos Reales'!K99)</f>
        <v>0</v>
      </c>
      <c r="H61" s="123">
        <f>SUM('Presupuesto Egresos'!K99)</f>
        <v>0</v>
      </c>
      <c r="I61" s="88">
        <f>SUM(H61-G61)</f>
        <v>0</v>
      </c>
    </row>
    <row r="62" spans="1:9" ht="12.75">
      <c r="A62" s="209"/>
      <c r="B62" s="228"/>
      <c r="C62" s="228"/>
      <c r="D62" s="228"/>
      <c r="E62" s="228"/>
      <c r="F62" s="120"/>
      <c r="G62" s="88"/>
      <c r="H62" s="123"/>
      <c r="I62" s="88"/>
    </row>
    <row r="63" spans="1:9" ht="12.75">
      <c r="A63" s="209" t="s">
        <v>519</v>
      </c>
      <c r="B63" s="228">
        <v>0</v>
      </c>
      <c r="C63" s="228">
        <v>0</v>
      </c>
      <c r="D63" s="228">
        <v>0</v>
      </c>
      <c r="E63" s="228">
        <v>0</v>
      </c>
      <c r="F63" s="120">
        <v>2595901.24</v>
      </c>
      <c r="G63" s="88">
        <f>SUM('Egresos Reales'!K100)</f>
        <v>5241893.03</v>
      </c>
      <c r="H63" s="123">
        <f>SUM('Presupuesto Egresos'!K100)</f>
        <v>0</v>
      </c>
      <c r="I63" s="88">
        <f>SUM(H63-G63)</f>
        <v>-5241893.03</v>
      </c>
    </row>
    <row r="64" spans="1:9" ht="12.75">
      <c r="A64" s="209"/>
      <c r="B64" s="228"/>
      <c r="C64" s="228"/>
      <c r="D64" s="228"/>
      <c r="E64" s="228"/>
      <c r="F64" s="120"/>
      <c r="G64" s="8"/>
      <c r="I64" s="8"/>
    </row>
    <row r="65" spans="1:9" ht="12.75">
      <c r="A65" s="209" t="s">
        <v>553</v>
      </c>
      <c r="B65" s="228">
        <v>0</v>
      </c>
      <c r="C65" s="228">
        <v>102886.2</v>
      </c>
      <c r="D65" s="228">
        <v>0</v>
      </c>
      <c r="E65" s="228">
        <v>-102886.2</v>
      </c>
      <c r="F65" s="120">
        <v>0</v>
      </c>
      <c r="G65" s="88">
        <f>SUM('Egresos Reales'!K101)</f>
        <v>102886.2</v>
      </c>
      <c r="H65" s="123">
        <f>SUM('Presupuesto Egresos'!K101)</f>
        <v>2284000</v>
      </c>
      <c r="I65" s="88">
        <f>SUM(H65-G65)</f>
        <v>2181113.8</v>
      </c>
    </row>
    <row r="66" spans="1:9" ht="12.75" hidden="1">
      <c r="A66" s="102"/>
      <c r="B66" s="227"/>
      <c r="C66" s="227"/>
      <c r="D66" s="227"/>
      <c r="E66" s="227"/>
      <c r="F66" s="120"/>
      <c r="G66" s="88"/>
      <c r="H66" s="123"/>
      <c r="I66" s="88"/>
    </row>
    <row r="67" spans="1:9" ht="12.75" hidden="1">
      <c r="A67" s="15" t="s">
        <v>360</v>
      </c>
      <c r="B67" s="222">
        <v>0</v>
      </c>
      <c r="C67" s="222">
        <v>0</v>
      </c>
      <c r="D67" s="222">
        <v>0</v>
      </c>
      <c r="E67" s="222">
        <v>0</v>
      </c>
      <c r="F67" s="120"/>
      <c r="G67" s="88">
        <f>SUM('Egresos Reales'!K102)</f>
        <v>0</v>
      </c>
      <c r="H67" s="123">
        <f>SUM('Presupuesto Egresos'!K102)</f>
        <v>0</v>
      </c>
      <c r="I67" s="88">
        <f>SUM(H67-G67)</f>
        <v>0</v>
      </c>
    </row>
    <row r="68" spans="1:9" ht="12.75" hidden="1">
      <c r="A68" s="15"/>
      <c r="B68" s="222"/>
      <c r="C68" s="222"/>
      <c r="D68" s="222"/>
      <c r="E68" s="222"/>
      <c r="F68" s="120"/>
      <c r="G68" s="88"/>
      <c r="H68" s="123"/>
      <c r="I68" s="88"/>
    </row>
    <row r="69" spans="1:9" ht="12.75" hidden="1">
      <c r="A69" s="15" t="s">
        <v>361</v>
      </c>
      <c r="B69" s="222">
        <v>0</v>
      </c>
      <c r="C69" s="222">
        <v>0</v>
      </c>
      <c r="D69" s="222">
        <v>0</v>
      </c>
      <c r="E69" s="222">
        <v>0</v>
      </c>
      <c r="F69" s="120"/>
      <c r="G69" s="88">
        <f>SUM('Egresos Reales'!K103)</f>
        <v>0</v>
      </c>
      <c r="H69" s="123">
        <f>SUM('Presupuesto Egresos'!K103)</f>
        <v>0</v>
      </c>
      <c r="I69" s="88">
        <f>SUM(H69-G69)</f>
        <v>0</v>
      </c>
    </row>
    <row r="70" spans="1:9" ht="12.75" hidden="1">
      <c r="A70" s="15"/>
      <c r="B70" s="222"/>
      <c r="C70" s="222"/>
      <c r="D70" s="222"/>
      <c r="E70" s="222"/>
      <c r="F70" s="120"/>
      <c r="G70" s="88"/>
      <c r="H70" s="123"/>
      <c r="I70" s="88"/>
    </row>
    <row r="71" spans="1:9" ht="12.75" hidden="1">
      <c r="A71" s="15" t="s">
        <v>427</v>
      </c>
      <c r="B71" s="222">
        <v>0</v>
      </c>
      <c r="C71" s="222">
        <v>0</v>
      </c>
      <c r="D71" s="222">
        <v>0</v>
      </c>
      <c r="E71" s="222">
        <v>0</v>
      </c>
      <c r="F71" s="120"/>
      <c r="G71" s="88">
        <f>SUM('Egresos Reales'!K104)</f>
        <v>0</v>
      </c>
      <c r="H71" s="123">
        <f>SUM('Presupuesto Egresos'!K104)</f>
        <v>0</v>
      </c>
      <c r="I71" s="88">
        <f>SUM(H71-G71)</f>
        <v>0</v>
      </c>
    </row>
    <row r="72" spans="1:9" ht="12.75" hidden="1">
      <c r="A72" s="15"/>
      <c r="B72" s="222"/>
      <c r="C72" s="222"/>
      <c r="D72" s="222"/>
      <c r="E72" s="222"/>
      <c r="F72" s="120"/>
      <c r="G72" s="88"/>
      <c r="H72" s="123"/>
      <c r="I72" s="88"/>
    </row>
    <row r="73" spans="1:9" ht="12.75" hidden="1">
      <c r="A73" s="205" t="s">
        <v>468</v>
      </c>
      <c r="B73" s="229">
        <v>0</v>
      </c>
      <c r="C73" s="229">
        <v>0</v>
      </c>
      <c r="D73" s="229">
        <v>0</v>
      </c>
      <c r="E73" s="229">
        <v>0</v>
      </c>
      <c r="F73" s="120"/>
      <c r="G73" s="88">
        <f>SUM('Egresos Reales'!K105)</f>
        <v>0</v>
      </c>
      <c r="H73" s="123">
        <f>SUM('Presupuesto Egresos'!K105)</f>
        <v>0</v>
      </c>
      <c r="I73" s="88">
        <f>SUM(H73-G73)</f>
        <v>0</v>
      </c>
    </row>
    <row r="74" spans="1:9" ht="12.75">
      <c r="A74" s="205"/>
      <c r="B74" s="229"/>
      <c r="C74" s="229"/>
      <c r="D74" s="229"/>
      <c r="E74" s="229"/>
      <c r="F74" s="120"/>
      <c r="G74" s="88"/>
      <c r="H74" s="123"/>
      <c r="I74" s="88"/>
    </row>
    <row r="75" spans="1:9" ht="12.75">
      <c r="A75" s="205" t="s">
        <v>504</v>
      </c>
      <c r="B75" s="229">
        <v>0</v>
      </c>
      <c r="C75" s="229">
        <v>222.72</v>
      </c>
      <c r="D75" s="229">
        <v>0</v>
      </c>
      <c r="E75" s="229">
        <v>-222.72</v>
      </c>
      <c r="F75" s="120">
        <v>0</v>
      </c>
      <c r="G75" s="88">
        <f>SUM('Egresos Reales'!K106)</f>
        <v>480.24</v>
      </c>
      <c r="H75" s="123">
        <f>SUM('Presupuesto Egresos'!K106)</f>
        <v>0</v>
      </c>
      <c r="I75" s="88">
        <f>SUM(H75-G75)</f>
        <v>-480.24</v>
      </c>
    </row>
    <row r="76" spans="1:9" ht="12.75">
      <c r="A76" s="205"/>
      <c r="B76" s="229"/>
      <c r="C76" s="229"/>
      <c r="D76" s="229"/>
      <c r="E76" s="229"/>
      <c r="F76" s="120"/>
      <c r="G76" s="8"/>
      <c r="I76" s="8"/>
    </row>
    <row r="77" spans="1:9" ht="12.75">
      <c r="A77" s="205" t="s">
        <v>554</v>
      </c>
      <c r="B77" s="229">
        <v>0</v>
      </c>
      <c r="C77" s="229">
        <v>-111.36</v>
      </c>
      <c r="D77" s="229">
        <v>3000</v>
      </c>
      <c r="E77" s="229">
        <v>3111.36</v>
      </c>
      <c r="F77" s="120">
        <v>0</v>
      </c>
      <c r="G77" s="88">
        <f>SUM('Egresos Reales'!K107)</f>
        <v>0.9999999999999005</v>
      </c>
      <c r="H77" s="123">
        <f>SUM('Presupuesto Egresos'!K107)</f>
        <v>9000</v>
      </c>
      <c r="I77" s="88">
        <f>SUM(H77-G77)</f>
        <v>8999</v>
      </c>
    </row>
    <row r="78" spans="1:9" ht="12.75" hidden="1">
      <c r="A78" s="15"/>
      <c r="B78" s="222"/>
      <c r="C78" s="222"/>
      <c r="D78" s="222"/>
      <c r="E78" s="222"/>
      <c r="F78" s="120"/>
      <c r="G78" s="88"/>
      <c r="H78" s="123"/>
      <c r="I78" s="88"/>
    </row>
    <row r="79" spans="1:9" ht="12.75" hidden="1">
      <c r="A79" s="68" t="s">
        <v>305</v>
      </c>
      <c r="B79" s="130">
        <v>0</v>
      </c>
      <c r="C79" s="130">
        <v>0</v>
      </c>
      <c r="D79" s="130">
        <v>0</v>
      </c>
      <c r="E79" s="130">
        <v>0</v>
      </c>
      <c r="F79" s="120"/>
      <c r="G79" s="88">
        <f>SUM('Egresos Reales'!K108)</f>
        <v>0</v>
      </c>
      <c r="H79" s="123">
        <f>SUM('Presupuesto Egresos'!K108)</f>
        <v>0</v>
      </c>
      <c r="I79" s="88">
        <f>SUM(H79-G79)</f>
        <v>0</v>
      </c>
    </row>
    <row r="80" spans="1:9" ht="12.75" hidden="1">
      <c r="A80" s="68"/>
      <c r="B80" s="130"/>
      <c r="C80" s="130"/>
      <c r="D80" s="130"/>
      <c r="E80" s="130"/>
      <c r="F80" s="120"/>
      <c r="G80" s="88"/>
      <c r="H80" s="123"/>
      <c r="I80" s="88"/>
    </row>
    <row r="81" spans="1:9" ht="12.75" hidden="1">
      <c r="A81" s="102" t="s">
        <v>248</v>
      </c>
      <c r="B81" s="227">
        <v>0</v>
      </c>
      <c r="C81" s="227">
        <v>0</v>
      </c>
      <c r="D81" s="227">
        <v>0</v>
      </c>
      <c r="E81" s="227">
        <v>0</v>
      </c>
      <c r="F81" s="120"/>
      <c r="G81" s="88">
        <f>SUM('Egresos Reales'!K109)</f>
        <v>0</v>
      </c>
      <c r="H81" s="123">
        <f>SUM('Presupuesto Egresos'!K109)</f>
        <v>0</v>
      </c>
      <c r="I81" s="88">
        <f>SUM(H81-G81)</f>
        <v>0</v>
      </c>
    </row>
    <row r="82" spans="1:9" ht="12.75">
      <c r="A82" s="102"/>
      <c r="B82" s="227"/>
      <c r="C82" s="227"/>
      <c r="D82" s="227"/>
      <c r="E82" s="227"/>
      <c r="F82" s="120"/>
      <c r="G82" s="88"/>
      <c r="H82" s="123"/>
      <c r="I82" s="88"/>
    </row>
    <row r="83" spans="1:9" ht="12.75">
      <c r="A83" s="102" t="s">
        <v>335</v>
      </c>
      <c r="B83" s="227">
        <v>45600000</v>
      </c>
      <c r="C83" s="227">
        <v>0</v>
      </c>
      <c r="D83" s="227">
        <v>0</v>
      </c>
      <c r="E83" s="227">
        <v>0</v>
      </c>
      <c r="F83" s="120">
        <v>122100000</v>
      </c>
      <c r="G83" s="88">
        <f>SUM('Egresos Reales'!K110)</f>
        <v>0</v>
      </c>
      <c r="H83" s="123">
        <f>SUM('Presupuesto Egresos'!K110)</f>
        <v>0</v>
      </c>
      <c r="I83" s="88">
        <f>SUM(H83-G83)</f>
        <v>0</v>
      </c>
    </row>
    <row r="84" spans="1:9" ht="12.75" hidden="1">
      <c r="A84" s="102"/>
      <c r="B84" s="227"/>
      <c r="C84" s="227"/>
      <c r="D84" s="227"/>
      <c r="E84" s="227"/>
      <c r="F84" s="120"/>
      <c r="G84" s="88"/>
      <c r="H84" s="123"/>
      <c r="I84" s="88"/>
    </row>
    <row r="85" spans="1:9" ht="12.75" hidden="1">
      <c r="A85" s="209" t="s">
        <v>520</v>
      </c>
      <c r="B85" s="228">
        <v>0</v>
      </c>
      <c r="C85" s="228">
        <v>0</v>
      </c>
      <c r="D85" s="228">
        <v>0</v>
      </c>
      <c r="E85" s="228">
        <v>0</v>
      </c>
      <c r="F85" s="120"/>
      <c r="G85" s="88">
        <f>SUM('Egresos Reales'!K111)</f>
        <v>0</v>
      </c>
      <c r="H85" s="123">
        <f>SUM('Presupuesto Egresos'!K111)</f>
        <v>0</v>
      </c>
      <c r="I85" s="88">
        <f>SUM(H85-G85)</f>
        <v>0</v>
      </c>
    </row>
    <row r="86" spans="1:9" ht="12.75">
      <c r="A86" s="209"/>
      <c r="B86" s="228"/>
      <c r="C86" s="228"/>
      <c r="D86" s="228"/>
      <c r="E86" s="228"/>
      <c r="F86" s="120"/>
      <c r="G86" s="8"/>
      <c r="I86" s="8"/>
    </row>
    <row r="87" spans="1:9" ht="12.75">
      <c r="A87" s="209" t="s">
        <v>555</v>
      </c>
      <c r="B87" s="228">
        <v>0</v>
      </c>
      <c r="C87" s="228">
        <v>3121536.25</v>
      </c>
      <c r="D87" s="228">
        <v>3150000</v>
      </c>
      <c r="E87" s="228">
        <v>28463.75</v>
      </c>
      <c r="F87" s="120">
        <v>0</v>
      </c>
      <c r="G87" s="88">
        <f>SUM('Egresos Reales'!K112)</f>
        <v>27597682.99</v>
      </c>
      <c r="H87" s="123">
        <f>SUM('Presupuesto Egresos'!K112)</f>
        <v>27450000</v>
      </c>
      <c r="I87" s="88">
        <f>SUM(H87-G87)</f>
        <v>-147682.98999999836</v>
      </c>
    </row>
    <row r="88" spans="1:9" ht="12.75" hidden="1">
      <c r="A88" s="102"/>
      <c r="B88" s="227"/>
      <c r="C88" s="227"/>
      <c r="D88" s="227"/>
      <c r="E88" s="227"/>
      <c r="F88" s="120"/>
      <c r="G88" s="88"/>
      <c r="H88" s="123"/>
      <c r="I88" s="88"/>
    </row>
    <row r="89" spans="1:9" ht="12.75" hidden="1">
      <c r="A89" s="102" t="s">
        <v>316</v>
      </c>
      <c r="B89" s="227">
        <v>0</v>
      </c>
      <c r="C89" s="227">
        <v>0</v>
      </c>
      <c r="D89" s="227">
        <v>0</v>
      </c>
      <c r="E89" s="227">
        <v>0</v>
      </c>
      <c r="F89" s="120"/>
      <c r="G89" s="88">
        <f>SUM('Egresos Reales'!K113)</f>
        <v>0</v>
      </c>
      <c r="H89" s="123">
        <f>SUM('Presupuesto Egresos'!K113)</f>
        <v>0</v>
      </c>
      <c r="I89" s="88">
        <f>SUM(H89-G89)</f>
        <v>0</v>
      </c>
    </row>
    <row r="90" spans="1:9" ht="12.75">
      <c r="A90" s="102"/>
      <c r="B90" s="227"/>
      <c r="C90" s="227"/>
      <c r="D90" s="227"/>
      <c r="E90" s="227"/>
      <c r="F90" s="120"/>
      <c r="G90" s="88"/>
      <c r="H90" s="123"/>
      <c r="I90" s="88"/>
    </row>
    <row r="91" spans="1:9" ht="12.75">
      <c r="A91" s="102" t="s">
        <v>409</v>
      </c>
      <c r="B91" s="227">
        <v>900000</v>
      </c>
      <c r="C91" s="227">
        <v>1500000</v>
      </c>
      <c r="D91" s="227">
        <v>900000</v>
      </c>
      <c r="E91" s="227">
        <v>-600000</v>
      </c>
      <c r="F91" s="120">
        <v>2100000</v>
      </c>
      <c r="G91" s="88">
        <f>SUM('Egresos Reales'!K114)</f>
        <v>2500000</v>
      </c>
      <c r="H91" s="123">
        <f>SUM('Presupuesto Egresos'!K114)</f>
        <v>2100000</v>
      </c>
      <c r="I91" s="88">
        <f>SUM(H91-G91)</f>
        <v>-400000</v>
      </c>
    </row>
    <row r="92" spans="1:9" ht="12.75" hidden="1">
      <c r="A92" s="102"/>
      <c r="B92" s="227"/>
      <c r="C92" s="227"/>
      <c r="D92" s="227"/>
      <c r="E92" s="227"/>
      <c r="F92" s="120"/>
      <c r="G92" s="88"/>
      <c r="H92" s="123"/>
      <c r="I92" s="88"/>
    </row>
    <row r="93" spans="1:9" ht="12.75" hidden="1">
      <c r="A93" s="102" t="s">
        <v>418</v>
      </c>
      <c r="B93" s="227">
        <v>0</v>
      </c>
      <c r="C93" s="227">
        <v>0</v>
      </c>
      <c r="D93" s="227">
        <v>0</v>
      </c>
      <c r="E93" s="227">
        <v>0</v>
      </c>
      <c r="F93" s="120"/>
      <c r="G93" s="88">
        <f>SUM('Egresos Reales'!K115)</f>
        <v>0</v>
      </c>
      <c r="H93" s="123">
        <f>SUM('Presupuesto Egresos'!K115)</f>
        <v>0</v>
      </c>
      <c r="I93" s="88">
        <f>SUM(H93-G93)</f>
        <v>0</v>
      </c>
    </row>
    <row r="94" spans="1:9" ht="12.75" hidden="1">
      <c r="A94" s="102"/>
      <c r="B94" s="227"/>
      <c r="C94" s="227"/>
      <c r="D94" s="227"/>
      <c r="E94" s="227"/>
      <c r="F94" s="25"/>
      <c r="G94" s="88"/>
      <c r="H94" s="123"/>
      <c r="I94" s="88"/>
    </row>
    <row r="95" spans="1:9" ht="12.75" hidden="1">
      <c r="A95" s="102" t="s">
        <v>403</v>
      </c>
      <c r="B95" s="227">
        <v>0</v>
      </c>
      <c r="C95" s="227">
        <v>0</v>
      </c>
      <c r="D95" s="227">
        <v>0</v>
      </c>
      <c r="E95" s="227">
        <v>0</v>
      </c>
      <c r="F95" s="25"/>
      <c r="G95" s="88">
        <f>SUM('Egresos Reales'!K116)</f>
        <v>0</v>
      </c>
      <c r="H95" s="123">
        <f>SUM('Presupuesto Egresos'!K116)</f>
        <v>0</v>
      </c>
      <c r="I95" s="88">
        <f>SUM(H95-G95)</f>
        <v>0</v>
      </c>
    </row>
    <row r="96" spans="1:9" ht="12.75" hidden="1">
      <c r="A96" s="102"/>
      <c r="B96" s="227"/>
      <c r="C96" s="227"/>
      <c r="D96" s="227"/>
      <c r="E96" s="227"/>
      <c r="F96" s="25"/>
      <c r="G96" s="88"/>
      <c r="H96" s="123"/>
      <c r="I96" s="88"/>
    </row>
    <row r="97" spans="1:9" ht="12.75" hidden="1">
      <c r="A97" s="102" t="s">
        <v>404</v>
      </c>
      <c r="B97" s="227">
        <v>0</v>
      </c>
      <c r="C97" s="227">
        <v>0</v>
      </c>
      <c r="D97" s="227">
        <v>0</v>
      </c>
      <c r="E97" s="227">
        <v>0</v>
      </c>
      <c r="F97" s="25"/>
      <c r="G97" s="88">
        <f>SUM('Egresos Reales'!K117)</f>
        <v>0</v>
      </c>
      <c r="H97" s="123">
        <f>SUM('Presupuesto Egresos'!K117)</f>
        <v>0</v>
      </c>
      <c r="I97" s="88">
        <f>SUM(H97-G97)</f>
        <v>0</v>
      </c>
    </row>
    <row r="98" spans="1:9" ht="12.75" hidden="1">
      <c r="A98" s="102"/>
      <c r="B98" s="227"/>
      <c r="C98" s="227"/>
      <c r="D98" s="227"/>
      <c r="E98" s="227"/>
      <c r="F98" s="25"/>
      <c r="G98" s="88"/>
      <c r="H98" s="123"/>
      <c r="I98" s="88"/>
    </row>
    <row r="99" spans="1:9" ht="12.75" hidden="1">
      <c r="A99" s="209" t="s">
        <v>521</v>
      </c>
      <c r="B99" s="228">
        <v>0</v>
      </c>
      <c r="C99" s="228">
        <v>0</v>
      </c>
      <c r="D99" s="228">
        <v>0</v>
      </c>
      <c r="E99" s="228">
        <v>0</v>
      </c>
      <c r="F99" s="25"/>
      <c r="G99" s="88">
        <f>SUM('Egresos Reales'!K118)</f>
        <v>0</v>
      </c>
      <c r="H99" s="123">
        <f>SUM('Presupuesto Egresos'!K118)</f>
        <v>0</v>
      </c>
      <c r="I99" s="88">
        <f>SUM(H99-G99)</f>
        <v>0</v>
      </c>
    </row>
    <row r="100" spans="1:9" ht="12.75">
      <c r="A100" s="209"/>
      <c r="B100" s="228"/>
      <c r="C100" s="228"/>
      <c r="D100" s="228"/>
      <c r="E100" s="228"/>
      <c r="F100" s="25"/>
      <c r="G100" s="88"/>
      <c r="H100" s="123"/>
      <c r="I100" s="88"/>
    </row>
    <row r="101" spans="1:9" ht="12.75">
      <c r="A101" s="209" t="s">
        <v>556</v>
      </c>
      <c r="B101" s="228">
        <v>0</v>
      </c>
      <c r="C101" s="228">
        <v>12637162.01</v>
      </c>
      <c r="D101" s="228">
        <v>12300000</v>
      </c>
      <c r="E101" s="228">
        <v>-337162.0099999998</v>
      </c>
      <c r="F101" s="25">
        <v>0</v>
      </c>
      <c r="G101" s="88">
        <f>SUM('Egresos Reales'!K119)</f>
        <v>36809266.03</v>
      </c>
      <c r="H101" s="123">
        <f>SUM('Presupuesto Egresos'!K119)</f>
        <v>36900000</v>
      </c>
      <c r="I101" s="88">
        <f>SUM(H101-G101)</f>
        <v>90733.96999999881</v>
      </c>
    </row>
    <row r="102" spans="1:9" ht="12.75">
      <c r="A102" s="102"/>
      <c r="B102" s="227"/>
      <c r="C102" s="227"/>
      <c r="D102" s="227"/>
      <c r="E102" s="227"/>
      <c r="F102" s="25"/>
      <c r="G102" s="88"/>
      <c r="H102" s="123"/>
      <c r="I102" s="88"/>
    </row>
    <row r="103" spans="1:9" ht="12.75">
      <c r="A103" s="127" t="s">
        <v>450</v>
      </c>
      <c r="B103" s="230">
        <v>893056.8</v>
      </c>
      <c r="C103" s="230">
        <v>2855151.42</v>
      </c>
      <c r="D103" s="230">
        <v>2855151.5999999996</v>
      </c>
      <c r="E103" s="230">
        <v>0.17999999970197678</v>
      </c>
      <c r="F103" s="26">
        <v>3572226.6999999997</v>
      </c>
      <c r="G103" s="212">
        <f>SUM('Egresos Reales'!K120)</f>
        <v>8565454.26</v>
      </c>
      <c r="H103" s="216">
        <f>SUM('Presupuesto Egresos'!K120)</f>
        <v>8565454.8</v>
      </c>
      <c r="I103" s="212">
        <f>SUM(H103-G103)</f>
        <v>0.5400000009685755</v>
      </c>
    </row>
    <row r="104" spans="1:9" ht="12.75">
      <c r="A104" s="108"/>
      <c r="B104" s="122"/>
      <c r="C104" s="122"/>
      <c r="D104" s="122"/>
      <c r="E104" s="122"/>
      <c r="F104" s="35"/>
      <c r="G104" s="35"/>
      <c r="H104" s="116"/>
      <c r="I104" s="35"/>
    </row>
    <row r="105" spans="1:9" ht="12.75">
      <c r="A105" s="5" t="s">
        <v>4</v>
      </c>
      <c r="B105" s="6">
        <f aca="true" t="shared" si="0" ref="B105:I105">SUM(B11:B103)</f>
        <v>69192479.33</v>
      </c>
      <c r="C105" s="6">
        <f t="shared" si="0"/>
        <v>65451090.28999999</v>
      </c>
      <c r="D105" s="6">
        <f t="shared" si="0"/>
        <v>55354084.84</v>
      </c>
      <c r="E105" s="6">
        <f t="shared" si="0"/>
        <v>-10097005.45</v>
      </c>
      <c r="F105" s="6">
        <f t="shared" si="0"/>
        <v>196134184.34999996</v>
      </c>
      <c r="G105" s="6">
        <f t="shared" si="0"/>
        <v>188110848.78</v>
      </c>
      <c r="H105" s="6">
        <f t="shared" si="0"/>
        <v>196043768.04000002</v>
      </c>
      <c r="I105" s="6">
        <f t="shared" si="0"/>
        <v>7932919.260000009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15748031496062992" bottom="0.1968503937007874" header="0" footer="0"/>
  <pageSetup horizontalDpi="600" verticalDpi="600" orientation="landscape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="60" zoomScaleNormal="60" zoomScalePageLayoutView="0" workbookViewId="0" topLeftCell="A1">
      <selection activeCell="A3" sqref="A3:I4"/>
    </sheetView>
  </sheetViews>
  <sheetFormatPr defaultColWidth="11.421875" defaultRowHeight="12.75"/>
  <cols>
    <col min="1" max="1" width="39.421875" style="0" bestFit="1" customWidth="1"/>
    <col min="2" max="2" width="12.7109375" style="0" bestFit="1" customWidth="1"/>
    <col min="3" max="3" width="11.7109375" style="0" bestFit="1" customWidth="1"/>
    <col min="4" max="4" width="14.8515625" style="0" bestFit="1" customWidth="1"/>
    <col min="5" max="5" width="11.7109375" style="0" bestFit="1" customWidth="1"/>
    <col min="6" max="7" width="12.7109375" style="0" bestFit="1" customWidth="1"/>
    <col min="8" max="8" width="14.8515625" style="0" customWidth="1"/>
    <col min="9" max="9" width="12.7109375" style="0" bestFit="1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46"/>
      <c r="K1" s="246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47"/>
      <c r="K2" s="247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273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185</v>
      </c>
      <c r="C7" s="253"/>
      <c r="D7" s="3" t="s">
        <v>37</v>
      </c>
      <c r="E7" s="3" t="s">
        <v>38</v>
      </c>
      <c r="F7" s="252" t="s">
        <v>185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13"/>
      <c r="B10" s="13"/>
      <c r="C10" s="13"/>
      <c r="D10" s="13"/>
      <c r="E10" s="13"/>
      <c r="F10" s="24"/>
      <c r="G10" s="107"/>
      <c r="H10" s="24"/>
      <c r="I10" s="103"/>
    </row>
    <row r="11" spans="1:9" ht="12.75">
      <c r="A11" s="102" t="s">
        <v>396</v>
      </c>
      <c r="B11" s="227">
        <v>23693000</v>
      </c>
      <c r="C11" s="227">
        <v>0</v>
      </c>
      <c r="D11" s="227">
        <v>0</v>
      </c>
      <c r="E11" s="227">
        <v>0</v>
      </c>
      <c r="F11" s="25">
        <v>54000584.4</v>
      </c>
      <c r="G11" s="104">
        <f>SUM('Egresos Reales'!K122)</f>
        <v>0</v>
      </c>
      <c r="H11" s="25">
        <f>SUM('Presupuesto Egresos'!K122)</f>
        <v>0</v>
      </c>
      <c r="I11" s="105">
        <f>SUM(H11-G11)</f>
        <v>0</v>
      </c>
    </row>
    <row r="12" spans="1:9" ht="12.75">
      <c r="A12" s="102"/>
      <c r="B12" s="227"/>
      <c r="C12" s="227"/>
      <c r="D12" s="227"/>
      <c r="E12" s="227"/>
      <c r="F12" s="25"/>
      <c r="G12" s="104"/>
      <c r="H12" s="25"/>
      <c r="I12" s="105"/>
    </row>
    <row r="13" spans="1:9" ht="12.75">
      <c r="A13" s="102" t="s">
        <v>394</v>
      </c>
      <c r="B13" s="227">
        <v>3048740.95</v>
      </c>
      <c r="C13" s="227">
        <v>198985.89</v>
      </c>
      <c r="D13" s="227">
        <v>200000</v>
      </c>
      <c r="E13" s="227">
        <v>1014.109999999986</v>
      </c>
      <c r="F13" s="25">
        <v>10922036.489999998</v>
      </c>
      <c r="G13" s="104">
        <f>SUM('Egresos Reales'!K123)</f>
        <v>1143465.57</v>
      </c>
      <c r="H13" s="25">
        <f>SUM('Presupuesto Egresos'!K123)</f>
        <v>1366600</v>
      </c>
      <c r="I13" s="105">
        <f>SUM(H13-G13)</f>
        <v>223134.42999999993</v>
      </c>
    </row>
    <row r="14" spans="1:9" ht="12.75">
      <c r="A14" s="102"/>
      <c r="B14" s="227"/>
      <c r="C14" s="227"/>
      <c r="D14" s="227"/>
      <c r="E14" s="227"/>
      <c r="F14" s="25"/>
      <c r="G14" s="104"/>
      <c r="H14" s="25"/>
      <c r="I14" s="105"/>
    </row>
    <row r="15" spans="1:9" ht="12.75">
      <c r="A15" s="15" t="s">
        <v>297</v>
      </c>
      <c r="B15" s="222">
        <v>0</v>
      </c>
      <c r="C15" s="222">
        <v>3999999</v>
      </c>
      <c r="D15" s="222">
        <v>7500000</v>
      </c>
      <c r="E15" s="222">
        <v>3500001</v>
      </c>
      <c r="F15" s="25">
        <v>0</v>
      </c>
      <c r="G15" s="104">
        <f>SUM('Egresos Reales'!K124)</f>
        <v>11999997</v>
      </c>
      <c r="H15" s="25">
        <f>SUM('Presupuesto Egresos'!K124)</f>
        <v>22500000</v>
      </c>
      <c r="I15" s="105">
        <f>SUM(H15-G15)</f>
        <v>10500003</v>
      </c>
    </row>
    <row r="16" spans="1:9" ht="12.75">
      <c r="A16" s="15"/>
      <c r="B16" s="222"/>
      <c r="C16" s="222"/>
      <c r="D16" s="222"/>
      <c r="E16" s="222"/>
      <c r="F16" s="25"/>
      <c r="G16" s="104"/>
      <c r="H16" s="25"/>
      <c r="I16" s="105"/>
    </row>
    <row r="17" spans="1:9" ht="12.75">
      <c r="A17" s="68" t="s">
        <v>300</v>
      </c>
      <c r="B17" s="130">
        <v>0</v>
      </c>
      <c r="C17" s="130">
        <v>0</v>
      </c>
      <c r="D17" s="130">
        <v>0</v>
      </c>
      <c r="E17" s="130">
        <v>0</v>
      </c>
      <c r="F17" s="25">
        <v>0</v>
      </c>
      <c r="G17" s="104">
        <f>SUM('Egresos Reales'!K125)</f>
        <v>0</v>
      </c>
      <c r="H17" s="25">
        <f>SUM('Presupuesto Egresos'!K125)</f>
        <v>0</v>
      </c>
      <c r="I17" s="105">
        <f>SUM(H17-G17)</f>
        <v>0</v>
      </c>
    </row>
    <row r="18" spans="1:9" ht="12.75">
      <c r="A18" s="68"/>
      <c r="B18" s="130"/>
      <c r="C18" s="130"/>
      <c r="D18" s="130"/>
      <c r="E18" s="130"/>
      <c r="F18" s="25"/>
      <c r="G18" s="104"/>
      <c r="H18" s="25"/>
      <c r="I18" s="105"/>
    </row>
    <row r="19" spans="1:9" ht="12.75">
      <c r="A19" s="114" t="s">
        <v>306</v>
      </c>
      <c r="B19" s="231">
        <v>0</v>
      </c>
      <c r="C19" s="231">
        <v>0</v>
      </c>
      <c r="D19" s="231">
        <v>0</v>
      </c>
      <c r="E19" s="231">
        <v>0</v>
      </c>
      <c r="F19" s="26">
        <v>0</v>
      </c>
      <c r="G19" s="106">
        <f>SUM('Egresos Reales'!K126)</f>
        <v>0</v>
      </c>
      <c r="H19" s="26">
        <f>SUM('Presupuesto Egresos'!K126)</f>
        <v>0</v>
      </c>
      <c r="I19" s="101">
        <f>SUM(H19-G19)</f>
        <v>0</v>
      </c>
    </row>
    <row r="20" spans="6:9" ht="12.75">
      <c r="F20" s="32"/>
      <c r="G20" s="32"/>
      <c r="H20" s="32"/>
      <c r="I20" s="35"/>
    </row>
    <row r="21" spans="1:9" ht="12.75">
      <c r="A21" s="5" t="s">
        <v>4</v>
      </c>
      <c r="B21" s="6">
        <f aca="true" t="shared" si="0" ref="B21:I21">SUM(B10:B19)</f>
        <v>26741740.95</v>
      </c>
      <c r="C21" s="6">
        <f t="shared" si="0"/>
        <v>4198984.89</v>
      </c>
      <c r="D21" s="6">
        <f t="shared" si="0"/>
        <v>7700000</v>
      </c>
      <c r="E21" s="6">
        <f t="shared" si="0"/>
        <v>3501015.11</v>
      </c>
      <c r="F21" s="6">
        <f t="shared" si="0"/>
        <v>64922620.89</v>
      </c>
      <c r="G21" s="6">
        <f t="shared" si="0"/>
        <v>13143462.57</v>
      </c>
      <c r="H21" s="6">
        <f t="shared" si="0"/>
        <v>23866600</v>
      </c>
      <c r="I21" s="6">
        <f t="shared" si="0"/>
        <v>10723137.43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5433070866141736" right="0.2755905511811024" top="0.5511811023622047" bottom="0.3937007874015748" header="0" footer="0"/>
  <pageSetup horizontalDpi="600" verticalDpi="600" orientation="landscape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25"/>
  <sheetViews>
    <sheetView showGridLines="0" zoomScale="60" zoomScaleNormal="60" zoomScalePageLayoutView="0" workbookViewId="0" topLeftCell="A1">
      <selection activeCell="A2" sqref="A2:I2"/>
    </sheetView>
  </sheetViews>
  <sheetFormatPr defaultColWidth="11.421875" defaultRowHeight="12.75"/>
  <cols>
    <col min="1" max="1" width="44.8515625" style="0" customWidth="1"/>
    <col min="2" max="3" width="12.7109375" style="0" bestFit="1" customWidth="1"/>
    <col min="4" max="4" width="14.8515625" style="0" bestFit="1" customWidth="1"/>
    <col min="5" max="5" width="12.28125" style="0" bestFit="1" customWidth="1"/>
    <col min="6" max="7" width="14.8515625" style="0" customWidth="1"/>
    <col min="8" max="8" width="15.28125" style="0" customWidth="1"/>
    <col min="9" max="9" width="14.8515625" style="0" customWidth="1"/>
    <col min="10" max="10" width="3.57421875" style="0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46"/>
      <c r="K1" s="246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47"/>
      <c r="K2" s="247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290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185</v>
      </c>
      <c r="C7" s="253"/>
      <c r="D7" s="3" t="s">
        <v>37</v>
      </c>
      <c r="E7" s="3" t="s">
        <v>38</v>
      </c>
      <c r="F7" s="252" t="s">
        <v>185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13"/>
      <c r="B10" s="7"/>
      <c r="C10" s="14"/>
      <c r="D10" s="7"/>
      <c r="E10" s="14"/>
      <c r="F10" s="24"/>
      <c r="G10" s="107"/>
      <c r="H10" s="24"/>
      <c r="I10" s="103"/>
    </row>
    <row r="11" spans="1:9" ht="12.75" hidden="1">
      <c r="A11" s="15" t="s">
        <v>144</v>
      </c>
      <c r="B11" s="11">
        <v>0</v>
      </c>
      <c r="C11" s="35">
        <v>0</v>
      </c>
      <c r="D11" s="11">
        <v>0</v>
      </c>
      <c r="E11" s="35">
        <v>0</v>
      </c>
      <c r="F11" s="25">
        <v>0</v>
      </c>
      <c r="G11" s="104">
        <f>SUM('Egresos Reales'!K128)</f>
        <v>0</v>
      </c>
      <c r="H11" s="25">
        <f>SUM('Presupuesto Egresos'!K128)</f>
        <v>0</v>
      </c>
      <c r="I11" s="105">
        <f>SUM(H11-G11)</f>
        <v>0</v>
      </c>
    </row>
    <row r="12" spans="1:9" ht="12.75" hidden="1">
      <c r="A12" s="102"/>
      <c r="B12" s="226"/>
      <c r="C12" s="232"/>
      <c r="D12" s="226"/>
      <c r="E12" s="232"/>
      <c r="F12" s="25"/>
      <c r="G12" s="104"/>
      <c r="H12" s="25"/>
      <c r="I12" s="105"/>
    </row>
    <row r="13" spans="1:9" ht="12.75" hidden="1">
      <c r="A13" s="102" t="s">
        <v>134</v>
      </c>
      <c r="B13" s="226">
        <v>0</v>
      </c>
      <c r="C13" s="232">
        <v>0</v>
      </c>
      <c r="D13" s="226">
        <v>0</v>
      </c>
      <c r="E13" s="232">
        <v>0</v>
      </c>
      <c r="F13" s="25">
        <v>0</v>
      </c>
      <c r="G13" s="104">
        <f>SUM('Egresos Reales'!K129)</f>
        <v>0</v>
      </c>
      <c r="H13" s="25">
        <f>SUM('Presupuesto Egresos'!K129)</f>
        <v>0</v>
      </c>
      <c r="I13" s="105">
        <f>SUM(H13-G13)</f>
        <v>0</v>
      </c>
    </row>
    <row r="14" spans="1:9" ht="12.75" hidden="1">
      <c r="A14" s="102"/>
      <c r="B14" s="226"/>
      <c r="C14" s="232"/>
      <c r="D14" s="226"/>
      <c r="E14" s="232"/>
      <c r="F14" s="25"/>
      <c r="G14" s="104"/>
      <c r="H14" s="25"/>
      <c r="I14" s="105"/>
    </row>
    <row r="15" spans="1:9" ht="12.75" hidden="1">
      <c r="A15" s="102" t="s">
        <v>287</v>
      </c>
      <c r="B15" s="226">
        <v>0</v>
      </c>
      <c r="C15" s="232">
        <v>0</v>
      </c>
      <c r="D15" s="226">
        <v>0</v>
      </c>
      <c r="E15" s="232">
        <v>0</v>
      </c>
      <c r="F15" s="25">
        <v>0</v>
      </c>
      <c r="G15" s="104">
        <f>SUM('Egresos Reales'!K130)</f>
        <v>0</v>
      </c>
      <c r="H15" s="25">
        <f>SUM('Presupuesto Egresos'!K130)</f>
        <v>0</v>
      </c>
      <c r="I15" s="105">
        <f>SUM(H15-G15)</f>
        <v>0</v>
      </c>
    </row>
    <row r="16" spans="1:9" ht="12.75" hidden="1">
      <c r="A16" s="102"/>
      <c r="B16" s="226"/>
      <c r="C16" s="232"/>
      <c r="D16" s="226"/>
      <c r="E16" s="232"/>
      <c r="F16" s="25"/>
      <c r="G16" s="104"/>
      <c r="H16" s="25"/>
      <c r="I16" s="105"/>
    </row>
    <row r="17" spans="1:9" ht="12.75" hidden="1">
      <c r="A17" s="102" t="s">
        <v>288</v>
      </c>
      <c r="B17" s="226">
        <v>0</v>
      </c>
      <c r="C17" s="232">
        <v>0</v>
      </c>
      <c r="D17" s="226">
        <v>0</v>
      </c>
      <c r="E17" s="232">
        <v>0</v>
      </c>
      <c r="F17" s="25"/>
      <c r="G17" s="104">
        <f>SUM('Egresos Reales'!K131)</f>
        <v>0</v>
      </c>
      <c r="H17" s="25">
        <f>SUM('Presupuesto Egresos'!K131)</f>
        <v>0</v>
      </c>
      <c r="I17" s="105">
        <f>SUM(H17-G17)</f>
        <v>0</v>
      </c>
    </row>
    <row r="18" spans="1:9" ht="12.75" hidden="1">
      <c r="A18" s="102"/>
      <c r="B18" s="226"/>
      <c r="C18" s="232"/>
      <c r="D18" s="226"/>
      <c r="E18" s="232"/>
      <c r="F18" s="25"/>
      <c r="G18" s="104"/>
      <c r="H18" s="25"/>
      <c r="I18" s="105"/>
    </row>
    <row r="19" spans="1:9" ht="12.75" hidden="1">
      <c r="A19" s="102" t="s">
        <v>240</v>
      </c>
      <c r="B19" s="226">
        <v>0</v>
      </c>
      <c r="C19" s="232">
        <v>0</v>
      </c>
      <c r="D19" s="226">
        <v>0</v>
      </c>
      <c r="E19" s="232">
        <v>0</v>
      </c>
      <c r="F19" s="25"/>
      <c r="G19" s="104">
        <f>SUM('Egresos Reales'!K132)</f>
        <v>0</v>
      </c>
      <c r="H19" s="25">
        <f>SUM('Presupuesto Egresos'!K132)</f>
        <v>0</v>
      </c>
      <c r="I19" s="105">
        <f>SUM(H19-G19)</f>
        <v>0</v>
      </c>
    </row>
    <row r="20" spans="1:9" ht="12.75" hidden="1">
      <c r="A20" s="102"/>
      <c r="B20" s="226"/>
      <c r="C20" s="232"/>
      <c r="D20" s="226"/>
      <c r="E20" s="232"/>
      <c r="F20" s="25"/>
      <c r="G20" s="104"/>
      <c r="H20" s="25"/>
      <c r="I20" s="105"/>
    </row>
    <row r="21" spans="1:9" ht="12.75">
      <c r="A21" s="209" t="s">
        <v>313</v>
      </c>
      <c r="B21" s="233">
        <v>0</v>
      </c>
      <c r="C21" s="234">
        <v>0</v>
      </c>
      <c r="D21" s="233">
        <v>0</v>
      </c>
      <c r="E21" s="234">
        <v>0</v>
      </c>
      <c r="F21" s="25"/>
      <c r="G21" s="104">
        <f>SUM('Egresos Reales'!K133)</f>
        <v>0</v>
      </c>
      <c r="H21" s="25">
        <f>SUM('Presupuesto Egresos'!K133)</f>
        <v>0</v>
      </c>
      <c r="I21" s="105">
        <f>SUM(H21-G21)</f>
        <v>0</v>
      </c>
    </row>
    <row r="22" spans="1:9" ht="12.75" hidden="1">
      <c r="A22" s="102"/>
      <c r="B22" s="226"/>
      <c r="C22" s="232"/>
      <c r="D22" s="226"/>
      <c r="E22" s="232"/>
      <c r="F22" s="25"/>
      <c r="G22" s="104"/>
      <c r="H22" s="25"/>
      <c r="I22" s="105"/>
    </row>
    <row r="23" spans="1:9" ht="12.75" hidden="1">
      <c r="A23" s="102" t="s">
        <v>253</v>
      </c>
      <c r="B23" s="226">
        <v>0</v>
      </c>
      <c r="C23" s="232">
        <v>0</v>
      </c>
      <c r="D23" s="226">
        <v>0</v>
      </c>
      <c r="E23" s="232">
        <v>0</v>
      </c>
      <c r="F23" s="25"/>
      <c r="G23" s="104">
        <f>SUM('Egresos Reales'!K134)</f>
        <v>0</v>
      </c>
      <c r="H23" s="25">
        <f>SUM('Presupuesto Egresos'!K134)</f>
        <v>0</v>
      </c>
      <c r="I23" s="105">
        <f>SUM(H23-G23)</f>
        <v>0</v>
      </c>
    </row>
    <row r="24" spans="1:9" ht="12.75" hidden="1">
      <c r="A24" s="102"/>
      <c r="B24" s="226"/>
      <c r="C24" s="232"/>
      <c r="D24" s="226"/>
      <c r="E24" s="232"/>
      <c r="F24" s="25"/>
      <c r="G24" s="104"/>
      <c r="H24" s="25"/>
      <c r="I24" s="105"/>
    </row>
    <row r="25" spans="1:9" ht="12.75" hidden="1">
      <c r="A25" s="102" t="s">
        <v>283</v>
      </c>
      <c r="B25" s="226">
        <v>0</v>
      </c>
      <c r="C25" s="232">
        <v>0</v>
      </c>
      <c r="D25" s="226">
        <v>0</v>
      </c>
      <c r="E25" s="232">
        <v>0</v>
      </c>
      <c r="F25" s="25"/>
      <c r="G25" s="104">
        <f>SUM('Egresos Reales'!K135)</f>
        <v>0</v>
      </c>
      <c r="H25" s="25">
        <f>SUM('Presupuesto Egresos'!K135)</f>
        <v>0</v>
      </c>
      <c r="I25" s="105">
        <f>SUM(H25-G25)</f>
        <v>0</v>
      </c>
    </row>
    <row r="26" spans="1:9" ht="12.75" hidden="1">
      <c r="A26" s="102"/>
      <c r="B26" s="226"/>
      <c r="C26" s="232"/>
      <c r="D26" s="226"/>
      <c r="E26" s="232"/>
      <c r="F26" s="25"/>
      <c r="G26" s="104"/>
      <c r="H26" s="25"/>
      <c r="I26" s="105"/>
    </row>
    <row r="27" spans="1:9" ht="12.75" hidden="1">
      <c r="A27" s="102" t="s">
        <v>241</v>
      </c>
      <c r="B27" s="226">
        <v>0</v>
      </c>
      <c r="C27" s="232">
        <v>0</v>
      </c>
      <c r="D27" s="226">
        <v>0</v>
      </c>
      <c r="E27" s="232">
        <v>0</v>
      </c>
      <c r="F27" s="25"/>
      <c r="G27" s="104">
        <f>SUM('Egresos Reales'!K136)</f>
        <v>0</v>
      </c>
      <c r="H27" s="25">
        <f>SUM('Presupuesto Egresos'!K136)</f>
        <v>0</v>
      </c>
      <c r="I27" s="105">
        <f>SUM(H27-G27)</f>
        <v>0</v>
      </c>
    </row>
    <row r="28" spans="1:9" ht="12.75" hidden="1">
      <c r="A28" s="102"/>
      <c r="B28" s="226"/>
      <c r="C28" s="232"/>
      <c r="D28" s="226"/>
      <c r="E28" s="232"/>
      <c r="F28" s="25"/>
      <c r="G28" s="104"/>
      <c r="H28" s="25"/>
      <c r="I28" s="105"/>
    </row>
    <row r="29" spans="1:9" ht="12.75" hidden="1">
      <c r="A29" s="102" t="s">
        <v>242</v>
      </c>
      <c r="B29" s="226">
        <v>0</v>
      </c>
      <c r="C29" s="232">
        <v>0</v>
      </c>
      <c r="D29" s="226">
        <v>0</v>
      </c>
      <c r="E29" s="232">
        <v>0</v>
      </c>
      <c r="F29" s="25"/>
      <c r="G29" s="104">
        <f>SUM('Egresos Reales'!K137)</f>
        <v>0</v>
      </c>
      <c r="H29" s="25">
        <f>SUM('Presupuesto Egresos'!K137)</f>
        <v>0</v>
      </c>
      <c r="I29" s="105">
        <f>SUM(H29-G29)</f>
        <v>0</v>
      </c>
    </row>
    <row r="30" spans="1:9" ht="12.75" hidden="1">
      <c r="A30" s="102"/>
      <c r="B30" s="226"/>
      <c r="C30" s="232"/>
      <c r="D30" s="226"/>
      <c r="E30" s="232"/>
      <c r="F30" s="25"/>
      <c r="G30" s="104"/>
      <c r="H30" s="25"/>
      <c r="I30" s="105"/>
    </row>
    <row r="31" spans="1:9" ht="12.75" hidden="1">
      <c r="A31" s="102" t="s">
        <v>243</v>
      </c>
      <c r="B31" s="226">
        <v>0</v>
      </c>
      <c r="C31" s="232">
        <v>0</v>
      </c>
      <c r="D31" s="226">
        <v>0</v>
      </c>
      <c r="E31" s="232">
        <v>0</v>
      </c>
      <c r="F31" s="25"/>
      <c r="G31" s="104">
        <f>SUM('Egresos Reales'!K138)</f>
        <v>0</v>
      </c>
      <c r="H31" s="25">
        <f>SUM('Presupuesto Egresos'!K138)</f>
        <v>0</v>
      </c>
      <c r="I31" s="105">
        <f>SUM(H31-G31)</f>
        <v>0</v>
      </c>
    </row>
    <row r="32" spans="1:9" ht="12.75">
      <c r="A32" s="102"/>
      <c r="B32" s="226"/>
      <c r="C32" s="232"/>
      <c r="D32" s="226"/>
      <c r="E32" s="232"/>
      <c r="F32" s="25"/>
      <c r="G32" s="104"/>
      <c r="H32" s="25"/>
      <c r="I32" s="105"/>
    </row>
    <row r="33" spans="1:9" ht="12.75">
      <c r="A33" s="102" t="s">
        <v>388</v>
      </c>
      <c r="B33" s="226">
        <v>0</v>
      </c>
      <c r="C33" s="232">
        <v>0</v>
      </c>
      <c r="D33" s="226">
        <v>0</v>
      </c>
      <c r="E33" s="232">
        <v>0</v>
      </c>
      <c r="F33" s="25">
        <v>25993.68</v>
      </c>
      <c r="G33" s="104">
        <f>SUM('Egresos Reales'!K139)</f>
        <v>0</v>
      </c>
      <c r="H33" s="25">
        <f>SUM('Presupuesto Egresos'!K139)</f>
        <v>0</v>
      </c>
      <c r="I33" s="105">
        <f>SUM(H33-G33)</f>
        <v>0</v>
      </c>
    </row>
    <row r="34" spans="1:9" ht="12.75">
      <c r="A34" s="102"/>
      <c r="B34" s="226"/>
      <c r="C34" s="232"/>
      <c r="D34" s="226"/>
      <c r="E34" s="232"/>
      <c r="F34" s="25"/>
      <c r="G34" s="104"/>
      <c r="H34" s="25"/>
      <c r="I34" s="105"/>
    </row>
    <row r="35" spans="1:9" ht="12.75">
      <c r="A35" s="209" t="s">
        <v>434</v>
      </c>
      <c r="B35" s="233">
        <v>0</v>
      </c>
      <c r="C35" s="234">
        <v>0</v>
      </c>
      <c r="D35" s="233">
        <v>0</v>
      </c>
      <c r="E35" s="234">
        <v>0</v>
      </c>
      <c r="F35" s="25">
        <v>128161.22</v>
      </c>
      <c r="G35" s="104">
        <f>SUM('Egresos Reales'!K140)</f>
        <v>0</v>
      </c>
      <c r="H35" s="25">
        <f>SUM('Presupuesto Egresos'!K140)</f>
        <v>0</v>
      </c>
      <c r="I35" s="105">
        <f>SUM(H35-G35)</f>
        <v>0</v>
      </c>
    </row>
    <row r="36" spans="1:9" ht="12.75">
      <c r="A36" s="102"/>
      <c r="B36" s="226"/>
      <c r="C36" s="232"/>
      <c r="D36" s="226"/>
      <c r="E36" s="232"/>
      <c r="F36" s="25"/>
      <c r="G36" s="104"/>
      <c r="H36" s="25"/>
      <c r="I36" s="105"/>
    </row>
    <row r="37" spans="1:9" ht="12.75">
      <c r="A37" s="102" t="s">
        <v>293</v>
      </c>
      <c r="B37" s="226">
        <v>30.47</v>
      </c>
      <c r="C37" s="232">
        <v>59314.67</v>
      </c>
      <c r="D37" s="226">
        <v>0</v>
      </c>
      <c r="E37" s="232">
        <v>-59314.67</v>
      </c>
      <c r="F37" s="25">
        <v>146721.2</v>
      </c>
      <c r="G37" s="104">
        <f>SUM('Egresos Reales'!K141)</f>
        <v>1314391.28</v>
      </c>
      <c r="H37" s="25">
        <f>SUM('Presupuesto Egresos'!K141)</f>
        <v>0</v>
      </c>
      <c r="I37" s="105">
        <f>SUM(H37-G37)</f>
        <v>-1314391.28</v>
      </c>
    </row>
    <row r="38" spans="1:9" ht="12.75">
      <c r="A38" s="102"/>
      <c r="B38" s="226"/>
      <c r="C38" s="232"/>
      <c r="D38" s="226"/>
      <c r="E38" s="232"/>
      <c r="F38" s="25"/>
      <c r="G38" s="104"/>
      <c r="H38" s="25"/>
      <c r="I38" s="105"/>
    </row>
    <row r="39" spans="1:9" ht="12.75">
      <c r="A39" s="15" t="s">
        <v>294</v>
      </c>
      <c r="B39" s="11">
        <v>1162147.79</v>
      </c>
      <c r="C39" s="35">
        <v>6099416.289999999</v>
      </c>
      <c r="D39" s="11">
        <v>3189000</v>
      </c>
      <c r="E39" s="35">
        <v>-2910416.289999999</v>
      </c>
      <c r="F39" s="25">
        <v>10449646.72</v>
      </c>
      <c r="G39" s="104">
        <f>SUM('Egresos Reales'!K142)</f>
        <v>21405535.180000003</v>
      </c>
      <c r="H39" s="25">
        <f>SUM('Presupuesto Egresos'!K142)</f>
        <v>14956000</v>
      </c>
      <c r="I39" s="105">
        <f>SUM(H39-G39)</f>
        <v>-6449535.180000003</v>
      </c>
    </row>
    <row r="40" spans="1:9" ht="12.75">
      <c r="A40" s="15"/>
      <c r="B40" s="11"/>
      <c r="C40" s="35"/>
      <c r="D40" s="11"/>
      <c r="E40" s="35"/>
      <c r="F40" s="25"/>
      <c r="G40" s="104"/>
      <c r="H40" s="25"/>
      <c r="I40" s="105"/>
    </row>
    <row r="41" spans="1:9" ht="12.75" hidden="1">
      <c r="A41" s="15" t="s">
        <v>314</v>
      </c>
      <c r="B41" s="11">
        <v>0</v>
      </c>
      <c r="C41" s="35">
        <v>0</v>
      </c>
      <c r="D41" s="11">
        <v>0</v>
      </c>
      <c r="E41" s="35">
        <v>0</v>
      </c>
      <c r="F41" s="25"/>
      <c r="G41" s="104">
        <f>SUM('Egresos Reales'!K143)</f>
        <v>0</v>
      </c>
      <c r="H41" s="25">
        <f>SUM('Presupuesto Egresos'!K143)</f>
        <v>0</v>
      </c>
      <c r="I41" s="105">
        <f>SUM(H41-G41)</f>
        <v>0</v>
      </c>
    </row>
    <row r="42" spans="1:9" ht="12.75" hidden="1">
      <c r="A42" s="15"/>
      <c r="B42" s="11"/>
      <c r="C42" s="35"/>
      <c r="D42" s="11"/>
      <c r="E42" s="35"/>
      <c r="F42" s="25"/>
      <c r="G42" s="104"/>
      <c r="H42" s="25"/>
      <c r="I42" s="105"/>
    </row>
    <row r="43" spans="1:9" ht="12.75">
      <c r="A43" s="15" t="s">
        <v>389</v>
      </c>
      <c r="B43" s="11">
        <v>2925893.04</v>
      </c>
      <c r="C43" s="35">
        <v>0</v>
      </c>
      <c r="D43" s="11">
        <v>0</v>
      </c>
      <c r="E43" s="35">
        <v>0</v>
      </c>
      <c r="F43" s="25">
        <v>2925893.04</v>
      </c>
      <c r="G43" s="104">
        <f>SUM('Egresos Reales'!K144)</f>
        <v>0</v>
      </c>
      <c r="H43" s="25">
        <f>SUM('Presupuesto Egresos'!K144)</f>
        <v>0</v>
      </c>
      <c r="I43" s="105">
        <f>SUM(H43-G43)</f>
        <v>0</v>
      </c>
    </row>
    <row r="44" spans="1:9" ht="12.75">
      <c r="A44" s="15"/>
      <c r="B44" s="11"/>
      <c r="C44" s="35"/>
      <c r="D44" s="11"/>
      <c r="E44" s="35"/>
      <c r="F44" s="25"/>
      <c r="G44" s="104"/>
      <c r="H44" s="25"/>
      <c r="I44" s="105"/>
    </row>
    <row r="45" spans="1:9" ht="12.75">
      <c r="A45" s="15" t="s">
        <v>435</v>
      </c>
      <c r="B45" s="11">
        <v>0</v>
      </c>
      <c r="C45" s="35">
        <v>0</v>
      </c>
      <c r="D45" s="11">
        <v>0</v>
      </c>
      <c r="E45" s="35">
        <v>0</v>
      </c>
      <c r="F45" s="25">
        <v>233184.18</v>
      </c>
      <c r="G45" s="104">
        <f>SUM('Egresos Reales'!K145)</f>
        <v>0</v>
      </c>
      <c r="H45" s="25">
        <f>SUM('Presupuesto Egresos'!K145)</f>
        <v>0</v>
      </c>
      <c r="I45" s="105">
        <f>SUM(H45-G45)</f>
        <v>0</v>
      </c>
    </row>
    <row r="46" spans="1:9" ht="12.75" hidden="1">
      <c r="A46" s="15"/>
      <c r="B46" s="11"/>
      <c r="C46" s="35"/>
      <c r="D46" s="11"/>
      <c r="E46" s="35"/>
      <c r="F46" s="8"/>
      <c r="G46" s="104"/>
      <c r="H46" s="25"/>
      <c r="I46" s="105"/>
    </row>
    <row r="47" spans="1:9" ht="12.75" hidden="1">
      <c r="A47" s="15" t="s">
        <v>320</v>
      </c>
      <c r="B47" s="11">
        <v>0</v>
      </c>
      <c r="C47" s="35">
        <v>0</v>
      </c>
      <c r="D47" s="11">
        <v>0</v>
      </c>
      <c r="E47" s="35">
        <v>0</v>
      </c>
      <c r="F47" s="25"/>
      <c r="G47" s="104">
        <f>SUM('Egresos Reales'!K146)</f>
        <v>0</v>
      </c>
      <c r="H47" s="25">
        <f>SUM('Presupuesto Egresos'!K146)</f>
        <v>0</v>
      </c>
      <c r="I47" s="105">
        <f>SUM(H47-G47)</f>
        <v>0</v>
      </c>
    </row>
    <row r="48" spans="1:9" ht="12.75" hidden="1">
      <c r="A48" s="15"/>
      <c r="B48" s="11"/>
      <c r="C48" s="35"/>
      <c r="D48" s="11"/>
      <c r="E48" s="35"/>
      <c r="F48" s="25"/>
      <c r="G48" s="104"/>
      <c r="H48" s="25"/>
      <c r="I48" s="105"/>
    </row>
    <row r="49" spans="1:9" ht="12.75" hidden="1">
      <c r="A49" s="15" t="s">
        <v>390</v>
      </c>
      <c r="B49" s="11">
        <v>0</v>
      </c>
      <c r="C49" s="35">
        <v>0</v>
      </c>
      <c r="D49" s="11">
        <v>0</v>
      </c>
      <c r="E49" s="35">
        <v>0</v>
      </c>
      <c r="F49" s="25"/>
      <c r="G49" s="104">
        <f>SUM('Egresos Reales'!K147)</f>
        <v>0</v>
      </c>
      <c r="H49" s="25">
        <f>SUM('Presupuesto Egresos'!K147)</f>
        <v>0</v>
      </c>
      <c r="I49" s="105">
        <f>SUM(H49-G49)</f>
        <v>0</v>
      </c>
    </row>
    <row r="50" spans="1:9" ht="12.75">
      <c r="A50" s="15"/>
      <c r="B50" s="11"/>
      <c r="C50" s="35"/>
      <c r="D50" s="11"/>
      <c r="E50" s="35"/>
      <c r="F50" s="25"/>
      <c r="G50" s="104"/>
      <c r="H50" s="25"/>
      <c r="I50" s="105"/>
    </row>
    <row r="51" spans="1:9" ht="12.75">
      <c r="A51" s="15" t="s">
        <v>436</v>
      </c>
      <c r="B51" s="11">
        <v>0</v>
      </c>
      <c r="C51" s="35">
        <v>0</v>
      </c>
      <c r="D51" s="11">
        <v>0</v>
      </c>
      <c r="E51" s="35">
        <v>0</v>
      </c>
      <c r="F51" s="25">
        <v>552562.01</v>
      </c>
      <c r="G51" s="104">
        <f>SUM('Egresos Reales'!K148)</f>
        <v>0</v>
      </c>
      <c r="H51" s="25">
        <f>SUM('Presupuesto Egresos'!K148)</f>
        <v>0</v>
      </c>
      <c r="I51" s="105">
        <f>SUM(H51-G51)</f>
        <v>0</v>
      </c>
    </row>
    <row r="52" spans="1:9" ht="12.75" hidden="1">
      <c r="A52" s="15"/>
      <c r="B52" s="11"/>
      <c r="C52" s="35"/>
      <c r="D52" s="11"/>
      <c r="E52" s="35"/>
      <c r="F52" s="25"/>
      <c r="G52" s="104"/>
      <c r="H52" s="25"/>
      <c r="I52" s="105"/>
    </row>
    <row r="53" spans="1:9" ht="12.75" hidden="1">
      <c r="A53" s="15" t="s">
        <v>321</v>
      </c>
      <c r="B53" s="11">
        <v>0</v>
      </c>
      <c r="C53" s="35">
        <v>0</v>
      </c>
      <c r="D53" s="11">
        <v>0</v>
      </c>
      <c r="E53" s="35">
        <v>0</v>
      </c>
      <c r="F53" s="25"/>
      <c r="G53" s="104">
        <f>SUM('Egresos Reales'!K149)</f>
        <v>0</v>
      </c>
      <c r="H53" s="25">
        <f>SUM('Presupuesto Egresos'!K149)</f>
        <v>0</v>
      </c>
      <c r="I53" s="105">
        <f>SUM(H53-G53)</f>
        <v>0</v>
      </c>
    </row>
    <row r="54" spans="1:9" ht="12.75" hidden="1">
      <c r="A54" s="15"/>
      <c r="B54" s="11"/>
      <c r="C54" s="35"/>
      <c r="D54" s="11"/>
      <c r="E54" s="35"/>
      <c r="F54" s="25"/>
      <c r="G54" s="104"/>
      <c r="H54" s="25"/>
      <c r="I54" s="105"/>
    </row>
    <row r="55" spans="1:9" ht="12.75" hidden="1">
      <c r="A55" s="15" t="s">
        <v>391</v>
      </c>
      <c r="B55" s="11">
        <v>0</v>
      </c>
      <c r="C55" s="35">
        <v>0</v>
      </c>
      <c r="D55" s="11">
        <v>0</v>
      </c>
      <c r="E55" s="35">
        <v>0</v>
      </c>
      <c r="F55" s="25"/>
      <c r="G55" s="104">
        <f>SUM('Egresos Reales'!K150)</f>
        <v>0</v>
      </c>
      <c r="H55" s="25">
        <f>SUM('Presupuesto Egresos'!K150)</f>
        <v>0</v>
      </c>
      <c r="I55" s="105">
        <f>SUM(H55-G55)</f>
        <v>0</v>
      </c>
    </row>
    <row r="56" spans="1:9" ht="12.75" hidden="1">
      <c r="A56" s="15"/>
      <c r="B56" s="11"/>
      <c r="C56" s="35"/>
      <c r="D56" s="11"/>
      <c r="E56" s="35"/>
      <c r="F56" s="25"/>
      <c r="G56" s="104"/>
      <c r="H56" s="25"/>
      <c r="I56" s="105"/>
    </row>
    <row r="57" spans="1:9" ht="12.75" hidden="1">
      <c r="A57" s="15" t="s">
        <v>437</v>
      </c>
      <c r="B57" s="11">
        <v>0</v>
      </c>
      <c r="C57" s="35">
        <v>0</v>
      </c>
      <c r="D57" s="11">
        <v>0</v>
      </c>
      <c r="E57" s="35">
        <v>0</v>
      </c>
      <c r="F57" s="25"/>
      <c r="G57" s="104">
        <f>SUM('Egresos Reales'!K151)</f>
        <v>0</v>
      </c>
      <c r="H57" s="25">
        <f>SUM('Presupuesto Egresos'!K151)</f>
        <v>0</v>
      </c>
      <c r="I57" s="105">
        <f>SUM(H57-G57)</f>
        <v>0</v>
      </c>
    </row>
    <row r="58" spans="1:9" ht="12.75">
      <c r="A58" s="15"/>
      <c r="B58" s="11"/>
      <c r="C58" s="35"/>
      <c r="D58" s="11"/>
      <c r="E58" s="35"/>
      <c r="F58" s="25"/>
      <c r="G58" s="104"/>
      <c r="H58" s="25"/>
      <c r="I58" s="105"/>
    </row>
    <row r="59" spans="1:9" ht="12.75">
      <c r="A59" s="205" t="s">
        <v>485</v>
      </c>
      <c r="B59" s="208">
        <v>539</v>
      </c>
      <c r="C59" s="224">
        <v>0</v>
      </c>
      <c r="D59" s="208">
        <v>0</v>
      </c>
      <c r="E59" s="224">
        <v>0</v>
      </c>
      <c r="F59" s="25">
        <v>766889</v>
      </c>
      <c r="G59" s="104">
        <f>SUM('Egresos Reales'!K152)</f>
        <v>0</v>
      </c>
      <c r="H59" s="25">
        <f>SUM('Presupuesto Egresos'!K152)</f>
        <v>0</v>
      </c>
      <c r="I59" s="105">
        <f>SUM(H59-G59)</f>
        <v>0</v>
      </c>
    </row>
    <row r="60" spans="1:9" ht="12.75">
      <c r="A60" s="205"/>
      <c r="B60" s="208"/>
      <c r="C60" s="224"/>
      <c r="D60" s="208"/>
      <c r="E60" s="224"/>
      <c r="F60" s="25"/>
      <c r="G60" s="104"/>
      <c r="H60" s="25"/>
      <c r="I60" s="105"/>
    </row>
    <row r="61" spans="1:9" ht="12.75">
      <c r="A61" s="205" t="s">
        <v>528</v>
      </c>
      <c r="B61" s="208">
        <v>48500</v>
      </c>
      <c r="C61" s="224">
        <v>0</v>
      </c>
      <c r="D61" s="208">
        <v>0</v>
      </c>
      <c r="E61" s="224">
        <v>0</v>
      </c>
      <c r="F61" s="25">
        <v>4408949.57</v>
      </c>
      <c r="G61" s="104">
        <f>SUM('Egresos Reales'!K153)</f>
        <v>66076.56</v>
      </c>
      <c r="H61" s="25">
        <f>SUM('Presupuesto Egresos'!K153)</f>
        <v>0</v>
      </c>
      <c r="I61" s="105">
        <f>SUM(H61-G61)</f>
        <v>-66076.56</v>
      </c>
    </row>
    <row r="62" spans="1:9" ht="12.75">
      <c r="A62" s="205"/>
      <c r="B62" s="208"/>
      <c r="C62" s="224"/>
      <c r="D62" s="208"/>
      <c r="E62" s="224"/>
      <c r="F62" s="25"/>
      <c r="G62" s="104"/>
      <c r="H62" s="25"/>
      <c r="I62" s="105"/>
    </row>
    <row r="63" spans="1:9" ht="12.75">
      <c r="A63" s="205" t="s">
        <v>565</v>
      </c>
      <c r="B63" s="208">
        <v>0</v>
      </c>
      <c r="C63" s="224">
        <v>2211025.96</v>
      </c>
      <c r="D63" s="208">
        <v>0</v>
      </c>
      <c r="E63" s="224">
        <v>-2211025.96</v>
      </c>
      <c r="F63" s="25"/>
      <c r="G63" s="104">
        <f>SUM('Egresos Reales'!K154)</f>
        <v>4518652.02</v>
      </c>
      <c r="H63" s="25">
        <f>SUM('Presupuesto Egresos'!K154)</f>
        <v>0</v>
      </c>
      <c r="I63" s="105">
        <f>SUM(H63-G63)</f>
        <v>-4518652.02</v>
      </c>
    </row>
    <row r="64" spans="1:9" ht="12.75">
      <c r="A64" s="15"/>
      <c r="B64" s="11"/>
      <c r="C64" s="35"/>
      <c r="D64" s="11"/>
      <c r="E64" s="35"/>
      <c r="F64" s="25"/>
      <c r="G64" s="104"/>
      <c r="H64" s="25"/>
      <c r="I64" s="105"/>
    </row>
    <row r="65" spans="1:9" ht="12.75" hidden="1">
      <c r="A65" s="15" t="s">
        <v>322</v>
      </c>
      <c r="B65" s="11">
        <v>0</v>
      </c>
      <c r="C65" s="35">
        <v>0</v>
      </c>
      <c r="D65" s="11">
        <v>0</v>
      </c>
      <c r="E65" s="35">
        <v>0</v>
      </c>
      <c r="F65" s="25"/>
      <c r="G65" s="104">
        <f>SUM('Egresos Reales'!K155)</f>
        <v>0</v>
      </c>
      <c r="H65" s="25">
        <f>SUM('Presupuesto Egresos'!K155)</f>
        <v>0</v>
      </c>
      <c r="I65" s="105">
        <f>SUM(H65-G65)</f>
        <v>0</v>
      </c>
    </row>
    <row r="66" spans="1:9" ht="12.75" hidden="1">
      <c r="A66" s="15"/>
      <c r="B66" s="11"/>
      <c r="C66" s="35"/>
      <c r="D66" s="11"/>
      <c r="E66" s="35"/>
      <c r="F66" s="25"/>
      <c r="G66" s="104"/>
      <c r="H66" s="25"/>
      <c r="I66" s="105"/>
    </row>
    <row r="67" spans="1:9" ht="12.75" hidden="1">
      <c r="A67" s="15" t="s">
        <v>333</v>
      </c>
      <c r="B67" s="11">
        <v>0</v>
      </c>
      <c r="C67" s="35">
        <v>0</v>
      </c>
      <c r="D67" s="11">
        <v>0</v>
      </c>
      <c r="E67" s="35">
        <v>0</v>
      </c>
      <c r="F67" s="120"/>
      <c r="G67" s="104">
        <f>SUM('Egresos Reales'!K156)</f>
        <v>0</v>
      </c>
      <c r="H67" s="25">
        <f>SUM('Presupuesto Egresos'!K156)</f>
        <v>0</v>
      </c>
      <c r="I67" s="105">
        <f>SUM(H67-G67)</f>
        <v>0</v>
      </c>
    </row>
    <row r="68" spans="1:9" ht="12.75" hidden="1">
      <c r="A68" s="15"/>
      <c r="B68" s="11"/>
      <c r="C68" s="35"/>
      <c r="D68" s="11"/>
      <c r="E68" s="35"/>
      <c r="F68" s="25"/>
      <c r="G68" s="104"/>
      <c r="H68" s="25"/>
      <c r="I68" s="105"/>
    </row>
    <row r="69" spans="1:9" ht="12.75" hidden="1">
      <c r="A69" s="15" t="s">
        <v>393</v>
      </c>
      <c r="B69" s="11">
        <v>0</v>
      </c>
      <c r="C69" s="35">
        <v>0</v>
      </c>
      <c r="D69" s="11">
        <v>0</v>
      </c>
      <c r="E69" s="35">
        <v>0</v>
      </c>
      <c r="F69" s="25"/>
      <c r="G69" s="104">
        <f>SUM('Egresos Reales'!K157)</f>
        <v>0</v>
      </c>
      <c r="H69" s="25">
        <f>SUM('Presupuesto Egresos'!K157)</f>
        <v>0</v>
      </c>
      <c r="I69" s="105">
        <f>SUM(H69-G69)</f>
        <v>0</v>
      </c>
    </row>
    <row r="70" spans="1:9" ht="12.75" hidden="1">
      <c r="A70" s="15"/>
      <c r="B70" s="11"/>
      <c r="C70" s="35"/>
      <c r="D70" s="11"/>
      <c r="E70" s="35"/>
      <c r="F70" s="25"/>
      <c r="G70" s="104"/>
      <c r="H70" s="25"/>
      <c r="I70" s="105"/>
    </row>
    <row r="71" spans="1:9" ht="12.75" hidden="1">
      <c r="A71" s="15" t="s">
        <v>459</v>
      </c>
      <c r="B71" s="11">
        <v>0</v>
      </c>
      <c r="C71" s="35">
        <v>0</v>
      </c>
      <c r="D71" s="11">
        <v>0</v>
      </c>
      <c r="E71" s="35">
        <v>0</v>
      </c>
      <c r="F71" s="25"/>
      <c r="G71" s="104">
        <f>SUM('Egresos Reales'!K158)</f>
        <v>0</v>
      </c>
      <c r="H71" s="25">
        <f>SUM('Presupuesto Egresos'!K158)</f>
        <v>0</v>
      </c>
      <c r="I71" s="105">
        <f>SUM(H71-G71)</f>
        <v>0</v>
      </c>
    </row>
    <row r="72" spans="1:9" ht="12.75" hidden="1">
      <c r="A72" s="15"/>
      <c r="B72" s="11"/>
      <c r="C72" s="35"/>
      <c r="D72" s="11"/>
      <c r="E72" s="35"/>
      <c r="F72" s="25"/>
      <c r="G72" s="104"/>
      <c r="H72" s="25"/>
      <c r="I72" s="105"/>
    </row>
    <row r="73" spans="1:9" ht="12.75">
      <c r="A73" s="15" t="s">
        <v>490</v>
      </c>
      <c r="B73" s="11">
        <v>0</v>
      </c>
      <c r="C73" s="35">
        <v>0</v>
      </c>
      <c r="D73" s="11">
        <v>0</v>
      </c>
      <c r="E73" s="35">
        <v>0</v>
      </c>
      <c r="F73" s="25">
        <v>4343100.85</v>
      </c>
      <c r="G73" s="104">
        <f>SUM('Egresos Reales'!K159)</f>
        <v>0</v>
      </c>
      <c r="H73" s="25">
        <f>SUM('Presupuesto Egresos'!K159)</f>
        <v>0</v>
      </c>
      <c r="I73" s="105">
        <f>SUM(H73-G73)</f>
        <v>0</v>
      </c>
    </row>
    <row r="74" spans="1:9" ht="12.75">
      <c r="A74" s="15"/>
      <c r="B74" s="11"/>
      <c r="C74" s="35"/>
      <c r="D74" s="11"/>
      <c r="E74" s="35"/>
      <c r="F74" s="25"/>
      <c r="G74" s="104"/>
      <c r="H74" s="25"/>
      <c r="I74" s="105"/>
    </row>
    <row r="75" spans="1:9" ht="12.75">
      <c r="A75" s="15" t="s">
        <v>529</v>
      </c>
      <c r="B75" s="11">
        <v>3419144.2800000003</v>
      </c>
      <c r="C75" s="35">
        <v>0</v>
      </c>
      <c r="D75" s="11">
        <v>0</v>
      </c>
      <c r="E75" s="35">
        <v>0</v>
      </c>
      <c r="F75" s="25">
        <v>5316967.0600000005</v>
      </c>
      <c r="G75" s="104">
        <f>SUM('Egresos Reales'!K160)</f>
        <v>0</v>
      </c>
      <c r="H75" s="25">
        <f>SUM('Presupuesto Egresos'!K160)</f>
        <v>0</v>
      </c>
      <c r="I75" s="105">
        <f>SUM(H75-G75)</f>
        <v>0</v>
      </c>
    </row>
    <row r="76" spans="1:9" ht="12.75">
      <c r="A76" s="15"/>
      <c r="B76" s="11"/>
      <c r="C76" s="35"/>
      <c r="D76" s="11"/>
      <c r="E76" s="35"/>
      <c r="F76" s="25"/>
      <c r="G76" s="104"/>
      <c r="H76" s="25"/>
      <c r="I76" s="105"/>
    </row>
    <row r="77" spans="1:9" ht="12.75" hidden="1">
      <c r="A77" s="15" t="s">
        <v>399</v>
      </c>
      <c r="B77" s="11">
        <v>0</v>
      </c>
      <c r="C77" s="35">
        <v>0</v>
      </c>
      <c r="D77" s="11">
        <v>0</v>
      </c>
      <c r="E77" s="35">
        <v>0</v>
      </c>
      <c r="F77" s="25"/>
      <c r="G77" s="104">
        <f>SUM('Egresos Reales'!K161)</f>
        <v>0</v>
      </c>
      <c r="H77" s="25">
        <f>SUM('Presupuesto Egresos'!K161)</f>
        <v>0</v>
      </c>
      <c r="I77" s="105">
        <f>SUM(H77-G77)</f>
        <v>0</v>
      </c>
    </row>
    <row r="78" spans="1:9" ht="12.75" hidden="1">
      <c r="A78" s="15"/>
      <c r="B78" s="11"/>
      <c r="C78" s="35"/>
      <c r="D78" s="11"/>
      <c r="E78" s="35"/>
      <c r="F78" s="25"/>
      <c r="G78" s="104"/>
      <c r="H78" s="25"/>
      <c r="I78" s="105"/>
    </row>
    <row r="79" spans="1:9" ht="12.75">
      <c r="A79" s="15" t="s">
        <v>345</v>
      </c>
      <c r="B79" s="11">
        <v>0</v>
      </c>
      <c r="C79" s="35">
        <v>0</v>
      </c>
      <c r="D79" s="11">
        <v>0</v>
      </c>
      <c r="E79" s="35">
        <v>0</v>
      </c>
      <c r="F79" s="25">
        <v>3182448.69</v>
      </c>
      <c r="G79" s="104">
        <f>SUM('Egresos Reales'!K162)</f>
        <v>0</v>
      </c>
      <c r="H79" s="25">
        <f>SUM('Presupuesto Egresos'!K162)</f>
        <v>0</v>
      </c>
      <c r="I79" s="105">
        <f>SUM(H79-G79)</f>
        <v>0</v>
      </c>
    </row>
    <row r="80" spans="1:9" ht="12.75" hidden="1">
      <c r="A80" s="15"/>
      <c r="B80" s="11"/>
      <c r="C80" s="35"/>
      <c r="D80" s="11"/>
      <c r="E80" s="35"/>
      <c r="F80" s="25"/>
      <c r="G80" s="104"/>
      <c r="H80" s="25"/>
      <c r="I80" s="105"/>
    </row>
    <row r="81" spans="1:9" ht="12.75" hidden="1">
      <c r="A81" s="15" t="s">
        <v>433</v>
      </c>
      <c r="B81" s="11">
        <v>0</v>
      </c>
      <c r="C81" s="35">
        <v>0</v>
      </c>
      <c r="D81" s="11">
        <v>0</v>
      </c>
      <c r="E81" s="35">
        <v>0</v>
      </c>
      <c r="F81" s="25"/>
      <c r="G81" s="104">
        <f>SUM('Egresos Reales'!K163)</f>
        <v>0</v>
      </c>
      <c r="H81" s="25">
        <f>SUM('Presupuesto Egresos'!K163)</f>
        <v>0</v>
      </c>
      <c r="I81" s="105">
        <f>SUM(H81-G81)</f>
        <v>0</v>
      </c>
    </row>
    <row r="82" spans="1:9" ht="12.75">
      <c r="A82" s="15"/>
      <c r="B82" s="11"/>
      <c r="C82" s="35"/>
      <c r="D82" s="11"/>
      <c r="E82" s="35"/>
      <c r="F82" s="25"/>
      <c r="G82" s="104"/>
      <c r="H82" s="25"/>
      <c r="I82" s="105"/>
    </row>
    <row r="83" spans="1:9" ht="12.75">
      <c r="A83" s="15" t="s">
        <v>491</v>
      </c>
      <c r="B83" s="11">
        <v>0</v>
      </c>
      <c r="C83" s="35">
        <v>0</v>
      </c>
      <c r="D83" s="11">
        <v>0</v>
      </c>
      <c r="E83" s="35">
        <v>0</v>
      </c>
      <c r="F83" s="25">
        <v>1590705.62</v>
      </c>
      <c r="G83" s="104">
        <f>SUM('Egresos Reales'!K164)</f>
        <v>0</v>
      </c>
      <c r="H83" s="25">
        <f>SUM('Presupuesto Egresos'!K164)</f>
        <v>0</v>
      </c>
      <c r="I83" s="105">
        <f>SUM(H83-G83)</f>
        <v>0</v>
      </c>
    </row>
    <row r="84" spans="1:9" ht="12.75">
      <c r="A84" s="15"/>
      <c r="B84" s="11"/>
      <c r="C84" s="35"/>
      <c r="D84" s="11"/>
      <c r="E84" s="35"/>
      <c r="F84" s="25"/>
      <c r="G84" s="104"/>
      <c r="H84" s="25"/>
      <c r="I84" s="105"/>
    </row>
    <row r="85" spans="1:9" ht="12.75">
      <c r="A85" s="15" t="s">
        <v>397</v>
      </c>
      <c r="B85" s="11">
        <v>0</v>
      </c>
      <c r="C85" s="35">
        <v>29002.76</v>
      </c>
      <c r="D85" s="11">
        <v>0</v>
      </c>
      <c r="E85" s="92">
        <v>-29002.76</v>
      </c>
      <c r="F85" s="25"/>
      <c r="G85" s="104">
        <f>SUM('Egresos Reales'!K165)</f>
        <v>29002.76</v>
      </c>
      <c r="H85" s="25">
        <f>SUM('Presupuesto Egresos'!K165)</f>
        <v>0</v>
      </c>
      <c r="I85" s="105">
        <f>SUM(H85-G85)</f>
        <v>-29002.76</v>
      </c>
    </row>
    <row r="86" spans="1:9" ht="12.75" hidden="1">
      <c r="A86" s="15"/>
      <c r="B86" s="11"/>
      <c r="C86" s="35"/>
      <c r="D86" s="11"/>
      <c r="E86" s="92"/>
      <c r="F86" s="25"/>
      <c r="G86" s="104"/>
      <c r="H86" s="25"/>
      <c r="I86" s="105"/>
    </row>
    <row r="87" spans="1:9" ht="12.75" hidden="1">
      <c r="A87" s="15" t="s">
        <v>473</v>
      </c>
      <c r="B87" s="11">
        <v>0</v>
      </c>
      <c r="C87" s="35">
        <v>0</v>
      </c>
      <c r="D87" s="11">
        <v>0</v>
      </c>
      <c r="E87" s="92">
        <v>0</v>
      </c>
      <c r="F87" s="25"/>
      <c r="G87" s="104">
        <f>SUM('Egresos Reales'!K166)</f>
        <v>0</v>
      </c>
      <c r="H87" s="25">
        <f>SUM('Presupuesto Egresos'!K166)</f>
        <v>0</v>
      </c>
      <c r="I87" s="105">
        <f>SUM(H87-G87)</f>
        <v>0</v>
      </c>
    </row>
    <row r="88" spans="1:9" ht="12.75">
      <c r="A88" s="15"/>
      <c r="B88" s="11"/>
      <c r="C88" s="35"/>
      <c r="D88" s="11"/>
      <c r="E88" s="92"/>
      <c r="F88" s="25"/>
      <c r="G88" s="104"/>
      <c r="H88" s="25"/>
      <c r="I88" s="105"/>
    </row>
    <row r="89" spans="1:9" ht="12.75">
      <c r="A89" s="15" t="s">
        <v>488</v>
      </c>
      <c r="B89" s="11">
        <v>3125150.41</v>
      </c>
      <c r="C89" s="35">
        <v>0</v>
      </c>
      <c r="D89" s="11">
        <v>0</v>
      </c>
      <c r="E89" s="92">
        <v>0</v>
      </c>
      <c r="F89" s="25">
        <v>18745909.36</v>
      </c>
      <c r="G89" s="104">
        <f>SUM('Egresos Reales'!K167)</f>
        <v>0</v>
      </c>
      <c r="H89" s="25">
        <f>SUM('Presupuesto Egresos'!K167)</f>
        <v>0</v>
      </c>
      <c r="I89" s="105">
        <f>SUM(H89-G89)</f>
        <v>0</v>
      </c>
    </row>
    <row r="90" spans="1:9" ht="12.75">
      <c r="A90" s="15"/>
      <c r="B90" s="11"/>
      <c r="C90" s="35"/>
      <c r="D90" s="11"/>
      <c r="E90" s="92"/>
      <c r="F90" s="25"/>
      <c r="G90" s="104"/>
      <c r="H90" s="25"/>
      <c r="I90" s="105"/>
    </row>
    <row r="91" spans="1:9" ht="12.75">
      <c r="A91" s="15" t="s">
        <v>503</v>
      </c>
      <c r="B91" s="11">
        <v>0</v>
      </c>
      <c r="C91" s="35">
        <v>12243461.91</v>
      </c>
      <c r="D91" s="11">
        <v>12000000</v>
      </c>
      <c r="E91" s="92">
        <v>-243461.91000000015</v>
      </c>
      <c r="F91" s="25"/>
      <c r="G91" s="104">
        <f>SUM('Egresos Reales'!K168)</f>
        <v>37656208.68</v>
      </c>
      <c r="H91" s="25">
        <f>SUM('Presupuesto Egresos'!K168)</f>
        <v>36096610</v>
      </c>
      <c r="I91" s="105">
        <f>SUM(H91-G91)</f>
        <v>-1559598.6799999997</v>
      </c>
    </row>
    <row r="92" spans="1:9" ht="12.75" hidden="1">
      <c r="A92" s="15"/>
      <c r="B92" s="11"/>
      <c r="C92" s="35"/>
      <c r="D92" s="11"/>
      <c r="E92" s="92"/>
      <c r="F92" s="25"/>
      <c r="G92" s="104"/>
      <c r="H92" s="25"/>
      <c r="I92" s="105"/>
    </row>
    <row r="93" spans="1:9" ht="12.75" hidden="1">
      <c r="A93" s="15" t="s">
        <v>311</v>
      </c>
      <c r="B93" s="11">
        <v>0</v>
      </c>
      <c r="C93" s="35">
        <v>0</v>
      </c>
      <c r="D93" s="11">
        <v>0</v>
      </c>
      <c r="E93" s="92">
        <v>0</v>
      </c>
      <c r="F93" s="25"/>
      <c r="G93" s="104">
        <f>SUM('Egresos Reales'!K169)</f>
        <v>0</v>
      </c>
      <c r="H93" s="25">
        <f>SUM('Presupuesto Egresos'!K169)</f>
        <v>0</v>
      </c>
      <c r="I93" s="105">
        <f>SUM(H93-G93)</f>
        <v>0</v>
      </c>
    </row>
    <row r="94" spans="1:9" ht="12.75" hidden="1">
      <c r="A94" s="15"/>
      <c r="B94" s="11"/>
      <c r="C94" s="35"/>
      <c r="D94" s="11"/>
      <c r="E94" s="92"/>
      <c r="F94" s="25"/>
      <c r="G94" s="104"/>
      <c r="H94" s="25"/>
      <c r="I94" s="105"/>
    </row>
    <row r="95" spans="1:9" ht="12.75" hidden="1">
      <c r="A95" s="15" t="s">
        <v>400</v>
      </c>
      <c r="B95" s="11">
        <v>0</v>
      </c>
      <c r="C95" s="35">
        <v>0</v>
      </c>
      <c r="D95" s="11">
        <v>0</v>
      </c>
      <c r="E95" s="92">
        <v>0</v>
      </c>
      <c r="F95" s="25"/>
      <c r="G95" s="104">
        <f>SUM('Egresos Reales'!K170)</f>
        <v>0</v>
      </c>
      <c r="H95" s="25">
        <f>SUM('Presupuesto Egresos'!K170)</f>
        <v>0</v>
      </c>
      <c r="I95" s="105">
        <f>SUM(H95-G95)</f>
        <v>0</v>
      </c>
    </row>
    <row r="96" spans="1:9" ht="12.75">
      <c r="A96" s="15"/>
      <c r="B96" s="11"/>
      <c r="C96" s="35"/>
      <c r="D96" s="11"/>
      <c r="E96" s="35"/>
      <c r="F96" s="25"/>
      <c r="G96" s="104"/>
      <c r="H96" s="25"/>
      <c r="I96" s="105"/>
    </row>
    <row r="97" spans="1:9" ht="12.75">
      <c r="A97" s="15" t="s">
        <v>460</v>
      </c>
      <c r="B97" s="11">
        <v>0</v>
      </c>
      <c r="C97" s="35">
        <v>0</v>
      </c>
      <c r="D97" s="11">
        <v>0</v>
      </c>
      <c r="E97" s="35">
        <v>0</v>
      </c>
      <c r="F97" s="25">
        <v>233065.97</v>
      </c>
      <c r="G97" s="104">
        <f>SUM('Egresos Reales'!K171)</f>
        <v>0</v>
      </c>
      <c r="H97" s="25">
        <f>SUM('Presupuesto Egresos'!K171)</f>
        <v>0</v>
      </c>
      <c r="I97" s="105">
        <f>SUM(H97-G97)</f>
        <v>0</v>
      </c>
    </row>
    <row r="98" spans="1:9" ht="12.75">
      <c r="A98" s="15"/>
      <c r="B98" s="11"/>
      <c r="C98" s="35"/>
      <c r="D98" s="11"/>
      <c r="E98" s="35"/>
      <c r="F98" s="25"/>
      <c r="G98" s="104"/>
      <c r="H98" s="25"/>
      <c r="I98" s="105"/>
    </row>
    <row r="99" spans="1:9" ht="12.75">
      <c r="A99" s="15" t="s">
        <v>494</v>
      </c>
      <c r="B99" s="11">
        <v>0</v>
      </c>
      <c r="C99" s="35">
        <v>0</v>
      </c>
      <c r="D99" s="11">
        <v>0</v>
      </c>
      <c r="E99" s="35">
        <v>0</v>
      </c>
      <c r="F99" s="25">
        <v>256259.84</v>
      </c>
      <c r="G99" s="104">
        <f>SUM('Egresos Reales'!K172)</f>
        <v>0</v>
      </c>
      <c r="H99" s="25">
        <f>SUM('Presupuesto Egresos'!K172)</f>
        <v>0</v>
      </c>
      <c r="I99" s="105">
        <f>SUM(H99-G99)</f>
        <v>0</v>
      </c>
    </row>
    <row r="100" spans="1:9" ht="12.75">
      <c r="A100" s="15"/>
      <c r="B100" s="11"/>
      <c r="C100" s="35"/>
      <c r="D100" s="11"/>
      <c r="E100" s="35"/>
      <c r="F100" s="25"/>
      <c r="G100" s="104"/>
      <c r="H100" s="25"/>
      <c r="I100" s="105"/>
    </row>
    <row r="101" spans="1:9" ht="12.75">
      <c r="A101" s="15" t="s">
        <v>526</v>
      </c>
      <c r="B101" s="11">
        <v>3585924.75</v>
      </c>
      <c r="C101" s="35">
        <v>0</v>
      </c>
      <c r="D101" s="11">
        <v>0</v>
      </c>
      <c r="E101" s="35">
        <v>0</v>
      </c>
      <c r="F101" s="25">
        <v>3585924.75</v>
      </c>
      <c r="G101" s="104">
        <f>SUM('Egresos Reales'!K173)</f>
        <v>0</v>
      </c>
      <c r="H101" s="25">
        <f>SUM('Presupuesto Egresos'!K173)</f>
        <v>0</v>
      </c>
      <c r="I101" s="105">
        <f>SUM(H101-G101)</f>
        <v>0</v>
      </c>
    </row>
    <row r="102" spans="1:9" ht="12.75">
      <c r="A102" s="15"/>
      <c r="B102" s="11"/>
      <c r="C102" s="35"/>
      <c r="D102" s="11"/>
      <c r="E102" s="35"/>
      <c r="F102" s="25"/>
      <c r="G102" s="104"/>
      <c r="H102" s="25"/>
      <c r="I102" s="105"/>
    </row>
    <row r="103" spans="1:9" ht="12.75">
      <c r="A103" s="15" t="s">
        <v>571</v>
      </c>
      <c r="B103" s="11">
        <v>0</v>
      </c>
      <c r="C103" s="35">
        <v>1760025</v>
      </c>
      <c r="D103" s="11">
        <v>0</v>
      </c>
      <c r="E103" s="35">
        <v>-1760025</v>
      </c>
      <c r="F103" s="25"/>
      <c r="G103" s="104">
        <f>SUM('Egresos Reales'!K174)</f>
        <v>1760025</v>
      </c>
      <c r="H103" s="25">
        <f>SUM('Presupuesto Egresos'!K174)</f>
        <v>0</v>
      </c>
      <c r="I103" s="105">
        <f>SUM(H103-G103)</f>
        <v>-1760025</v>
      </c>
    </row>
    <row r="104" spans="1:9" ht="12.75" hidden="1">
      <c r="A104" s="15"/>
      <c r="B104" s="11"/>
      <c r="C104" s="35"/>
      <c r="D104" s="11"/>
      <c r="E104" s="35"/>
      <c r="F104" s="25"/>
      <c r="G104" s="104"/>
      <c r="H104" s="25"/>
      <c r="I104" s="105"/>
    </row>
    <row r="105" spans="1:9" ht="12.75" hidden="1">
      <c r="A105" s="15" t="s">
        <v>506</v>
      </c>
      <c r="B105" s="11">
        <v>0</v>
      </c>
      <c r="C105" s="35">
        <v>0</v>
      </c>
      <c r="D105" s="11">
        <v>0</v>
      </c>
      <c r="E105" s="35">
        <v>0</v>
      </c>
      <c r="F105" s="25"/>
      <c r="G105" s="104">
        <f>SUM('Egresos Reales'!K175)</f>
        <v>0</v>
      </c>
      <c r="H105" s="25">
        <f>SUM('Presupuesto Egresos'!K175)</f>
        <v>0</v>
      </c>
      <c r="I105" s="105">
        <f>SUM(H105-G105)</f>
        <v>0</v>
      </c>
    </row>
    <row r="106" spans="1:9" ht="12.75" hidden="1">
      <c r="A106" s="15"/>
      <c r="B106" s="11"/>
      <c r="C106" s="35"/>
      <c r="D106" s="11"/>
      <c r="E106" s="35"/>
      <c r="F106" s="25"/>
      <c r="G106" s="104"/>
      <c r="H106" s="25"/>
      <c r="I106" s="105"/>
    </row>
    <row r="107" spans="1:9" ht="12.75" hidden="1">
      <c r="A107" s="15" t="s">
        <v>452</v>
      </c>
      <c r="B107" s="11">
        <v>0</v>
      </c>
      <c r="C107" s="35">
        <v>0</v>
      </c>
      <c r="D107" s="11">
        <v>0</v>
      </c>
      <c r="E107" s="35">
        <v>0</v>
      </c>
      <c r="F107" s="25"/>
      <c r="G107" s="104">
        <f>SUM('Egresos Reales'!K176)</f>
        <v>0</v>
      </c>
      <c r="H107" s="25">
        <f>SUM('Presupuesto Egresos'!K176)</f>
        <v>0</v>
      </c>
      <c r="I107" s="105">
        <f>SUM(H107-G107)</f>
        <v>0</v>
      </c>
    </row>
    <row r="108" spans="1:9" ht="12.75" hidden="1">
      <c r="A108" s="15"/>
      <c r="B108" s="11"/>
      <c r="C108" s="35"/>
      <c r="D108" s="11"/>
      <c r="E108" s="35"/>
      <c r="F108" s="25"/>
      <c r="G108" s="104"/>
      <c r="H108" s="25"/>
      <c r="I108" s="105"/>
    </row>
    <row r="109" spans="1:9" ht="12.75" hidden="1">
      <c r="A109" s="199" t="s">
        <v>461</v>
      </c>
      <c r="B109" s="235">
        <v>0</v>
      </c>
      <c r="C109" s="236">
        <v>0</v>
      </c>
      <c r="D109" s="235">
        <v>0</v>
      </c>
      <c r="E109" s="236">
        <v>0</v>
      </c>
      <c r="F109" s="25"/>
      <c r="G109" s="104">
        <f>SUM('Egresos Reales'!K177)</f>
        <v>0</v>
      </c>
      <c r="H109" s="25">
        <f>SUM('Presupuesto Egresos'!K177)</f>
        <v>0</v>
      </c>
      <c r="I109" s="105">
        <f>SUM(H109-G109)</f>
        <v>0</v>
      </c>
    </row>
    <row r="110" spans="1:9" ht="12.75">
      <c r="A110" s="15"/>
      <c r="B110" s="11"/>
      <c r="C110" s="35"/>
      <c r="D110" s="11"/>
      <c r="E110" s="35"/>
      <c r="F110" s="25"/>
      <c r="G110" s="104"/>
      <c r="H110" s="25"/>
      <c r="I110" s="105"/>
    </row>
    <row r="111" spans="1:9" ht="12.75">
      <c r="A111" s="199" t="s">
        <v>462</v>
      </c>
      <c r="B111" s="235">
        <v>0</v>
      </c>
      <c r="C111" s="236">
        <v>0</v>
      </c>
      <c r="D111" s="235">
        <v>0</v>
      </c>
      <c r="E111" s="236">
        <v>0</v>
      </c>
      <c r="F111" s="25"/>
      <c r="G111" s="104">
        <f>SUM('Egresos Reales'!K178)</f>
        <v>779246.1</v>
      </c>
      <c r="H111" s="25">
        <f>SUM('Presupuesto Egresos'!K178)</f>
        <v>0</v>
      </c>
      <c r="I111" s="105">
        <f>SUM(H111-G111)</f>
        <v>-779246.1</v>
      </c>
    </row>
    <row r="112" spans="1:9" ht="12.75">
      <c r="A112" s="199"/>
      <c r="B112" s="235"/>
      <c r="C112" s="236"/>
      <c r="D112" s="235"/>
      <c r="E112" s="236"/>
      <c r="F112" s="25"/>
      <c r="G112" s="104"/>
      <c r="H112" s="25"/>
      <c r="I112" s="105"/>
    </row>
    <row r="113" spans="1:9" ht="12.75">
      <c r="A113" s="199" t="s">
        <v>530</v>
      </c>
      <c r="B113" s="235">
        <v>0</v>
      </c>
      <c r="C113" s="236">
        <v>0</v>
      </c>
      <c r="D113" s="235">
        <v>0</v>
      </c>
      <c r="E113" s="236">
        <v>0</v>
      </c>
      <c r="F113" s="25">
        <v>843770.46</v>
      </c>
      <c r="G113" s="104">
        <f>SUM('Egresos Reales'!K179)</f>
        <v>0</v>
      </c>
      <c r="H113" s="25">
        <f>SUM('Presupuesto Egresos'!K179)</f>
        <v>0</v>
      </c>
      <c r="I113" s="105">
        <f>SUM(H113-G113)</f>
        <v>0</v>
      </c>
    </row>
    <row r="114" spans="1:9" ht="12.75">
      <c r="A114" s="199"/>
      <c r="B114" s="235"/>
      <c r="C114" s="236"/>
      <c r="D114" s="235"/>
      <c r="E114" s="236"/>
      <c r="F114" s="25"/>
      <c r="G114" s="104"/>
      <c r="H114" s="25"/>
      <c r="I114" s="105"/>
    </row>
    <row r="115" spans="1:9" ht="12.75">
      <c r="A115" s="199" t="s">
        <v>524</v>
      </c>
      <c r="B115" s="235">
        <v>-1776773.97</v>
      </c>
      <c r="C115" s="236">
        <v>1657844.3</v>
      </c>
      <c r="D115" s="235">
        <v>0</v>
      </c>
      <c r="E115" s="236">
        <v>-1657844.3</v>
      </c>
      <c r="F115" s="25"/>
      <c r="G115" s="104">
        <f>SUM('Egresos Reales'!K180)</f>
        <v>4140992.07</v>
      </c>
      <c r="H115" s="25">
        <f>SUM('Presupuesto Egresos'!K180)</f>
        <v>4145805.94</v>
      </c>
      <c r="I115" s="105">
        <f>SUM(H115-G115)</f>
        <v>4813.870000000112</v>
      </c>
    </row>
    <row r="116" spans="1:9" ht="12.75">
      <c r="A116" s="15"/>
      <c r="B116" s="11"/>
      <c r="C116" s="35"/>
      <c r="D116" s="11"/>
      <c r="E116" s="35"/>
      <c r="F116" s="25"/>
      <c r="G116" s="104"/>
      <c r="H116" s="25"/>
      <c r="I116" s="105"/>
    </row>
    <row r="117" spans="1:9" ht="12.75" hidden="1">
      <c r="A117" s="199" t="s">
        <v>463</v>
      </c>
      <c r="B117" s="235">
        <v>0</v>
      </c>
      <c r="C117" s="236">
        <v>0</v>
      </c>
      <c r="D117" s="235">
        <v>0</v>
      </c>
      <c r="E117" s="236">
        <v>0</v>
      </c>
      <c r="F117" s="25"/>
      <c r="G117" s="104">
        <f>SUM('Egresos Reales'!K181)</f>
        <v>0</v>
      </c>
      <c r="H117" s="25">
        <f>SUM('Presupuesto Egresos'!K181)</f>
        <v>0</v>
      </c>
      <c r="I117" s="105">
        <f>SUM(H117-G117)</f>
        <v>0</v>
      </c>
    </row>
    <row r="118" spans="1:9" ht="12.75" hidden="1">
      <c r="A118" s="199"/>
      <c r="B118" s="235"/>
      <c r="C118" s="236"/>
      <c r="D118" s="235"/>
      <c r="E118" s="236"/>
      <c r="F118" s="25"/>
      <c r="G118" s="104"/>
      <c r="H118" s="25"/>
      <c r="I118" s="105"/>
    </row>
    <row r="119" spans="1:9" ht="12.75">
      <c r="A119" s="15" t="s">
        <v>486</v>
      </c>
      <c r="B119" s="11">
        <v>0</v>
      </c>
      <c r="C119" s="35">
        <v>0</v>
      </c>
      <c r="D119" s="11">
        <v>0</v>
      </c>
      <c r="E119" s="35">
        <v>0</v>
      </c>
      <c r="F119" s="25">
        <v>9474316.93</v>
      </c>
      <c r="G119" s="104">
        <f>SUM('Egresos Reales'!K182)</f>
        <v>0</v>
      </c>
      <c r="H119" s="25">
        <f>SUM('Presupuesto Egresos'!K182)</f>
        <v>0</v>
      </c>
      <c r="I119" s="105">
        <f>SUM(H119-G119)</f>
        <v>0</v>
      </c>
    </row>
    <row r="120" spans="1:9" ht="12.75">
      <c r="A120" s="15"/>
      <c r="B120" s="11"/>
      <c r="C120" s="35"/>
      <c r="D120" s="11"/>
      <c r="E120" s="35"/>
      <c r="F120" s="25"/>
      <c r="G120" s="104"/>
      <c r="H120" s="25"/>
      <c r="I120" s="105"/>
    </row>
    <row r="121" spans="1:9" ht="12.75">
      <c r="A121" s="15" t="s">
        <v>531</v>
      </c>
      <c r="B121" s="11">
        <v>0</v>
      </c>
      <c r="C121" s="35">
        <v>10053575.079999998</v>
      </c>
      <c r="D121" s="11">
        <v>13500000</v>
      </c>
      <c r="E121" s="35">
        <v>3446424.920000002</v>
      </c>
      <c r="F121" s="25"/>
      <c r="G121" s="104">
        <f>SUM('Egresos Reales'!K183)</f>
        <v>40935346.74999999</v>
      </c>
      <c r="H121" s="25">
        <f>SUM('Presupuesto Egresos'!K183)</f>
        <v>60000000</v>
      </c>
      <c r="I121" s="105">
        <f>SUM(H121-G121)</f>
        <v>19064653.250000007</v>
      </c>
    </row>
    <row r="122" spans="1:9" ht="12.75">
      <c r="A122" s="15"/>
      <c r="B122" s="11"/>
      <c r="C122" s="35"/>
      <c r="D122" s="11"/>
      <c r="E122" s="35"/>
      <c r="F122" s="25"/>
      <c r="G122" s="104"/>
      <c r="H122" s="25"/>
      <c r="I122" s="105"/>
    </row>
    <row r="123" spans="1:9" ht="12.75">
      <c r="A123" s="15" t="s">
        <v>509</v>
      </c>
      <c r="B123" s="11">
        <v>12370722.91</v>
      </c>
      <c r="C123" s="35">
        <v>0</v>
      </c>
      <c r="D123" s="11">
        <v>0</v>
      </c>
      <c r="E123" s="92">
        <v>0</v>
      </c>
      <c r="F123" s="25">
        <v>12370722.91</v>
      </c>
      <c r="G123" s="104">
        <f>SUM('Egresos Reales'!K184)</f>
        <v>0</v>
      </c>
      <c r="H123" s="25">
        <f>SUM('Presupuesto Egresos'!K184)</f>
        <v>0</v>
      </c>
      <c r="I123" s="105">
        <f>SUM(H123-G123)</f>
        <v>0</v>
      </c>
    </row>
    <row r="124" spans="1:9" ht="12.75">
      <c r="A124" s="15"/>
      <c r="B124" s="12"/>
      <c r="C124" s="35"/>
      <c r="D124" s="12"/>
      <c r="E124" s="35"/>
      <c r="F124" s="25"/>
      <c r="G124" s="104"/>
      <c r="H124" s="25"/>
      <c r="I124" s="105"/>
    </row>
    <row r="125" spans="1:9" ht="12.75">
      <c r="A125" s="5" t="s">
        <v>4</v>
      </c>
      <c r="B125" s="164">
        <f aca="true" t="shared" si="0" ref="B125:I125">SUM(B10:B124)</f>
        <v>24861278.68</v>
      </c>
      <c r="C125" s="164">
        <f t="shared" si="0"/>
        <v>34113665.97</v>
      </c>
      <c r="D125" s="164">
        <f t="shared" si="0"/>
        <v>28689000</v>
      </c>
      <c r="E125" s="164">
        <f t="shared" si="0"/>
        <v>-5424665.969999997</v>
      </c>
      <c r="F125" s="164">
        <f t="shared" si="0"/>
        <v>79581193.06</v>
      </c>
      <c r="G125" s="164">
        <f t="shared" si="0"/>
        <v>112605476.39999998</v>
      </c>
      <c r="H125" s="164">
        <f t="shared" si="0"/>
        <v>115198415.94</v>
      </c>
      <c r="I125" s="164">
        <f t="shared" si="0"/>
        <v>2592939.5400000066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2362204724409449" bottom="0.1968503937007874" header="0" footer="0"/>
  <pageSetup horizontalDpi="600" verticalDpi="600" orientation="landscape" scale="8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4"/>
  <sheetViews>
    <sheetView showGridLines="0" zoomScale="60" zoomScaleNormal="60" zoomScaleSheetLayoutView="50" zoomScalePageLayoutView="0" workbookViewId="0" topLeftCell="A1">
      <selection activeCell="A2" sqref="A2:K2"/>
    </sheetView>
  </sheetViews>
  <sheetFormatPr defaultColWidth="11.421875" defaultRowHeight="12.75"/>
  <cols>
    <col min="1" max="1" width="66.421875" style="0" customWidth="1"/>
    <col min="2" max="4" width="15.57421875" style="0" bestFit="1" customWidth="1"/>
    <col min="5" max="6" width="15.57421875" style="0" customWidth="1"/>
    <col min="7" max="7" width="16.140625" style="0" bestFit="1" customWidth="1"/>
    <col min="8" max="10" width="15.57421875" style="0" customWidth="1"/>
    <col min="11" max="11" width="17.421875" style="0" bestFit="1" customWidth="1"/>
    <col min="12" max="13" width="13.7109375" style="0" bestFit="1" customWidth="1"/>
  </cols>
  <sheetData>
    <row r="1" spans="1:11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5">
      <c r="A3" s="257" t="s">
        <v>280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15">
      <c r="A4" s="257" t="s">
        <v>577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 ht="15.7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8"/>
      <c r="B6" s="51" t="s">
        <v>6</v>
      </c>
      <c r="C6" s="51" t="s">
        <v>7</v>
      </c>
      <c r="D6" s="51" t="s">
        <v>8</v>
      </c>
      <c r="E6" s="51" t="s">
        <v>9</v>
      </c>
      <c r="F6" s="51" t="s">
        <v>10</v>
      </c>
      <c r="G6" s="51" t="s">
        <v>11</v>
      </c>
      <c r="H6" s="51" t="s">
        <v>12</v>
      </c>
      <c r="I6" s="51" t="s">
        <v>13</v>
      </c>
      <c r="J6" s="51" t="s">
        <v>71</v>
      </c>
      <c r="K6" s="51" t="s">
        <v>72</v>
      </c>
    </row>
    <row r="7" spans="1:11" ht="13.5" thickBot="1">
      <c r="A7" s="7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3.5" thickBot="1">
      <c r="A8" s="38" t="s">
        <v>70</v>
      </c>
      <c r="B8" s="34">
        <v>95985110.82000017</v>
      </c>
      <c r="C8" s="77">
        <f aca="true" t="shared" si="0" ref="C8:J8">SUM(B341)</f>
        <v>189505887.97000018</v>
      </c>
      <c r="D8" s="77">
        <f t="shared" si="0"/>
        <v>212888067.0900002</v>
      </c>
      <c r="E8" s="77">
        <f t="shared" si="0"/>
        <v>214417168.81000018</v>
      </c>
      <c r="F8" s="77">
        <f t="shared" si="0"/>
        <v>209870697.33000016</v>
      </c>
      <c r="G8" s="77">
        <f t="shared" si="0"/>
        <v>208253404.44000018</v>
      </c>
      <c r="H8" s="77">
        <f t="shared" si="0"/>
        <v>227026332.7400002</v>
      </c>
      <c r="I8" s="77">
        <f t="shared" si="0"/>
        <v>222808446.62000015</v>
      </c>
      <c r="J8" s="77">
        <f t="shared" si="0"/>
        <v>274882785.65000015</v>
      </c>
      <c r="K8" s="34">
        <f>+B8</f>
        <v>95985110.82000017</v>
      </c>
    </row>
    <row r="9" spans="1:11" ht="12.75" hidden="1">
      <c r="A9" s="16"/>
      <c r="B9" s="121"/>
      <c r="C9" s="51"/>
      <c r="D9" s="51"/>
      <c r="E9" s="51"/>
      <c r="F9" s="51"/>
      <c r="G9" s="51"/>
      <c r="H9" s="51"/>
      <c r="I9" s="51"/>
      <c r="J9" s="51"/>
      <c r="K9" s="16"/>
    </row>
    <row r="10" spans="1:13" ht="12.75">
      <c r="A10" s="78" t="s">
        <v>36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M10" s="32"/>
    </row>
    <row r="11" spans="1:13" ht="12.7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M11" s="32"/>
    </row>
    <row r="12" spans="1:13" ht="12.75">
      <c r="A12" s="69" t="s">
        <v>15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M12" s="32"/>
    </row>
    <row r="13" spans="1:13" ht="12.75">
      <c r="A13" s="46" t="s">
        <v>73</v>
      </c>
      <c r="B13" s="53">
        <f>SUM('Ingresos Reales'!B9)</f>
        <v>68997360</v>
      </c>
      <c r="C13" s="53">
        <f>SUM('Ingresos Reales'!C9)</f>
        <v>16982436.6</v>
      </c>
      <c r="D13" s="53">
        <f>SUM('Ingresos Reales'!D9)</f>
        <v>4430791.5</v>
      </c>
      <c r="E13" s="53">
        <f>SUM('Ingresos Reales'!E9)</f>
        <v>4158668</v>
      </c>
      <c r="F13" s="53">
        <f>SUM('Ingresos Reales'!F9)</f>
        <v>4373869</v>
      </c>
      <c r="G13" s="53">
        <f>SUM('Ingresos Reales'!G9)</f>
        <v>3588923</v>
      </c>
      <c r="H13" s="53">
        <f>SUM('Ingresos Reales'!H9)</f>
        <v>3004835</v>
      </c>
      <c r="I13" s="53">
        <f>SUM('Ingresos Reales'!I9)</f>
        <v>4310495.6</v>
      </c>
      <c r="J13" s="53">
        <f>SUM('Ingresos Reales'!J9)</f>
        <v>3100194</v>
      </c>
      <c r="K13" s="53">
        <f aca="true" t="shared" si="1" ref="K13:K18">SUM(B13:J13)</f>
        <v>112947572.69999999</v>
      </c>
      <c r="M13" s="32"/>
    </row>
    <row r="14" spans="1:13" ht="12.75">
      <c r="A14" s="46" t="s">
        <v>224</v>
      </c>
      <c r="B14" s="53">
        <f>SUM('Ingresos Reales'!B10)</f>
        <v>31451826.3</v>
      </c>
      <c r="C14" s="53">
        <f>SUM('Ingresos Reales'!C10)</f>
        <v>10321634.76</v>
      </c>
      <c r="D14" s="53">
        <f>SUM('Ingresos Reales'!D10)</f>
        <v>5371555.05</v>
      </c>
      <c r="E14" s="53">
        <f>SUM('Ingresos Reales'!E10)</f>
        <v>10320855.38</v>
      </c>
      <c r="F14" s="53">
        <f>SUM('Ingresos Reales'!F10)</f>
        <v>12442561.8</v>
      </c>
      <c r="G14" s="53">
        <f>SUM('Ingresos Reales'!G10)</f>
        <v>8461397.09</v>
      </c>
      <c r="H14" s="53">
        <f>SUM('Ingresos Reales'!H10)</f>
        <v>6592872.52</v>
      </c>
      <c r="I14" s="53">
        <f>SUM('Ingresos Reales'!I10)</f>
        <v>13419593.53</v>
      </c>
      <c r="J14" s="53">
        <f>SUM('Ingresos Reales'!J10)</f>
        <v>9550693.44</v>
      </c>
      <c r="K14" s="53">
        <f t="shared" si="1"/>
        <v>107932989.87</v>
      </c>
      <c r="M14" s="32"/>
    </row>
    <row r="15" spans="1:11" ht="12.75">
      <c r="A15" s="46" t="s">
        <v>225</v>
      </c>
      <c r="B15" s="53">
        <f>SUM('Ingresos Reales'!B11)</f>
        <v>1092</v>
      </c>
      <c r="C15" s="53">
        <f>SUM('Ingresos Reales'!C11)</f>
        <v>5196</v>
      </c>
      <c r="D15" s="53">
        <f>SUM('Ingresos Reales'!D11)</f>
        <v>7662.5</v>
      </c>
      <c r="E15" s="53">
        <f>SUM('Ingresos Reales'!E11)</f>
        <v>2848</v>
      </c>
      <c r="F15" s="53">
        <f>SUM('Ingresos Reales'!F11)</f>
        <v>10942</v>
      </c>
      <c r="G15" s="53">
        <f>SUM('Ingresos Reales'!G11)</f>
        <v>312</v>
      </c>
      <c r="H15" s="53">
        <f>SUM('Ingresos Reales'!H11)</f>
        <v>18620.95</v>
      </c>
      <c r="I15" s="53">
        <f>SUM('Ingresos Reales'!I11)</f>
        <v>10559.5</v>
      </c>
      <c r="J15" s="53">
        <f>SUM('Ingresos Reales'!J11)</f>
        <v>1100</v>
      </c>
      <c r="K15" s="53">
        <f t="shared" si="1"/>
        <v>58332.95</v>
      </c>
    </row>
    <row r="16" spans="1:11" ht="12.75">
      <c r="A16" s="46" t="s">
        <v>74</v>
      </c>
      <c r="B16" s="53">
        <f>SUM('Ingresos Reales'!B12)</f>
        <v>0</v>
      </c>
      <c r="C16" s="53">
        <f>SUM('Ingresos Reales'!C12)</f>
        <v>0</v>
      </c>
      <c r="D16" s="53">
        <f>SUM('Ingresos Reales'!D12)</f>
        <v>0</v>
      </c>
      <c r="E16" s="53">
        <f>SUM('Ingresos Reales'!E12)</f>
        <v>0</v>
      </c>
      <c r="F16" s="53">
        <f>SUM('Ingresos Reales'!F12)</f>
        <v>0</v>
      </c>
      <c r="G16" s="53">
        <f>SUM('Ingresos Reales'!G12)</f>
        <v>0</v>
      </c>
      <c r="H16" s="53">
        <f>SUM('Ingresos Reales'!H12)</f>
        <v>0</v>
      </c>
      <c r="I16" s="53">
        <f>SUM('Ingresos Reales'!I12)</f>
        <v>0</v>
      </c>
      <c r="J16" s="53">
        <f>SUM('Ingresos Reales'!J12)</f>
        <v>0</v>
      </c>
      <c r="K16" s="53">
        <f t="shared" si="1"/>
        <v>0</v>
      </c>
    </row>
    <row r="17" spans="1:11" ht="12.75">
      <c r="A17" s="46" t="s">
        <v>75</v>
      </c>
      <c r="B17" s="53">
        <f>SUM('Ingresos Reales'!B13)</f>
        <v>0</v>
      </c>
      <c r="C17" s="53">
        <f>SUM('Ingresos Reales'!C13)</f>
        <v>0</v>
      </c>
      <c r="D17" s="53">
        <f>SUM('Ingresos Reales'!D13)</f>
        <v>0</v>
      </c>
      <c r="E17" s="53">
        <f>SUM('Ingresos Reales'!E13)</f>
        <v>0</v>
      </c>
      <c r="F17" s="53">
        <f>SUM('Ingresos Reales'!F13)</f>
        <v>0</v>
      </c>
      <c r="G17" s="53">
        <f>SUM('Ingresos Reales'!G13)</f>
        <v>0</v>
      </c>
      <c r="H17" s="53">
        <f>SUM('Ingresos Reales'!H13)</f>
        <v>0</v>
      </c>
      <c r="I17" s="53">
        <f>SUM('Ingresos Reales'!I13)</f>
        <v>0</v>
      </c>
      <c r="J17" s="53">
        <f>SUM('Ingresos Reales'!J13)</f>
        <v>0</v>
      </c>
      <c r="K17" s="53">
        <f t="shared" si="1"/>
        <v>0</v>
      </c>
    </row>
    <row r="18" spans="1:11" ht="12.75">
      <c r="A18" s="46" t="s">
        <v>203</v>
      </c>
      <c r="B18" s="53">
        <f>SUM('Ingresos Reales'!B14)</f>
        <v>0</v>
      </c>
      <c r="C18" s="53">
        <f>SUM('Ingresos Reales'!C14)</f>
        <v>0</v>
      </c>
      <c r="D18" s="53">
        <f>SUM('Ingresos Reales'!D14)</f>
        <v>0</v>
      </c>
      <c r="E18" s="53">
        <f>SUM('Ingresos Reales'!E14)</f>
        <v>0</v>
      </c>
      <c r="F18" s="53">
        <f>SUM('Ingresos Reales'!F14)</f>
        <v>0</v>
      </c>
      <c r="G18" s="53">
        <f>SUM('Ingresos Reales'!G14)</f>
        <v>0</v>
      </c>
      <c r="H18" s="53">
        <f>SUM('Ingresos Reales'!H14)</f>
        <v>0</v>
      </c>
      <c r="I18" s="53">
        <f>SUM('Ingresos Reales'!I14)</f>
        <v>0</v>
      </c>
      <c r="J18" s="53">
        <f>SUM('Ingresos Reales'!J14)</f>
        <v>0</v>
      </c>
      <c r="K18" s="53">
        <f t="shared" si="1"/>
        <v>0</v>
      </c>
    </row>
    <row r="19" spans="1:11" ht="12.75">
      <c r="A19" s="47" t="s">
        <v>76</v>
      </c>
      <c r="B19" s="54">
        <f>SUM(B13:B18)</f>
        <v>100450278.3</v>
      </c>
      <c r="C19" s="54">
        <f aca="true" t="shared" si="2" ref="C19:K19">SUM(C13:C18)</f>
        <v>27309267.36</v>
      </c>
      <c r="D19" s="54">
        <f t="shared" si="2"/>
        <v>9810009.05</v>
      </c>
      <c r="E19" s="54">
        <f t="shared" si="2"/>
        <v>14482371.38</v>
      </c>
      <c r="F19" s="54">
        <f t="shared" si="2"/>
        <v>16827372.8</v>
      </c>
      <c r="G19" s="54">
        <f t="shared" si="2"/>
        <v>12050632.09</v>
      </c>
      <c r="H19" s="54">
        <f>SUM(H13:H18)</f>
        <v>9616328.469999999</v>
      </c>
      <c r="I19" s="54">
        <f t="shared" si="2"/>
        <v>17740648.63</v>
      </c>
      <c r="J19" s="54">
        <f>SUM(J13:J18)</f>
        <v>12651987.44</v>
      </c>
      <c r="K19" s="54">
        <f t="shared" si="2"/>
        <v>220938895.51999998</v>
      </c>
    </row>
    <row r="20" spans="1:11" ht="12.75">
      <c r="A20" s="45" t="s">
        <v>16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2.75">
      <c r="A21" s="46" t="s">
        <v>226</v>
      </c>
      <c r="B21" s="53">
        <f>SUM('Ingresos Reales'!B17)</f>
        <v>0</v>
      </c>
      <c r="C21" s="53">
        <f>SUM('Ingresos Reales'!C17)</f>
        <v>0</v>
      </c>
      <c r="D21" s="53">
        <f>SUM('Ingresos Reales'!D17)</f>
        <v>0</v>
      </c>
      <c r="E21" s="53">
        <f>SUM('Ingresos Reales'!E17)</f>
        <v>0</v>
      </c>
      <c r="F21" s="53">
        <f>SUM('Ingresos Reales'!F17)</f>
        <v>0</v>
      </c>
      <c r="G21" s="53">
        <f>SUM('Ingresos Reales'!G17)</f>
        <v>0</v>
      </c>
      <c r="H21" s="53">
        <f>SUM('Ingresos Reales'!H17)</f>
        <v>0</v>
      </c>
      <c r="I21" s="53">
        <f>SUM('Ingresos Reales'!I17)</f>
        <v>0</v>
      </c>
      <c r="J21" s="53">
        <f>SUM('Ingresos Reales'!J17)</f>
        <v>0</v>
      </c>
      <c r="K21" s="53">
        <f aca="true" t="shared" si="3" ref="K21:K32">SUM(B21:J21)</f>
        <v>0</v>
      </c>
    </row>
    <row r="22" spans="1:11" ht="12.75">
      <c r="A22" s="46" t="s">
        <v>227</v>
      </c>
      <c r="B22" s="53">
        <f>SUM('Ingresos Reales'!B18)</f>
        <v>28243.5</v>
      </c>
      <c r="C22" s="53">
        <f>SUM('Ingresos Reales'!C18)</f>
        <v>54525.8</v>
      </c>
      <c r="D22" s="53">
        <f>SUM('Ingresos Reales'!D18)</f>
        <v>160829.3</v>
      </c>
      <c r="E22" s="53">
        <f>SUM('Ingresos Reales'!E18)</f>
        <v>208735.5</v>
      </c>
      <c r="F22" s="53">
        <f>SUM('Ingresos Reales'!F18)</f>
        <v>124683.32</v>
      </c>
      <c r="G22" s="53">
        <f>SUM('Ingresos Reales'!G18)</f>
        <v>349878.2</v>
      </c>
      <c r="H22" s="53">
        <f>SUM('Ingresos Reales'!H18)</f>
        <v>169585.77</v>
      </c>
      <c r="I22" s="53">
        <f>SUM('Ingresos Reales'!I18)</f>
        <v>64110.66</v>
      </c>
      <c r="J22" s="53">
        <f>SUM('Ingresos Reales'!J18)</f>
        <v>33397.44</v>
      </c>
      <c r="K22" s="53">
        <f t="shared" si="3"/>
        <v>1193989.4899999998</v>
      </c>
    </row>
    <row r="23" spans="1:11" ht="12.75">
      <c r="A23" s="46" t="s">
        <v>228</v>
      </c>
      <c r="B23" s="53">
        <f>SUM('Ingresos Reales'!B19)</f>
        <v>1009482.64</v>
      </c>
      <c r="C23" s="53">
        <f>SUM('Ingresos Reales'!C19)</f>
        <v>1750788.03</v>
      </c>
      <c r="D23" s="53">
        <f>SUM('Ingresos Reales'!D19)</f>
        <v>2024661.78</v>
      </c>
      <c r="E23" s="53">
        <f>SUM('Ingresos Reales'!E19)</f>
        <v>1947901.8</v>
      </c>
      <c r="F23" s="53">
        <f>SUM('Ingresos Reales'!F19)</f>
        <v>3638061.42</v>
      </c>
      <c r="G23" s="53">
        <f>SUM('Ingresos Reales'!G19)</f>
        <v>3084429.04</v>
      </c>
      <c r="H23" s="53">
        <f>SUM('Ingresos Reales'!H19)</f>
        <v>3404642.99</v>
      </c>
      <c r="I23" s="53">
        <f>SUM('Ingresos Reales'!I19)</f>
        <v>5713739.73</v>
      </c>
      <c r="J23" s="53">
        <f>SUM('Ingresos Reales'!J19)</f>
        <v>3129089.05</v>
      </c>
      <c r="K23" s="53">
        <f t="shared" si="3"/>
        <v>25702796.480000004</v>
      </c>
    </row>
    <row r="24" spans="1:11" ht="12.75">
      <c r="A24" s="46" t="s">
        <v>229</v>
      </c>
      <c r="B24" s="53">
        <f>SUM('Ingresos Reales'!B20)</f>
        <v>102920</v>
      </c>
      <c r="C24" s="53">
        <f>SUM('Ingresos Reales'!C20)</f>
        <v>46085</v>
      </c>
      <c r="D24" s="53">
        <f>SUM('Ingresos Reales'!D20)</f>
        <v>77010</v>
      </c>
      <c r="E24" s="53">
        <f>SUM('Ingresos Reales'!E20)</f>
        <v>77290</v>
      </c>
      <c r="F24" s="53">
        <f>SUM('Ingresos Reales'!F20)</f>
        <v>72563</v>
      </c>
      <c r="G24" s="53">
        <f>SUM('Ingresos Reales'!G20)</f>
        <v>106265</v>
      </c>
      <c r="H24" s="53">
        <f>SUM('Ingresos Reales'!H20)</f>
        <v>427345</v>
      </c>
      <c r="I24" s="53">
        <f>SUM('Ingresos Reales'!I20)</f>
        <v>-70720</v>
      </c>
      <c r="J24" s="53">
        <f>SUM('Ingresos Reales'!J20)</f>
        <v>56840</v>
      </c>
      <c r="K24" s="53">
        <f t="shared" si="3"/>
        <v>895598</v>
      </c>
    </row>
    <row r="25" spans="1:11" ht="12.75">
      <c r="A25" s="46" t="s">
        <v>230</v>
      </c>
      <c r="B25" s="53">
        <f>SUM('Ingresos Reales'!B21)</f>
        <v>43380.5</v>
      </c>
      <c r="C25" s="53">
        <f>SUM('Ingresos Reales'!C21)</f>
        <v>329008.6</v>
      </c>
      <c r="D25" s="53">
        <f>SUM('Ingresos Reales'!D21)</f>
        <v>525839.1</v>
      </c>
      <c r="E25" s="53">
        <f>SUM('Ingresos Reales'!E21)</f>
        <v>1078502.8</v>
      </c>
      <c r="F25" s="53">
        <f>SUM('Ingresos Reales'!F21)</f>
        <v>459949.08</v>
      </c>
      <c r="G25" s="53">
        <f>SUM('Ingresos Reales'!G21)</f>
        <v>587011.9</v>
      </c>
      <c r="H25" s="53">
        <f>SUM('Ingresos Reales'!H21)</f>
        <v>740017.05</v>
      </c>
      <c r="I25" s="53">
        <f>SUM('Ingresos Reales'!I21)</f>
        <v>151348.02</v>
      </c>
      <c r="J25" s="53">
        <f>SUM('Ingresos Reales'!J21)</f>
        <v>61277.44</v>
      </c>
      <c r="K25" s="53">
        <f t="shared" si="3"/>
        <v>3976334.49</v>
      </c>
    </row>
    <row r="26" spans="1:11" ht="12.75">
      <c r="A26" s="46" t="s">
        <v>231</v>
      </c>
      <c r="B26" s="53">
        <f>SUM('Ingresos Reales'!B22)</f>
        <v>0</v>
      </c>
      <c r="C26" s="53">
        <f>SUM('Ingresos Reales'!C22)</f>
        <v>0</v>
      </c>
      <c r="D26" s="53">
        <f>SUM('Ingresos Reales'!D22)</f>
        <v>0</v>
      </c>
      <c r="E26" s="53">
        <f>SUM('Ingresos Reales'!E22)</f>
        <v>0</v>
      </c>
      <c r="F26" s="53">
        <f>SUM('Ingresos Reales'!F22)</f>
        <v>0</v>
      </c>
      <c r="G26" s="53">
        <f>SUM('Ingresos Reales'!G22)</f>
        <v>0</v>
      </c>
      <c r="H26" s="53">
        <f>SUM('Ingresos Reales'!H22)</f>
        <v>0</v>
      </c>
      <c r="I26" s="53">
        <f>SUM('Ingresos Reales'!I22)</f>
        <v>0</v>
      </c>
      <c r="J26" s="53">
        <f>SUM('Ingresos Reales'!J22)</f>
        <v>0</v>
      </c>
      <c r="K26" s="53">
        <f t="shared" si="3"/>
        <v>0</v>
      </c>
    </row>
    <row r="27" spans="1:11" ht="12.75">
      <c r="A27" s="46" t="s">
        <v>232</v>
      </c>
      <c r="B27" s="53">
        <f>SUM('Ingresos Reales'!B23)</f>
        <v>310266.6</v>
      </c>
      <c r="C27" s="53">
        <f>SUM('Ingresos Reales'!C23)</f>
        <v>281140</v>
      </c>
      <c r="D27" s="53">
        <f>SUM('Ingresos Reales'!D23)</f>
        <v>279383</v>
      </c>
      <c r="E27" s="53">
        <f>SUM('Ingresos Reales'!E23)</f>
        <v>273078</v>
      </c>
      <c r="F27" s="53">
        <f>SUM('Ingresos Reales'!F23)</f>
        <v>262715</v>
      </c>
      <c r="G27" s="53">
        <f>SUM('Ingresos Reales'!G23)</f>
        <v>384215</v>
      </c>
      <c r="H27" s="53">
        <f>SUM('Ingresos Reales'!H23)</f>
        <v>335595</v>
      </c>
      <c r="I27" s="53">
        <f>SUM('Ingresos Reales'!I23)</f>
        <v>336947</v>
      </c>
      <c r="J27" s="53">
        <f>SUM('Ingresos Reales'!J23)</f>
        <v>244036</v>
      </c>
      <c r="K27" s="53">
        <f t="shared" si="3"/>
        <v>2707375.6</v>
      </c>
    </row>
    <row r="28" spans="1:11" ht="12.75">
      <c r="A28" s="46" t="s">
        <v>233</v>
      </c>
      <c r="B28" s="53">
        <f>SUM('Ingresos Reales'!B24)</f>
        <v>0</v>
      </c>
      <c r="C28" s="53">
        <f>SUM('Ingresos Reales'!C24)</f>
        <v>0</v>
      </c>
      <c r="D28" s="53">
        <f>SUM('Ingresos Reales'!D24)</f>
        <v>0</v>
      </c>
      <c r="E28" s="53">
        <f>SUM('Ingresos Reales'!E24)</f>
        <v>0</v>
      </c>
      <c r="F28" s="53">
        <f>SUM('Ingresos Reales'!F24)</f>
        <v>0</v>
      </c>
      <c r="G28" s="53">
        <f>SUM('Ingresos Reales'!G24)</f>
        <v>0</v>
      </c>
      <c r="H28" s="53">
        <f>SUM('Ingresos Reales'!H24)</f>
        <v>0</v>
      </c>
      <c r="I28" s="53">
        <f>SUM('Ingresos Reales'!I24)</f>
        <v>0</v>
      </c>
      <c r="J28" s="53">
        <f>SUM('Ingresos Reales'!J24)</f>
        <v>0</v>
      </c>
      <c r="K28" s="53">
        <f t="shared" si="3"/>
        <v>0</v>
      </c>
    </row>
    <row r="29" spans="1:11" ht="12.75">
      <c r="A29" s="46" t="s">
        <v>234</v>
      </c>
      <c r="B29" s="53">
        <f>SUM('Ingresos Reales'!B25)</f>
        <v>0</v>
      </c>
      <c r="C29" s="53">
        <f>SUM('Ingresos Reales'!C25)</f>
        <v>0</v>
      </c>
      <c r="D29" s="53">
        <f>SUM('Ingresos Reales'!D25)</f>
        <v>0</v>
      </c>
      <c r="E29" s="53">
        <f>SUM('Ingresos Reales'!E25)</f>
        <v>0</v>
      </c>
      <c r="F29" s="53">
        <f>SUM('Ingresos Reales'!F25)</f>
        <v>0</v>
      </c>
      <c r="G29" s="53">
        <f>SUM('Ingresos Reales'!G25)</f>
        <v>0</v>
      </c>
      <c r="H29" s="53">
        <f>SUM('Ingresos Reales'!H25)</f>
        <v>0</v>
      </c>
      <c r="I29" s="53">
        <f>SUM('Ingresos Reales'!I25)</f>
        <v>0</v>
      </c>
      <c r="J29" s="53">
        <f>SUM('Ingresos Reales'!J25)</f>
        <v>0</v>
      </c>
      <c r="K29" s="53">
        <f t="shared" si="3"/>
        <v>0</v>
      </c>
    </row>
    <row r="30" spans="1:11" ht="12.75">
      <c r="A30" s="46" t="s">
        <v>235</v>
      </c>
      <c r="B30" s="53">
        <f>SUM('Ingresos Reales'!B26)</f>
        <v>222904.54</v>
      </c>
      <c r="C30" s="53">
        <f>SUM('Ingresos Reales'!C26)</f>
        <v>418072.68</v>
      </c>
      <c r="D30" s="53">
        <f>SUM('Ingresos Reales'!D26)</f>
        <v>294452.78</v>
      </c>
      <c r="E30" s="53">
        <f>SUM('Ingresos Reales'!E26)</f>
        <v>12488</v>
      </c>
      <c r="F30" s="53">
        <f>SUM('Ingresos Reales'!F26)</f>
        <v>71177.24</v>
      </c>
      <c r="G30" s="53">
        <f>SUM('Ingresos Reales'!G26)</f>
        <v>389894.52</v>
      </c>
      <c r="H30" s="53">
        <f>SUM('Ingresos Reales'!H26)</f>
        <v>196189.01</v>
      </c>
      <c r="I30" s="53">
        <f>SUM('Ingresos Reales'!I26)</f>
        <v>441609.47</v>
      </c>
      <c r="J30" s="53">
        <f>SUM('Ingresos Reales'!J26)</f>
        <v>293124.39</v>
      </c>
      <c r="K30" s="53">
        <f t="shared" si="3"/>
        <v>2339912.63</v>
      </c>
    </row>
    <row r="31" spans="1:11" ht="12.75">
      <c r="A31" s="46" t="s">
        <v>77</v>
      </c>
      <c r="B31" s="53">
        <f>SUM('Ingresos Reales'!B27)</f>
        <v>610040.49</v>
      </c>
      <c r="C31" s="53">
        <f>SUM('Ingresos Reales'!C27)</f>
        <v>1023103.53</v>
      </c>
      <c r="D31" s="53">
        <f>SUM('Ingresos Reales'!D27)</f>
        <v>1063388.59</v>
      </c>
      <c r="E31" s="53">
        <f>SUM('Ingresos Reales'!E27)</f>
        <v>530904.58</v>
      </c>
      <c r="F31" s="53">
        <f>SUM('Ingresos Reales'!F27)</f>
        <v>629147.37</v>
      </c>
      <c r="G31" s="53">
        <f>SUM('Ingresos Reales'!G27)</f>
        <v>467406.18</v>
      </c>
      <c r="H31" s="53">
        <f>SUM('Ingresos Reales'!H27)</f>
        <v>823949.1</v>
      </c>
      <c r="I31" s="53">
        <f>SUM('Ingresos Reales'!I27)</f>
        <v>458777.9</v>
      </c>
      <c r="J31" s="53">
        <f>SUM('Ingresos Reales'!J27)</f>
        <v>471719.56</v>
      </c>
      <c r="K31" s="53">
        <f t="shared" si="3"/>
        <v>6078437.3</v>
      </c>
    </row>
    <row r="32" spans="1:11" ht="12.75">
      <c r="A32" s="46" t="s">
        <v>203</v>
      </c>
      <c r="B32" s="53">
        <f>SUM('Ingresos Reales'!B28)</f>
        <v>0</v>
      </c>
      <c r="C32" s="53">
        <f>SUM('Ingresos Reales'!C28)</f>
        <v>0</v>
      </c>
      <c r="D32" s="53">
        <f>SUM('Ingresos Reales'!D28)</f>
        <v>0</v>
      </c>
      <c r="E32" s="53">
        <f>SUM('Ingresos Reales'!E28)</f>
        <v>0</v>
      </c>
      <c r="F32" s="53">
        <f>SUM('Ingresos Reales'!F28)</f>
        <v>0</v>
      </c>
      <c r="G32" s="53">
        <f>SUM('Ingresos Reales'!G28)</f>
        <v>0</v>
      </c>
      <c r="H32" s="53">
        <f>SUM('Ingresos Reales'!H28)</f>
        <v>0</v>
      </c>
      <c r="I32" s="53">
        <f>SUM('Ingresos Reales'!I28)</f>
        <v>0</v>
      </c>
      <c r="J32" s="53">
        <f>SUM('Ingresos Reales'!J28)</f>
        <v>0</v>
      </c>
      <c r="K32" s="53">
        <f t="shared" si="3"/>
        <v>0</v>
      </c>
    </row>
    <row r="33" spans="1:11" ht="12.75">
      <c r="A33" s="47" t="s">
        <v>78</v>
      </c>
      <c r="B33" s="54">
        <f>SUM(B21:B32)</f>
        <v>2327238.2700000005</v>
      </c>
      <c r="C33" s="54">
        <f aca="true" t="shared" si="4" ref="C33:K33">SUM(C21:C32)</f>
        <v>3902723.6400000006</v>
      </c>
      <c r="D33" s="54">
        <f t="shared" si="4"/>
        <v>4425564.55</v>
      </c>
      <c r="E33" s="54">
        <f t="shared" si="4"/>
        <v>4128900.6799999997</v>
      </c>
      <c r="F33" s="54">
        <f t="shared" si="4"/>
        <v>5258296.43</v>
      </c>
      <c r="G33" s="54">
        <f t="shared" si="4"/>
        <v>5369099.84</v>
      </c>
      <c r="H33" s="54">
        <f>SUM(H21:H32)</f>
        <v>6097323.92</v>
      </c>
      <c r="I33" s="54">
        <f t="shared" si="4"/>
        <v>7095812.78</v>
      </c>
      <c r="J33" s="54">
        <f>SUM(J21:J32)</f>
        <v>4289483.88</v>
      </c>
      <c r="K33" s="54">
        <f t="shared" si="4"/>
        <v>42894443.99</v>
      </c>
    </row>
    <row r="34" spans="1:11" ht="38.25">
      <c r="A34" s="64" t="s">
        <v>254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12.75">
      <c r="A35" s="63" t="s">
        <v>255</v>
      </c>
      <c r="B35" s="53">
        <f>SUM('Ingresos Reales'!B31)</f>
        <v>0</v>
      </c>
      <c r="C35" s="53">
        <f>SUM('Ingresos Reales'!C31)</f>
        <v>0</v>
      </c>
      <c r="D35" s="53">
        <f>SUM('Ingresos Reales'!D31)</f>
        <v>0</v>
      </c>
      <c r="E35" s="53">
        <f>SUM('Ingresos Reales'!E31)</f>
        <v>0</v>
      </c>
      <c r="F35" s="53">
        <f>SUM('Ingresos Reales'!F31)</f>
        <v>0</v>
      </c>
      <c r="G35" s="53">
        <f>SUM('Ingresos Reales'!G31)</f>
        <v>0</v>
      </c>
      <c r="H35" s="53">
        <f>SUM('Ingresos Reales'!H31)</f>
        <v>0</v>
      </c>
      <c r="I35" s="53">
        <f>SUM('Ingresos Reales'!I31)</f>
        <v>0</v>
      </c>
      <c r="J35" s="53">
        <f>SUM('Ingresos Reales'!J31)</f>
        <v>0</v>
      </c>
      <c r="K35" s="53">
        <f>SUM(B35:J35)</f>
        <v>0</v>
      </c>
    </row>
    <row r="36" spans="1:11" ht="12.75">
      <c r="A36" s="63" t="s">
        <v>245</v>
      </c>
      <c r="B36" s="53">
        <f>SUM('Ingresos Reales'!B32)</f>
        <v>0</v>
      </c>
      <c r="C36" s="53">
        <f>SUM('Ingresos Reales'!C32)</f>
        <v>0</v>
      </c>
      <c r="D36" s="53">
        <f>SUM('Ingresos Reales'!D32)</f>
        <v>0</v>
      </c>
      <c r="E36" s="53">
        <f>SUM('Ingresos Reales'!E32)</f>
        <v>0</v>
      </c>
      <c r="F36" s="53">
        <f>SUM('Ingresos Reales'!F32)</f>
        <v>0</v>
      </c>
      <c r="G36" s="53">
        <f>SUM('Ingresos Reales'!G32)</f>
        <v>0</v>
      </c>
      <c r="H36" s="53">
        <f>SUM('Ingresos Reales'!H32)</f>
        <v>0</v>
      </c>
      <c r="I36" s="53">
        <f>SUM('Ingresos Reales'!I32)</f>
        <v>0</v>
      </c>
      <c r="J36" s="53">
        <f>SUM('Ingresos Reales'!J32)</f>
        <v>0</v>
      </c>
      <c r="K36" s="53">
        <f>SUM(B36:J36)</f>
        <v>0</v>
      </c>
    </row>
    <row r="37" spans="1:11" ht="12.75">
      <c r="A37" s="63" t="s">
        <v>246</v>
      </c>
      <c r="B37" s="53">
        <f>SUM('Ingresos Reales'!B33)</f>
        <v>0</v>
      </c>
      <c r="C37" s="53">
        <f>SUM('Ingresos Reales'!C33)</f>
        <v>0</v>
      </c>
      <c r="D37" s="53">
        <f>SUM('Ingresos Reales'!D33)</f>
        <v>0</v>
      </c>
      <c r="E37" s="53">
        <f>SUM('Ingresos Reales'!E33)</f>
        <v>0</v>
      </c>
      <c r="F37" s="53">
        <f>SUM('Ingresos Reales'!F33)</f>
        <v>0</v>
      </c>
      <c r="G37" s="53">
        <f>SUM('Ingresos Reales'!G33)</f>
        <v>0</v>
      </c>
      <c r="H37" s="53">
        <f>SUM('Ingresos Reales'!H33)</f>
        <v>0</v>
      </c>
      <c r="I37" s="53">
        <f>SUM('Ingresos Reales'!I33)</f>
        <v>0</v>
      </c>
      <c r="J37" s="53">
        <f>SUM('Ingresos Reales'!J33)</f>
        <v>0</v>
      </c>
      <c r="K37" s="53">
        <f>SUM(B37:J37)</f>
        <v>0</v>
      </c>
    </row>
    <row r="38" spans="1:11" ht="12.75">
      <c r="A38" s="47" t="s">
        <v>198</v>
      </c>
      <c r="B38" s="54">
        <f>SUM(B35:B37)</f>
        <v>0</v>
      </c>
      <c r="C38" s="54">
        <f aca="true" t="shared" si="5" ref="C38:K38">SUM(C35:C37)</f>
        <v>0</v>
      </c>
      <c r="D38" s="54">
        <f t="shared" si="5"/>
        <v>0</v>
      </c>
      <c r="E38" s="54">
        <f t="shared" si="5"/>
        <v>0</v>
      </c>
      <c r="F38" s="54">
        <f t="shared" si="5"/>
        <v>0</v>
      </c>
      <c r="G38" s="54">
        <f t="shared" si="5"/>
        <v>0</v>
      </c>
      <c r="H38" s="54">
        <f>SUM(H35:H37)</f>
        <v>0</v>
      </c>
      <c r="I38" s="54">
        <f t="shared" si="5"/>
        <v>0</v>
      </c>
      <c r="J38" s="54">
        <f>SUM(J35:J37)</f>
        <v>0</v>
      </c>
      <c r="K38" s="54">
        <f t="shared" si="5"/>
        <v>0</v>
      </c>
    </row>
    <row r="39" spans="1:11" ht="12.75">
      <c r="A39" s="45" t="s">
        <v>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2.75">
      <c r="A40" s="46" t="s">
        <v>257</v>
      </c>
      <c r="B40" s="53">
        <f>SUM('Ingresos Reales'!B36)</f>
        <v>9698</v>
      </c>
      <c r="C40" s="53">
        <f>SUM('Ingresos Reales'!C36)</f>
        <v>15124</v>
      </c>
      <c r="D40" s="53">
        <f>SUM('Ingresos Reales'!D36)</f>
        <v>1211165</v>
      </c>
      <c r="E40" s="53">
        <f>SUM('Ingresos Reales'!E36)</f>
        <v>5085</v>
      </c>
      <c r="F40" s="53">
        <f>SUM('Ingresos Reales'!F36)</f>
        <v>4951</v>
      </c>
      <c r="G40" s="53">
        <f>SUM('Ingresos Reales'!G36)</f>
        <v>2736</v>
      </c>
      <c r="H40" s="53">
        <f>SUM('Ingresos Reales'!H36)</f>
        <v>9190</v>
      </c>
      <c r="I40" s="53">
        <f>SUM('Ingresos Reales'!I36)</f>
        <v>6132</v>
      </c>
      <c r="J40" s="53">
        <f>SUM('Ingresos Reales'!J36)</f>
        <v>5215</v>
      </c>
      <c r="K40" s="53">
        <f aca="true" t="shared" si="6" ref="K40:K50">SUM(B40:J40)</f>
        <v>1269296</v>
      </c>
    </row>
    <row r="41" spans="1:11" ht="12.75">
      <c r="A41" s="46" t="s">
        <v>256</v>
      </c>
      <c r="B41" s="53">
        <f>SUM('Ingresos Reales'!B37)</f>
        <v>99807.97</v>
      </c>
      <c r="C41" s="53">
        <f>SUM('Ingresos Reales'!C37)</f>
        <v>139418.07</v>
      </c>
      <c r="D41" s="53">
        <f>SUM('Ingresos Reales'!D37)</f>
        <v>293881.02</v>
      </c>
      <c r="E41" s="53">
        <f>SUM('Ingresos Reales'!E37)</f>
        <v>664318.22</v>
      </c>
      <c r="F41" s="53">
        <f>SUM('Ingresos Reales'!F37)</f>
        <v>503945.32</v>
      </c>
      <c r="G41" s="53">
        <f>SUM('Ingresos Reales'!G37)</f>
        <v>861747.82</v>
      </c>
      <c r="H41" s="53">
        <f>SUM('Ingresos Reales'!H37)</f>
        <v>577018.52</v>
      </c>
      <c r="I41" s="53">
        <f>SUM('Ingresos Reales'!I37)</f>
        <v>1088053.77</v>
      </c>
      <c r="J41" s="53">
        <f>SUM('Ingresos Reales'!J37)</f>
        <v>295491.22</v>
      </c>
      <c r="K41" s="53">
        <f t="shared" si="6"/>
        <v>4523681.93</v>
      </c>
    </row>
    <row r="42" spans="1:11" ht="12.75">
      <c r="A42" s="46" t="s">
        <v>204</v>
      </c>
      <c r="B42" s="53">
        <f>SUM('Ingresos Reales'!B38)</f>
        <v>0</v>
      </c>
      <c r="C42" s="53">
        <f>SUM('Ingresos Reales'!C38)</f>
        <v>0</v>
      </c>
      <c r="D42" s="53">
        <f>SUM('Ingresos Reales'!D38)</f>
        <v>0</v>
      </c>
      <c r="E42" s="53">
        <f>SUM('Ingresos Reales'!E38)</f>
        <v>0</v>
      </c>
      <c r="F42" s="53">
        <f>SUM('Ingresos Reales'!F38)</f>
        <v>0</v>
      </c>
      <c r="G42" s="53">
        <f>SUM('Ingresos Reales'!G38)</f>
        <v>0</v>
      </c>
      <c r="H42" s="53">
        <f>SUM('Ingresos Reales'!H38)</f>
        <v>0</v>
      </c>
      <c r="I42" s="53">
        <f>SUM('Ingresos Reales'!I38)</f>
        <v>0</v>
      </c>
      <c r="J42" s="53">
        <f>SUM('Ingresos Reales'!J38)</f>
        <v>0</v>
      </c>
      <c r="K42" s="53">
        <f t="shared" si="6"/>
        <v>0</v>
      </c>
    </row>
    <row r="43" spans="1:11" ht="12.75">
      <c r="A43" s="46" t="s">
        <v>258</v>
      </c>
      <c r="B43" s="53">
        <f>SUM('Ingresos Reales'!B39)</f>
        <v>0</v>
      </c>
      <c r="C43" s="53">
        <f>SUM('Ingresos Reales'!C39)</f>
        <v>0</v>
      </c>
      <c r="D43" s="53">
        <f>SUM('Ingresos Reales'!D39)</f>
        <v>0</v>
      </c>
      <c r="E43" s="53">
        <f>SUM('Ingresos Reales'!E39)</f>
        <v>0</v>
      </c>
      <c r="F43" s="53">
        <f>SUM('Ingresos Reales'!F39)</f>
        <v>0</v>
      </c>
      <c r="G43" s="53">
        <f>SUM('Ingresos Reales'!G39)</f>
        <v>0</v>
      </c>
      <c r="H43" s="53">
        <f>SUM('Ingresos Reales'!H39)</f>
        <v>0</v>
      </c>
      <c r="I43" s="53">
        <f>SUM('Ingresos Reales'!I39)</f>
        <v>0</v>
      </c>
      <c r="J43" s="53">
        <f>SUM('Ingresos Reales'!J39)</f>
        <v>0</v>
      </c>
      <c r="K43" s="53">
        <f t="shared" si="6"/>
        <v>0</v>
      </c>
    </row>
    <row r="44" spans="1:11" ht="12.75">
      <c r="A44" s="46" t="s">
        <v>205</v>
      </c>
      <c r="B44" s="53">
        <f>SUM('Ingresos Reales'!B40)</f>
        <v>0</v>
      </c>
      <c r="C44" s="53">
        <f>SUM('Ingresos Reales'!C40)</f>
        <v>0</v>
      </c>
      <c r="D44" s="53">
        <f>SUM('Ingresos Reales'!D40)</f>
        <v>0</v>
      </c>
      <c r="E44" s="53">
        <f>SUM('Ingresos Reales'!E40)</f>
        <v>0</v>
      </c>
      <c r="F44" s="53">
        <f>SUM('Ingresos Reales'!F40)</f>
        <v>0</v>
      </c>
      <c r="G44" s="53">
        <f>SUM('Ingresos Reales'!G40)</f>
        <v>0</v>
      </c>
      <c r="H44" s="53">
        <f>SUM('Ingresos Reales'!H40)</f>
        <v>0</v>
      </c>
      <c r="I44" s="53">
        <f>SUM('Ingresos Reales'!I40)</f>
        <v>0</v>
      </c>
      <c r="J44" s="53">
        <f>SUM('Ingresos Reales'!J40)</f>
        <v>0</v>
      </c>
      <c r="K44" s="53">
        <f t="shared" si="6"/>
        <v>0</v>
      </c>
    </row>
    <row r="45" spans="1:11" ht="12.75">
      <c r="A45" s="46" t="s">
        <v>206</v>
      </c>
      <c r="B45" s="53">
        <f>SUM('Ingresos Reales'!B41)</f>
        <v>0</v>
      </c>
      <c r="C45" s="53">
        <f>SUM('Ingresos Reales'!C41)</f>
        <v>0</v>
      </c>
      <c r="D45" s="53">
        <f>SUM('Ingresos Reales'!D41)</f>
        <v>0</v>
      </c>
      <c r="E45" s="53">
        <f>SUM('Ingresos Reales'!E41)</f>
        <v>0</v>
      </c>
      <c r="F45" s="53">
        <f>SUM('Ingresos Reales'!F41)</f>
        <v>0</v>
      </c>
      <c r="G45" s="53">
        <f>SUM('Ingresos Reales'!G41)</f>
        <v>0</v>
      </c>
      <c r="H45" s="53">
        <f>SUM('Ingresos Reales'!H41)</f>
        <v>0</v>
      </c>
      <c r="I45" s="53">
        <f>SUM('Ingresos Reales'!I41)</f>
        <v>0</v>
      </c>
      <c r="J45" s="53">
        <f>SUM('Ingresos Reales'!J41)</f>
        <v>0</v>
      </c>
      <c r="K45" s="53">
        <f t="shared" si="6"/>
        <v>0</v>
      </c>
    </row>
    <row r="46" spans="1:11" ht="12.75">
      <c r="A46" s="46" t="s">
        <v>207</v>
      </c>
      <c r="B46" s="53">
        <f>SUM('Ingresos Reales'!B42)</f>
        <v>0</v>
      </c>
      <c r="C46" s="53">
        <f>SUM('Ingresos Reales'!C42)</f>
        <v>0</v>
      </c>
      <c r="D46" s="53">
        <f>SUM('Ingresos Reales'!D42)</f>
        <v>0</v>
      </c>
      <c r="E46" s="53">
        <f>SUM('Ingresos Reales'!E42)</f>
        <v>0</v>
      </c>
      <c r="F46" s="53">
        <f>SUM('Ingresos Reales'!F42)</f>
        <v>0</v>
      </c>
      <c r="G46" s="53">
        <f>SUM('Ingresos Reales'!G42)</f>
        <v>0</v>
      </c>
      <c r="H46" s="53">
        <f>SUM('Ingresos Reales'!H42)</f>
        <v>0</v>
      </c>
      <c r="I46" s="53">
        <f>SUM('Ingresos Reales'!I42)</f>
        <v>0</v>
      </c>
      <c r="J46" s="53">
        <f>SUM('Ingresos Reales'!J42)</f>
        <v>0</v>
      </c>
      <c r="K46" s="53">
        <f t="shared" si="6"/>
        <v>0</v>
      </c>
    </row>
    <row r="47" spans="1:11" ht="12.75">
      <c r="A47" s="46" t="s">
        <v>208</v>
      </c>
      <c r="B47" s="53">
        <f>SUM('Ingresos Reales'!B43)</f>
        <v>0</v>
      </c>
      <c r="C47" s="53">
        <f>SUM('Ingresos Reales'!C43)</f>
        <v>0</v>
      </c>
      <c r="D47" s="53">
        <f>SUM('Ingresos Reales'!D43)</f>
        <v>0</v>
      </c>
      <c r="E47" s="53">
        <f>SUM('Ingresos Reales'!E43)</f>
        <v>0</v>
      </c>
      <c r="F47" s="53">
        <f>SUM('Ingresos Reales'!F43)</f>
        <v>0</v>
      </c>
      <c r="G47" s="53">
        <f>SUM('Ingresos Reales'!G43)</f>
        <v>0</v>
      </c>
      <c r="H47" s="53">
        <f>SUM('Ingresos Reales'!H43)</f>
        <v>0</v>
      </c>
      <c r="I47" s="53">
        <f>SUM('Ingresos Reales'!I43)</f>
        <v>0</v>
      </c>
      <c r="J47" s="53">
        <f>SUM('Ingresos Reales'!J43)</f>
        <v>0</v>
      </c>
      <c r="K47" s="53">
        <f t="shared" si="6"/>
        <v>0</v>
      </c>
    </row>
    <row r="48" spans="1:11" ht="12.75">
      <c r="A48" s="46" t="s">
        <v>79</v>
      </c>
      <c r="B48" s="53">
        <f>SUM('Ingresos Reales'!B44)</f>
        <v>289128.98</v>
      </c>
      <c r="C48" s="53">
        <f>SUM('Ingresos Reales'!C44)</f>
        <v>451418.35</v>
      </c>
      <c r="D48" s="53">
        <f>SUM('Ingresos Reales'!D44)</f>
        <v>459888.99</v>
      </c>
      <c r="E48" s="53">
        <f>SUM('Ingresos Reales'!E44)</f>
        <v>550629.71</v>
      </c>
      <c r="F48" s="53">
        <f>SUM('Ingresos Reales'!F44)</f>
        <v>463872.21</v>
      </c>
      <c r="G48" s="53">
        <f>SUM('Ingresos Reales'!G44)</f>
        <v>450051.16</v>
      </c>
      <c r="H48" s="53">
        <f>SUM('Ingresos Reales'!H44)</f>
        <v>549855.08</v>
      </c>
      <c r="I48" s="53">
        <f>SUM('Ingresos Reales'!I44)</f>
        <v>545850.69</v>
      </c>
      <c r="J48" s="53">
        <f>SUM('Ingresos Reales'!J44)</f>
        <v>591889.48</v>
      </c>
      <c r="K48" s="53">
        <f t="shared" si="6"/>
        <v>4352584.65</v>
      </c>
    </row>
    <row r="49" spans="1:11" ht="12.75">
      <c r="A49" s="46" t="s">
        <v>209</v>
      </c>
      <c r="B49" s="53">
        <f>SUM('Ingresos Reales'!B45)</f>
        <v>0</v>
      </c>
      <c r="C49" s="53">
        <f>SUM('Ingresos Reales'!C45)</f>
        <v>0</v>
      </c>
      <c r="D49" s="53">
        <f>SUM('Ingresos Reales'!D45)</f>
        <v>0</v>
      </c>
      <c r="E49" s="53">
        <f>SUM('Ingresos Reales'!E45)</f>
        <v>0</v>
      </c>
      <c r="F49" s="53">
        <f>SUM('Ingresos Reales'!F45)</f>
        <v>0</v>
      </c>
      <c r="G49" s="53">
        <f>SUM('Ingresos Reales'!G45)</f>
        <v>0</v>
      </c>
      <c r="H49" s="53">
        <f>SUM('Ingresos Reales'!H45)</f>
        <v>0</v>
      </c>
      <c r="I49" s="53">
        <f>SUM('Ingresos Reales'!I45)</f>
        <v>0</v>
      </c>
      <c r="J49" s="53">
        <f>SUM('Ingresos Reales'!J45)</f>
        <v>0</v>
      </c>
      <c r="K49" s="53">
        <f t="shared" si="6"/>
        <v>0</v>
      </c>
    </row>
    <row r="50" spans="1:11" ht="12.75">
      <c r="A50" s="46" t="s">
        <v>77</v>
      </c>
      <c r="B50" s="53">
        <f>SUM('Ingresos Reales'!B46)</f>
        <v>0</v>
      </c>
      <c r="C50" s="53">
        <f>SUM('Ingresos Reales'!C46)</f>
        <v>0</v>
      </c>
      <c r="D50" s="53">
        <f>SUM('Ingresos Reales'!D46)</f>
        <v>144.34</v>
      </c>
      <c r="E50" s="53">
        <f>SUM('Ingresos Reales'!E46)</f>
        <v>0</v>
      </c>
      <c r="F50" s="53">
        <f>SUM('Ingresos Reales'!F46)</f>
        <v>0</v>
      </c>
      <c r="G50" s="53">
        <f>SUM('Ingresos Reales'!G46)</f>
        <v>1346.12</v>
      </c>
      <c r="H50" s="53">
        <f>SUM('Ingresos Reales'!H46)</f>
        <v>864.86</v>
      </c>
      <c r="I50" s="53">
        <f>SUM('Ingresos Reales'!I46)</f>
        <v>109.38</v>
      </c>
      <c r="J50" s="53">
        <f>SUM('Ingresos Reales'!J46)</f>
        <v>75.46</v>
      </c>
      <c r="K50" s="53">
        <f t="shared" si="6"/>
        <v>2540.16</v>
      </c>
    </row>
    <row r="51" spans="1:11" ht="12.75">
      <c r="A51" s="47" t="s">
        <v>80</v>
      </c>
      <c r="B51" s="54">
        <f>SUM(B40:B50)</f>
        <v>398634.94999999995</v>
      </c>
      <c r="C51" s="54">
        <f aca="true" t="shared" si="7" ref="C51:K51">SUM(C40:C50)</f>
        <v>605960.4199999999</v>
      </c>
      <c r="D51" s="54">
        <f t="shared" si="7"/>
        <v>1965079.35</v>
      </c>
      <c r="E51" s="54">
        <f t="shared" si="7"/>
        <v>1220032.93</v>
      </c>
      <c r="F51" s="54">
        <f t="shared" si="7"/>
        <v>972768.53</v>
      </c>
      <c r="G51" s="54">
        <f t="shared" si="7"/>
        <v>1315881.1</v>
      </c>
      <c r="H51" s="54">
        <f>SUM(H40:H50)</f>
        <v>1136928.4600000002</v>
      </c>
      <c r="I51" s="54">
        <f t="shared" si="7"/>
        <v>1640145.8399999999</v>
      </c>
      <c r="J51" s="54">
        <f>SUM(J40:J50)</f>
        <v>892671.1599999999</v>
      </c>
      <c r="K51" s="54">
        <f t="shared" si="7"/>
        <v>10148102.74</v>
      </c>
    </row>
    <row r="52" spans="1:11" ht="12.75">
      <c r="A52" s="45" t="s">
        <v>18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2.75">
      <c r="A53" s="46" t="s">
        <v>81</v>
      </c>
      <c r="B53" s="53">
        <f>SUM('Ingresos Reales'!B49)</f>
        <v>1783470.94</v>
      </c>
      <c r="C53" s="53">
        <f>SUM('Ingresos Reales'!C49)</f>
        <v>1105416.61</v>
      </c>
      <c r="D53" s="53">
        <f>SUM('Ingresos Reales'!D49)</f>
        <v>1426339.88</v>
      </c>
      <c r="E53" s="53">
        <f>SUM('Ingresos Reales'!E49)</f>
        <v>2075312.82</v>
      </c>
      <c r="F53" s="53">
        <f>SUM('Ingresos Reales'!F49)</f>
        <v>1089602.33</v>
      </c>
      <c r="G53" s="53">
        <f>SUM('Ingresos Reales'!G49)</f>
        <v>1043661</v>
      </c>
      <c r="H53" s="53">
        <f>SUM('Ingresos Reales'!H49)</f>
        <v>2346502.34</v>
      </c>
      <c r="I53" s="53">
        <f>SUM('Ingresos Reales'!I49)</f>
        <v>938998.82</v>
      </c>
      <c r="J53" s="53">
        <f>SUM('Ingresos Reales'!J49)</f>
        <v>1033204.44</v>
      </c>
      <c r="K53" s="53">
        <f aca="true" t="shared" si="8" ref="K53:K59">SUM(B53:J53)</f>
        <v>12842509.18</v>
      </c>
    </row>
    <row r="54" spans="1:11" ht="12.75">
      <c r="A54" s="46" t="s">
        <v>82</v>
      </c>
      <c r="B54" s="53">
        <f>SUM('Ingresos Reales'!B50)</f>
        <v>815824</v>
      </c>
      <c r="C54" s="53">
        <f>SUM('Ingresos Reales'!C50)</f>
        <v>1085728.25</v>
      </c>
      <c r="D54" s="53">
        <f>SUM('Ingresos Reales'!D50)</f>
        <v>766225.81</v>
      </c>
      <c r="E54" s="53">
        <f>SUM('Ingresos Reales'!E50)</f>
        <v>952208.48</v>
      </c>
      <c r="F54" s="53">
        <f>SUM('Ingresos Reales'!F50)</f>
        <v>3300399.08</v>
      </c>
      <c r="G54" s="53">
        <f>SUM('Ingresos Reales'!G50)</f>
        <v>1432394.75</v>
      </c>
      <c r="H54" s="53">
        <f>SUM('Ingresos Reales'!H50)</f>
        <v>1507542</v>
      </c>
      <c r="I54" s="53">
        <f>SUM('Ingresos Reales'!I50)</f>
        <v>1769815.05</v>
      </c>
      <c r="J54" s="53">
        <f>SUM('Ingresos Reales'!J50)</f>
        <v>854846.8</v>
      </c>
      <c r="K54" s="53">
        <f t="shared" si="8"/>
        <v>12484984.220000003</v>
      </c>
    </row>
    <row r="55" spans="1:11" ht="12.75">
      <c r="A55" s="46" t="s">
        <v>210</v>
      </c>
      <c r="B55" s="53">
        <f>SUM('Ingresos Reales'!B51)</f>
        <v>0</v>
      </c>
      <c r="C55" s="53">
        <f>SUM('Ingresos Reales'!C51)</f>
        <v>0</v>
      </c>
      <c r="D55" s="53">
        <f>SUM('Ingresos Reales'!D51)</f>
        <v>0</v>
      </c>
      <c r="E55" s="53">
        <f>SUM('Ingresos Reales'!E51)</f>
        <v>0</v>
      </c>
      <c r="F55" s="53">
        <f>SUM('Ingresos Reales'!F51)</f>
        <v>0</v>
      </c>
      <c r="G55" s="53">
        <f>SUM('Ingresos Reales'!G51)</f>
        <v>0</v>
      </c>
      <c r="H55" s="53">
        <f>SUM('Ingresos Reales'!H51)</f>
        <v>0</v>
      </c>
      <c r="I55" s="53">
        <f>SUM('Ingresos Reales'!I51)</f>
        <v>0</v>
      </c>
      <c r="J55" s="53">
        <f>SUM('Ingresos Reales'!J51)</f>
        <v>0</v>
      </c>
      <c r="K55" s="53">
        <f t="shared" si="8"/>
        <v>0</v>
      </c>
    </row>
    <row r="56" spans="1:11" ht="12.75">
      <c r="A56" s="46" t="s">
        <v>259</v>
      </c>
      <c r="B56" s="53">
        <f>SUM('Ingresos Reales'!B52)</f>
        <v>0</v>
      </c>
      <c r="C56" s="53">
        <f>SUM('Ingresos Reales'!C52)</f>
        <v>0</v>
      </c>
      <c r="D56" s="53">
        <f>SUM('Ingresos Reales'!D52)</f>
        <v>0</v>
      </c>
      <c r="E56" s="53">
        <f>SUM('Ingresos Reales'!E52)</f>
        <v>0</v>
      </c>
      <c r="F56" s="53">
        <f>SUM('Ingresos Reales'!F52)</f>
        <v>0</v>
      </c>
      <c r="G56" s="53">
        <f>SUM('Ingresos Reales'!G52)</f>
        <v>0</v>
      </c>
      <c r="H56" s="53">
        <f>SUM('Ingresos Reales'!H52)</f>
        <v>0</v>
      </c>
      <c r="I56" s="53">
        <f>SUM('Ingresos Reales'!I52)</f>
        <v>0</v>
      </c>
      <c r="J56" s="53">
        <f>SUM('Ingresos Reales'!J52)</f>
        <v>0</v>
      </c>
      <c r="K56" s="53">
        <f t="shared" si="8"/>
        <v>0</v>
      </c>
    </row>
    <row r="57" spans="1:11" ht="12.75">
      <c r="A57" s="46" t="s">
        <v>211</v>
      </c>
      <c r="B57" s="53">
        <f>SUM('Ingresos Reales'!B53)</f>
        <v>0</v>
      </c>
      <c r="C57" s="53">
        <f>SUM('Ingresos Reales'!C53)</f>
        <v>0</v>
      </c>
      <c r="D57" s="53">
        <f>SUM('Ingresos Reales'!D53)</f>
        <v>0</v>
      </c>
      <c r="E57" s="53">
        <f>SUM('Ingresos Reales'!E53)</f>
        <v>0</v>
      </c>
      <c r="F57" s="53">
        <f>SUM('Ingresos Reales'!F53)</f>
        <v>0</v>
      </c>
      <c r="G57" s="53">
        <f>SUM('Ingresos Reales'!G53)</f>
        <v>0</v>
      </c>
      <c r="H57" s="53">
        <f>SUM('Ingresos Reales'!H53)</f>
        <v>0</v>
      </c>
      <c r="I57" s="53">
        <f>SUM('Ingresos Reales'!I53)</f>
        <v>0</v>
      </c>
      <c r="J57" s="53">
        <f>SUM('Ingresos Reales'!J53)</f>
        <v>0</v>
      </c>
      <c r="K57" s="53">
        <f t="shared" si="8"/>
        <v>0</v>
      </c>
    </row>
    <row r="58" spans="1:11" ht="12.75">
      <c r="A58" s="46" t="s">
        <v>77</v>
      </c>
      <c r="B58" s="53">
        <f>SUM('Ingresos Reales'!B54)</f>
        <v>124363.3</v>
      </c>
      <c r="C58" s="53">
        <f>SUM('Ingresos Reales'!C54)</f>
        <v>327099.2</v>
      </c>
      <c r="D58" s="53">
        <f>SUM('Ingresos Reales'!D54)</f>
        <v>122394.3</v>
      </c>
      <c r="E58" s="53">
        <f>SUM('Ingresos Reales'!E54)</f>
        <v>137680.92</v>
      </c>
      <c r="F58" s="53">
        <f>SUM('Ingresos Reales'!F54)</f>
        <v>99653.26</v>
      </c>
      <c r="G58" s="53">
        <f>SUM('Ingresos Reales'!G54)</f>
        <v>284417.07</v>
      </c>
      <c r="H58" s="53">
        <f>SUM('Ingresos Reales'!H54)</f>
        <v>99982.89</v>
      </c>
      <c r="I58" s="53">
        <f>SUM('Ingresos Reales'!I54)</f>
        <v>114792.52</v>
      </c>
      <c r="J58" s="53">
        <f>SUM('Ingresos Reales'!J54)</f>
        <v>100202.14</v>
      </c>
      <c r="K58" s="53">
        <f t="shared" si="8"/>
        <v>1410585.5999999999</v>
      </c>
    </row>
    <row r="59" spans="1:11" ht="12.75">
      <c r="A59" s="46" t="s">
        <v>203</v>
      </c>
      <c r="B59" s="53">
        <f>SUM('Ingresos Reales'!B55)</f>
        <v>109653.81</v>
      </c>
      <c r="C59" s="53">
        <f>SUM('Ingresos Reales'!C55)</f>
        <v>231249.72</v>
      </c>
      <c r="D59" s="53">
        <f>SUM('Ingresos Reales'!D55)</f>
        <v>71430.62</v>
      </c>
      <c r="E59" s="53">
        <f>SUM('Ingresos Reales'!E55)</f>
        <v>458836.05</v>
      </c>
      <c r="F59" s="53">
        <f>SUM('Ingresos Reales'!F55)</f>
        <v>601049.83</v>
      </c>
      <c r="G59" s="53">
        <f>SUM('Ingresos Reales'!G55)</f>
        <v>395345.85</v>
      </c>
      <c r="H59" s="53">
        <f>SUM('Ingresos Reales'!H55)</f>
        <v>426906.13</v>
      </c>
      <c r="I59" s="53">
        <f>SUM('Ingresos Reales'!I55)</f>
        <v>1066628.05</v>
      </c>
      <c r="J59" s="53">
        <f>SUM('Ingresos Reales'!J55)</f>
        <v>488131.83</v>
      </c>
      <c r="K59" s="53">
        <f t="shared" si="8"/>
        <v>3849231.8899999997</v>
      </c>
    </row>
    <row r="60" spans="1:11" ht="12.75">
      <c r="A60" s="58" t="s">
        <v>83</v>
      </c>
      <c r="B60" s="59">
        <f>SUM(B53:B59)</f>
        <v>2833312.05</v>
      </c>
      <c r="C60" s="59">
        <f aca="true" t="shared" si="9" ref="C60:K60">SUM(C53:C59)</f>
        <v>2749493.7800000007</v>
      </c>
      <c r="D60" s="59">
        <f t="shared" si="9"/>
        <v>2386390.61</v>
      </c>
      <c r="E60" s="59">
        <f t="shared" si="9"/>
        <v>3624038.2699999996</v>
      </c>
      <c r="F60" s="59">
        <f t="shared" si="9"/>
        <v>5090704.5</v>
      </c>
      <c r="G60" s="59">
        <f t="shared" si="9"/>
        <v>3155818.67</v>
      </c>
      <c r="H60" s="59">
        <f>SUM(H53:H59)</f>
        <v>4380933.36</v>
      </c>
      <c r="I60" s="59">
        <f t="shared" si="9"/>
        <v>3890234.4400000004</v>
      </c>
      <c r="J60" s="59">
        <f>SUM(J53:J59)</f>
        <v>2476385.21</v>
      </c>
      <c r="K60" s="59">
        <f t="shared" si="9"/>
        <v>30587310.890000004</v>
      </c>
    </row>
    <row r="61" spans="1:11" ht="12.7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1" ht="12.75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</row>
    <row r="63" spans="1:11" ht="12.75">
      <c r="A63" s="69" t="s">
        <v>19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2.75">
      <c r="A64" s="46" t="s">
        <v>84</v>
      </c>
      <c r="B64" s="53">
        <f>SUM('Ingresos Reales'!B59)</f>
        <v>22467658</v>
      </c>
      <c r="C64" s="53">
        <f>SUM('Ingresos Reales'!C59)</f>
        <v>26600750</v>
      </c>
      <c r="D64" s="53">
        <f>SUM('Ingresos Reales'!D59)</f>
        <v>24112792</v>
      </c>
      <c r="E64" s="53">
        <f>SUM('Ingresos Reales'!E59)</f>
        <v>22017731</v>
      </c>
      <c r="F64" s="53">
        <f>SUM('Ingresos Reales'!F59)</f>
        <v>22969326</v>
      </c>
      <c r="G64" s="53">
        <f>SUM('Ingresos Reales'!G59)</f>
        <v>20581357</v>
      </c>
      <c r="H64" s="53">
        <f>SUM('Ingresos Reales'!H59)</f>
        <v>24328360</v>
      </c>
      <c r="I64" s="53">
        <f>SUM('Ingresos Reales'!I59)</f>
        <v>27239429</v>
      </c>
      <c r="J64" s="53">
        <f>SUM('Ingresos Reales'!J59)</f>
        <v>23975210</v>
      </c>
      <c r="K64" s="53">
        <f aca="true" t="shared" si="10" ref="K64:K72">SUM(B64:J64)</f>
        <v>214292613</v>
      </c>
    </row>
    <row r="65" spans="1:11" ht="12.75">
      <c r="A65" s="46" t="s">
        <v>85</v>
      </c>
      <c r="B65" s="53">
        <f>SUM('Ingresos Reales'!B60)</f>
        <v>2937999</v>
      </c>
      <c r="C65" s="53">
        <f>SUM('Ingresos Reales'!C60)</f>
        <v>4054506</v>
      </c>
      <c r="D65" s="53">
        <f>SUM('Ingresos Reales'!D60)</f>
        <v>3370582</v>
      </c>
      <c r="E65" s="53">
        <f>SUM('Ingresos Reales'!E60)</f>
        <v>2819479</v>
      </c>
      <c r="F65" s="53">
        <f>SUM('Ingresos Reales'!F60)</f>
        <v>2724902</v>
      </c>
      <c r="G65" s="53">
        <f>SUM('Ingresos Reales'!G60)</f>
        <v>1651676</v>
      </c>
      <c r="H65" s="53">
        <f>SUM('Ingresos Reales'!H60)</f>
        <v>3109912</v>
      </c>
      <c r="I65" s="53">
        <f>SUM('Ingresos Reales'!I60)</f>
        <v>3496547</v>
      </c>
      <c r="J65" s="53">
        <f>SUM('Ingresos Reales'!J60)</f>
        <v>3013598</v>
      </c>
      <c r="K65" s="53">
        <f t="shared" si="10"/>
        <v>27179201</v>
      </c>
    </row>
    <row r="66" spans="1:11" ht="12.75">
      <c r="A66" s="46" t="s">
        <v>281</v>
      </c>
      <c r="B66" s="53">
        <f>SUM('Ingresos Reales'!B61)</f>
        <v>0</v>
      </c>
      <c r="C66" s="53">
        <f>SUM('Ingresos Reales'!C61)</f>
        <v>0</v>
      </c>
      <c r="D66" s="53">
        <f>SUM('Ingresos Reales'!D61)</f>
        <v>0</v>
      </c>
      <c r="E66" s="53">
        <f>SUM('Ingresos Reales'!E61)</f>
        <v>0</v>
      </c>
      <c r="F66" s="53">
        <f>SUM('Ingresos Reales'!F61)</f>
        <v>0</v>
      </c>
      <c r="G66" s="53">
        <f>SUM('Ingresos Reales'!G61)</f>
        <v>0</v>
      </c>
      <c r="H66" s="53">
        <f>SUM('Ingresos Reales'!H61)</f>
        <v>0</v>
      </c>
      <c r="I66" s="53">
        <f>SUM('Ingresos Reales'!I61)</f>
        <v>0</v>
      </c>
      <c r="J66" s="53">
        <f>SUM('Ingresos Reales'!J61)</f>
        <v>0</v>
      </c>
      <c r="K66" s="53">
        <f t="shared" si="10"/>
        <v>0</v>
      </c>
    </row>
    <row r="67" spans="1:11" ht="12.75">
      <c r="A67" s="46" t="s">
        <v>212</v>
      </c>
      <c r="B67" s="53">
        <f>SUM('Ingresos Reales'!B62)</f>
        <v>726116</v>
      </c>
      <c r="C67" s="53">
        <f>SUM('Ingresos Reales'!C62)</f>
        <v>3287367</v>
      </c>
      <c r="D67" s="53">
        <f>SUM('Ingresos Reales'!D62)</f>
        <v>4849782</v>
      </c>
      <c r="E67" s="53">
        <f>SUM('Ingresos Reales'!E62)</f>
        <v>2732732</v>
      </c>
      <c r="F67" s="53">
        <f>SUM('Ingresos Reales'!F62)</f>
        <v>8388352</v>
      </c>
      <c r="G67" s="53">
        <f>SUM('Ingresos Reales'!G62)</f>
        <v>4711548</v>
      </c>
      <c r="H67" s="53">
        <f>SUM('Ingresos Reales'!H62)</f>
        <v>1757366</v>
      </c>
      <c r="I67" s="53">
        <f>SUM('Ingresos Reales'!I62)</f>
        <v>1210122</v>
      </c>
      <c r="J67" s="53">
        <f>SUM('Ingresos Reales'!J62)</f>
        <v>1023137</v>
      </c>
      <c r="K67" s="53">
        <f t="shared" si="10"/>
        <v>28686522</v>
      </c>
    </row>
    <row r="68" spans="1:11" ht="12.75">
      <c r="A68" s="46" t="s">
        <v>86</v>
      </c>
      <c r="B68" s="53">
        <f>SUM('Ingresos Reales'!B63)</f>
        <v>0</v>
      </c>
      <c r="C68" s="53">
        <f>SUM('Ingresos Reales'!C63)</f>
        <v>0</v>
      </c>
      <c r="D68" s="53">
        <f>SUM('Ingresos Reales'!D63)</f>
        <v>0</v>
      </c>
      <c r="E68" s="53">
        <f>SUM('Ingresos Reales'!E63)</f>
        <v>0</v>
      </c>
      <c r="F68" s="53">
        <f>SUM('Ingresos Reales'!F63)</f>
        <v>0</v>
      </c>
      <c r="G68" s="53">
        <f>SUM('Ingresos Reales'!G63)</f>
        <v>0</v>
      </c>
      <c r="H68" s="53">
        <f>SUM('Ingresos Reales'!H63)</f>
        <v>0</v>
      </c>
      <c r="I68" s="53">
        <f>SUM('Ingresos Reales'!I63)</f>
        <v>0</v>
      </c>
      <c r="J68" s="53">
        <f>SUM('Ingresos Reales'!J63)</f>
        <v>0</v>
      </c>
      <c r="K68" s="53">
        <f t="shared" si="10"/>
        <v>0</v>
      </c>
    </row>
    <row r="69" spans="1:11" ht="12.75">
      <c r="A69" s="46" t="s">
        <v>213</v>
      </c>
      <c r="B69" s="53">
        <f>SUM('Ingresos Reales'!B64)</f>
        <v>676183</v>
      </c>
      <c r="C69" s="53">
        <f>SUM('Ingresos Reales'!C64)</f>
        <v>808263</v>
      </c>
      <c r="D69" s="53">
        <f>SUM('Ingresos Reales'!D64)</f>
        <v>663223</v>
      </c>
      <c r="E69" s="53">
        <f>SUM('Ingresos Reales'!E64)</f>
        <v>648279</v>
      </c>
      <c r="F69" s="53">
        <f>SUM('Ingresos Reales'!F64)</f>
        <v>617716</v>
      </c>
      <c r="G69" s="53">
        <f>SUM('Ingresos Reales'!G64)</f>
        <v>769271</v>
      </c>
      <c r="H69" s="53">
        <f>SUM('Ingresos Reales'!H64)</f>
        <v>784397</v>
      </c>
      <c r="I69" s="53">
        <f>SUM('Ingresos Reales'!I64)</f>
        <v>700385</v>
      </c>
      <c r="J69" s="53">
        <f>SUM('Ingresos Reales'!J64)</f>
        <v>739759</v>
      </c>
      <c r="K69" s="53">
        <f t="shared" si="10"/>
        <v>6407476</v>
      </c>
    </row>
    <row r="70" spans="1:11" ht="12.75">
      <c r="A70" s="46" t="s">
        <v>260</v>
      </c>
      <c r="B70" s="53">
        <f>SUM('Ingresos Reales'!B65)</f>
        <v>736439</v>
      </c>
      <c r="C70" s="53">
        <f>SUM('Ingresos Reales'!C65)</f>
        <v>901541</v>
      </c>
      <c r="D70" s="53">
        <f>SUM('Ingresos Reales'!D65)</f>
        <v>1339144</v>
      </c>
      <c r="E70" s="53">
        <f>SUM('Ingresos Reales'!E65)</f>
        <v>612614</v>
      </c>
      <c r="F70" s="53">
        <f>SUM('Ingresos Reales'!F65)</f>
        <v>650622</v>
      </c>
      <c r="G70" s="53">
        <f>SUM('Ingresos Reales'!G65)</f>
        <v>785158</v>
      </c>
      <c r="H70" s="53">
        <f>SUM('Ingresos Reales'!H65)</f>
        <v>870319</v>
      </c>
      <c r="I70" s="53">
        <f>SUM('Ingresos Reales'!I65)</f>
        <v>840131</v>
      </c>
      <c r="J70" s="53">
        <f>SUM('Ingresos Reales'!J65)</f>
        <v>974015</v>
      </c>
      <c r="K70" s="53">
        <f t="shared" si="10"/>
        <v>7709983</v>
      </c>
    </row>
    <row r="71" spans="1:11" ht="12.75">
      <c r="A71" s="46" t="s">
        <v>319</v>
      </c>
      <c r="B71" s="53">
        <f>SUM('Ingresos Reales'!B66)</f>
        <v>1490286</v>
      </c>
      <c r="C71" s="53">
        <f>SUM('Ingresos Reales'!C66)</f>
        <v>744071</v>
      </c>
      <c r="D71" s="53">
        <f>SUM('Ingresos Reales'!D66)</f>
        <v>744071</v>
      </c>
      <c r="E71" s="53">
        <f>SUM('Ingresos Reales'!E66)</f>
        <v>1864416</v>
      </c>
      <c r="F71" s="53">
        <f>SUM('Ingresos Reales'!F66)</f>
        <v>844776</v>
      </c>
      <c r="G71" s="53">
        <f>SUM('Ingresos Reales'!G66)</f>
        <v>732527</v>
      </c>
      <c r="H71" s="53">
        <f>SUM('Ingresos Reales'!H66)</f>
        <v>1542439</v>
      </c>
      <c r="I71" s="53">
        <f>SUM('Ingresos Reales'!I66)</f>
        <v>868720</v>
      </c>
      <c r="J71" s="53">
        <f>SUM('Ingresos Reales'!J66)</f>
        <v>777487</v>
      </c>
      <c r="K71" s="53">
        <f t="shared" si="10"/>
        <v>9608793</v>
      </c>
    </row>
    <row r="72" spans="1:11" ht="12.75">
      <c r="A72" s="46" t="s">
        <v>327</v>
      </c>
      <c r="B72" s="53">
        <f>SUM('Ingresos Reales'!B67)</f>
        <v>857518</v>
      </c>
      <c r="C72" s="53">
        <f>SUM('Ingresos Reales'!C67)</f>
        <v>907184</v>
      </c>
      <c r="D72" s="53">
        <f>SUM('Ingresos Reales'!D67)</f>
        <v>871275</v>
      </c>
      <c r="E72" s="53">
        <f>SUM('Ingresos Reales'!E67)</f>
        <v>806133</v>
      </c>
      <c r="F72" s="53">
        <f>SUM('Ingresos Reales'!F67)</f>
        <v>841097</v>
      </c>
      <c r="G72" s="53">
        <f>SUM('Ingresos Reales'!G67)</f>
        <v>870650</v>
      </c>
      <c r="H72" s="53">
        <f>SUM('Ingresos Reales'!H67)</f>
        <v>891926</v>
      </c>
      <c r="I72" s="53">
        <f>SUM('Ingresos Reales'!I67)</f>
        <v>970950</v>
      </c>
      <c r="J72" s="53">
        <f>SUM('Ingresos Reales'!J67)</f>
        <v>953243</v>
      </c>
      <c r="K72" s="53">
        <f t="shared" si="10"/>
        <v>7969976</v>
      </c>
    </row>
    <row r="73" spans="1:11" ht="12.75">
      <c r="A73" s="47" t="s">
        <v>87</v>
      </c>
      <c r="B73" s="54">
        <f>SUM(B64:B72)</f>
        <v>29892199</v>
      </c>
      <c r="C73" s="54">
        <f aca="true" t="shared" si="11" ref="C73:K73">SUM(C64:C72)</f>
        <v>37303682</v>
      </c>
      <c r="D73" s="54">
        <f t="shared" si="11"/>
        <v>35950869</v>
      </c>
      <c r="E73" s="54">
        <f t="shared" si="11"/>
        <v>31501384</v>
      </c>
      <c r="F73" s="54">
        <f t="shared" si="11"/>
        <v>37036791</v>
      </c>
      <c r="G73" s="54">
        <f t="shared" si="11"/>
        <v>30102187</v>
      </c>
      <c r="H73" s="54">
        <f>SUM(H64:H72)</f>
        <v>33284719</v>
      </c>
      <c r="I73" s="54">
        <f t="shared" si="11"/>
        <v>35326284</v>
      </c>
      <c r="J73" s="54">
        <f>SUM(J64:J72)</f>
        <v>31456449</v>
      </c>
      <c r="K73" s="54">
        <f t="shared" si="11"/>
        <v>301854564</v>
      </c>
    </row>
    <row r="74" spans="1:11" ht="12.75">
      <c r="A74" s="48" t="s">
        <v>180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>
      <c r="A75" s="49" t="s">
        <v>261</v>
      </c>
      <c r="B75" s="53">
        <f>SUM('Ingresos Reales'!B69)</f>
        <v>2549081</v>
      </c>
      <c r="C75" s="53">
        <f>SUM('Ingresos Reales'!C69)</f>
        <v>2549081</v>
      </c>
      <c r="D75" s="53">
        <f>SUM('Ingresos Reales'!D69)</f>
        <v>2549081</v>
      </c>
      <c r="E75" s="53">
        <f>SUM('Ingresos Reales'!E69)</f>
        <v>2549080.94</v>
      </c>
      <c r="F75" s="53">
        <f>SUM('Ingresos Reales'!F69)</f>
        <v>2549081</v>
      </c>
      <c r="G75" s="53">
        <f>SUM('Ingresos Reales'!G69)</f>
        <v>2549080.94</v>
      </c>
      <c r="H75" s="53">
        <f>SUM('Ingresos Reales'!H69)</f>
        <v>2549080.94</v>
      </c>
      <c r="I75" s="53">
        <f>SUM('Ingresos Reales'!I69)</f>
        <v>2549080.94</v>
      </c>
      <c r="J75" s="53">
        <f>SUM('Ingresos Reales'!J69)</f>
        <v>2549080.94</v>
      </c>
      <c r="K75" s="53">
        <f aca="true" t="shared" si="12" ref="K75:K82">SUM(B75:J75)</f>
        <v>22941728.700000003</v>
      </c>
    </row>
    <row r="76" spans="1:11" ht="12.75" hidden="1">
      <c r="A76" s="49" t="s">
        <v>352</v>
      </c>
      <c r="B76" s="53">
        <f>SUM('Ingresos Reales'!B70)</f>
        <v>0</v>
      </c>
      <c r="C76" s="53">
        <f>SUM('Ingresos Reales'!C70)</f>
        <v>0</v>
      </c>
      <c r="D76" s="53">
        <f>SUM('Ingresos Reales'!D70)</f>
        <v>0</v>
      </c>
      <c r="E76" s="53">
        <f>SUM('Ingresos Reales'!E70)</f>
        <v>0</v>
      </c>
      <c r="F76" s="53">
        <f>SUM('Ingresos Reales'!F70)</f>
        <v>0</v>
      </c>
      <c r="G76" s="53">
        <f>SUM('Ingresos Reales'!G70)</f>
        <v>0</v>
      </c>
      <c r="H76" s="53">
        <f>SUM('Ingresos Reales'!H70)</f>
        <v>0</v>
      </c>
      <c r="I76" s="53">
        <f>SUM('Ingresos Reales'!I70)</f>
        <v>0</v>
      </c>
      <c r="J76" s="53">
        <f>SUM('Ingresos Reales'!J70)</f>
        <v>0</v>
      </c>
      <c r="K76" s="53">
        <f t="shared" si="12"/>
        <v>0</v>
      </c>
    </row>
    <row r="77" spans="1:11" ht="12.75" hidden="1">
      <c r="A77" s="49" t="s">
        <v>353</v>
      </c>
      <c r="B77" s="53">
        <f>SUM('Ingresos Reales'!B71)</f>
        <v>0</v>
      </c>
      <c r="C77" s="53">
        <f>SUM('Ingresos Reales'!C71)</f>
        <v>0</v>
      </c>
      <c r="D77" s="53">
        <f>SUM('Ingresos Reales'!D71)</f>
        <v>0</v>
      </c>
      <c r="E77" s="53">
        <f>SUM('Ingresos Reales'!E71)</f>
        <v>0</v>
      </c>
      <c r="F77" s="53">
        <f>SUM('Ingresos Reales'!F71)</f>
        <v>0</v>
      </c>
      <c r="G77" s="53">
        <f>SUM('Ingresos Reales'!G71)</f>
        <v>0</v>
      </c>
      <c r="H77" s="53">
        <f>SUM('Ingresos Reales'!H71)</f>
        <v>0</v>
      </c>
      <c r="I77" s="53">
        <f>SUM('Ingresos Reales'!I71)</f>
        <v>0</v>
      </c>
      <c r="J77" s="53">
        <f>SUM('Ingresos Reales'!J71)</f>
        <v>0</v>
      </c>
      <c r="K77" s="53">
        <f t="shared" si="12"/>
        <v>0</v>
      </c>
    </row>
    <row r="78" spans="1:11" ht="12.75" hidden="1">
      <c r="A78" s="49" t="s">
        <v>354</v>
      </c>
      <c r="B78" s="53">
        <f>SUM('Ingresos Reales'!B72)</f>
        <v>0</v>
      </c>
      <c r="C78" s="53">
        <f>SUM('Ingresos Reales'!C72)</f>
        <v>0</v>
      </c>
      <c r="D78" s="53">
        <f>SUM('Ingresos Reales'!D72)</f>
        <v>0</v>
      </c>
      <c r="E78" s="53">
        <f>SUM('Ingresos Reales'!E72)</f>
        <v>0</v>
      </c>
      <c r="F78" s="53">
        <f>SUM('Ingresos Reales'!F72)</f>
        <v>0</v>
      </c>
      <c r="G78" s="53">
        <f>SUM('Ingresos Reales'!G72)</f>
        <v>0</v>
      </c>
      <c r="H78" s="53">
        <f>SUM('Ingresos Reales'!H72)</f>
        <v>0</v>
      </c>
      <c r="I78" s="53">
        <f>SUM('Ingresos Reales'!I72)</f>
        <v>0</v>
      </c>
      <c r="J78" s="53">
        <f>SUM('Ingresos Reales'!J72)</f>
        <v>0</v>
      </c>
      <c r="K78" s="53">
        <f t="shared" si="12"/>
        <v>0</v>
      </c>
    </row>
    <row r="79" spans="1:11" ht="12.75" hidden="1">
      <c r="A79" s="49" t="s">
        <v>440</v>
      </c>
      <c r="B79" s="53">
        <f>SUM('Ingresos Reales'!B73)</f>
        <v>0</v>
      </c>
      <c r="C79" s="53">
        <f>SUM('Ingresos Reales'!C73)</f>
        <v>0</v>
      </c>
      <c r="D79" s="53">
        <f>SUM('Ingresos Reales'!D73)</f>
        <v>0</v>
      </c>
      <c r="E79" s="53">
        <f>SUM('Ingresos Reales'!E73)</f>
        <v>0</v>
      </c>
      <c r="F79" s="53">
        <f>SUM('Ingresos Reales'!F73)</f>
        <v>0</v>
      </c>
      <c r="G79" s="53">
        <f>SUM('Ingresos Reales'!G73)</f>
        <v>0</v>
      </c>
      <c r="H79" s="53">
        <f>SUM('Ingresos Reales'!H73)</f>
        <v>0</v>
      </c>
      <c r="I79" s="53">
        <f>SUM('Ingresos Reales'!I73)</f>
        <v>0</v>
      </c>
      <c r="J79" s="53">
        <f>SUM('Ingresos Reales'!J73)</f>
        <v>0</v>
      </c>
      <c r="K79" s="53">
        <f t="shared" si="12"/>
        <v>0</v>
      </c>
    </row>
    <row r="80" spans="1:11" ht="12.75" hidden="1">
      <c r="A80" s="49" t="s">
        <v>475</v>
      </c>
      <c r="B80" s="53">
        <f>SUM('Ingresos Reales'!B74)</f>
        <v>0</v>
      </c>
      <c r="C80" s="53">
        <f>SUM('Ingresos Reales'!C74)</f>
        <v>0</v>
      </c>
      <c r="D80" s="53">
        <f>SUM('Ingresos Reales'!D74)</f>
        <v>0</v>
      </c>
      <c r="E80" s="53">
        <f>SUM('Ingresos Reales'!E74)</f>
        <v>0</v>
      </c>
      <c r="F80" s="53">
        <f>SUM('Ingresos Reales'!F74)</f>
        <v>0</v>
      </c>
      <c r="G80" s="53">
        <f>SUM('Ingresos Reales'!G74)</f>
        <v>0</v>
      </c>
      <c r="H80" s="53">
        <f>SUM('Ingresos Reales'!H74)</f>
        <v>0</v>
      </c>
      <c r="I80" s="53">
        <f>SUM('Ingresos Reales'!I74)</f>
        <v>0</v>
      </c>
      <c r="J80" s="53">
        <f>SUM('Ingresos Reales'!J74)</f>
        <v>0</v>
      </c>
      <c r="K80" s="53">
        <f t="shared" si="12"/>
        <v>0</v>
      </c>
    </row>
    <row r="81" spans="1:11" ht="12.75">
      <c r="A81" s="49" t="s">
        <v>501</v>
      </c>
      <c r="B81" s="53">
        <f>SUM('Ingresos Reales'!B75)</f>
        <v>0</v>
      </c>
      <c r="C81" s="53">
        <f>SUM('Ingresos Reales'!C75)</f>
        <v>0</v>
      </c>
      <c r="D81" s="53">
        <f>SUM('Ingresos Reales'!D75)</f>
        <v>0</v>
      </c>
      <c r="E81" s="53">
        <f>SUM('Ingresos Reales'!E75)</f>
        <v>0</v>
      </c>
      <c r="F81" s="53">
        <f>SUM('Ingresos Reales'!F75)</f>
        <v>0</v>
      </c>
      <c r="G81" s="53">
        <f>SUM('Ingresos Reales'!G75)</f>
        <v>85.15</v>
      </c>
      <c r="H81" s="53">
        <f>SUM('Ingresos Reales'!H75)</f>
        <v>158.72</v>
      </c>
      <c r="I81" s="53">
        <f>SUM('Ingresos Reales'!I75)</f>
        <v>144.74</v>
      </c>
      <c r="J81" s="53">
        <f>SUM('Ingresos Reales'!J75)</f>
        <v>142.74</v>
      </c>
      <c r="K81" s="53">
        <f t="shared" si="12"/>
        <v>531.35</v>
      </c>
    </row>
    <row r="82" spans="1:11" ht="12.75">
      <c r="A82" s="49" t="s">
        <v>546</v>
      </c>
      <c r="B82" s="53">
        <f>SUM('Ingresos Reales'!B76)</f>
        <v>0</v>
      </c>
      <c r="C82" s="53">
        <f>SUM('Ingresos Reales'!C76)</f>
        <v>4021.84</v>
      </c>
      <c r="D82" s="53">
        <f>SUM('Ingresos Reales'!D76)</f>
        <v>9964.01</v>
      </c>
      <c r="E82" s="53">
        <f>SUM('Ingresos Reales'!E76)</f>
        <v>18043.79</v>
      </c>
      <c r="F82" s="53">
        <f>SUM('Ingresos Reales'!F76)</f>
        <v>25377.77</v>
      </c>
      <c r="G82" s="53">
        <f>SUM('Ingresos Reales'!G76)</f>
        <v>29661.1</v>
      </c>
      <c r="H82" s="53">
        <f>SUM('Ingresos Reales'!H76)</f>
        <v>39021.35</v>
      </c>
      <c r="I82" s="53">
        <f>SUM('Ingresos Reales'!I76)</f>
        <v>38856.66</v>
      </c>
      <c r="J82" s="53">
        <f>SUM('Ingresos Reales'!J76)</f>
        <v>34685.8</v>
      </c>
      <c r="K82" s="53">
        <f t="shared" si="12"/>
        <v>199632.32</v>
      </c>
    </row>
    <row r="83" spans="1:11" ht="12.75">
      <c r="A83" s="47" t="s">
        <v>262</v>
      </c>
      <c r="B83" s="54">
        <f>SUM(B75:B82)</f>
        <v>2549081</v>
      </c>
      <c r="C83" s="54">
        <f aca="true" t="shared" si="13" ref="C83:K83">SUM(C75:C82)</f>
        <v>2553102.84</v>
      </c>
      <c r="D83" s="54">
        <f t="shared" si="13"/>
        <v>2559045.01</v>
      </c>
      <c r="E83" s="54">
        <f t="shared" si="13"/>
        <v>2567124.73</v>
      </c>
      <c r="F83" s="54">
        <f t="shared" si="13"/>
        <v>2574458.77</v>
      </c>
      <c r="G83" s="54">
        <f t="shared" si="13"/>
        <v>2578827.19</v>
      </c>
      <c r="H83" s="54">
        <f t="shared" si="13"/>
        <v>2588261.0100000002</v>
      </c>
      <c r="I83" s="54">
        <f t="shared" si="13"/>
        <v>2588082.3400000003</v>
      </c>
      <c r="J83" s="54">
        <f t="shared" si="13"/>
        <v>2583909.48</v>
      </c>
      <c r="K83" s="54">
        <f t="shared" si="13"/>
        <v>23141892.370000005</v>
      </c>
    </row>
    <row r="84" spans="1:11" ht="12.75">
      <c r="A84" s="48" t="s">
        <v>120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>
      <c r="A85" s="49" t="s">
        <v>261</v>
      </c>
      <c r="B85" s="53">
        <f>SUM('Ingresos Reales'!B78)</f>
        <v>21209908</v>
      </c>
      <c r="C85" s="53">
        <f>SUM('Ingresos Reales'!C78)</f>
        <v>21209907.26</v>
      </c>
      <c r="D85" s="53">
        <f>SUM('Ingresos Reales'!D78)</f>
        <v>21209907.63</v>
      </c>
      <c r="E85" s="53">
        <f>SUM('Ingresos Reales'!E78)</f>
        <v>21209907.63</v>
      </c>
      <c r="F85" s="53">
        <f>SUM('Ingresos Reales'!F78)</f>
        <v>21209907.63</v>
      </c>
      <c r="G85" s="53">
        <f>SUM('Ingresos Reales'!G78)</f>
        <v>21209907.63</v>
      </c>
      <c r="H85" s="53">
        <f>SUM('Ingresos Reales'!H78)</f>
        <v>21209907.63</v>
      </c>
      <c r="I85" s="53">
        <f>SUM('Ingresos Reales'!I78)</f>
        <v>21209907.63</v>
      </c>
      <c r="J85" s="53">
        <f>SUM('Ingresos Reales'!J78)</f>
        <v>21209907.63</v>
      </c>
      <c r="K85" s="53">
        <f aca="true" t="shared" si="14" ref="K85:K92">SUM(B85:J85)</f>
        <v>190889168.67</v>
      </c>
    </row>
    <row r="86" spans="1:11" ht="12.75" hidden="1">
      <c r="A86" s="49" t="s">
        <v>355</v>
      </c>
      <c r="B86" s="53">
        <f>SUM('Ingresos Reales'!B79)</f>
        <v>0</v>
      </c>
      <c r="C86" s="53">
        <f>SUM('Ingresos Reales'!C79)</f>
        <v>0</v>
      </c>
      <c r="D86" s="53">
        <f>SUM('Ingresos Reales'!D79)</f>
        <v>0</v>
      </c>
      <c r="E86" s="53">
        <f>SUM('Ingresos Reales'!E79)</f>
        <v>0</v>
      </c>
      <c r="F86" s="53">
        <f>SUM('Ingresos Reales'!F79)</f>
        <v>0</v>
      </c>
      <c r="G86" s="53">
        <f>SUM('Ingresos Reales'!G79)</f>
        <v>0</v>
      </c>
      <c r="H86" s="53">
        <f>SUM('Ingresos Reales'!H79)</f>
        <v>0</v>
      </c>
      <c r="I86" s="53">
        <f>SUM('Ingresos Reales'!I79)</f>
        <v>0</v>
      </c>
      <c r="J86" s="53">
        <f>SUM('Ingresos Reales'!J79)</f>
        <v>0</v>
      </c>
      <c r="K86" s="53">
        <f t="shared" si="14"/>
        <v>0</v>
      </c>
    </row>
    <row r="87" spans="1:11" ht="12.75" hidden="1">
      <c r="A87" s="49" t="s">
        <v>356</v>
      </c>
      <c r="B87" s="53">
        <f>SUM('Ingresos Reales'!B80)</f>
        <v>0</v>
      </c>
      <c r="C87" s="53">
        <f>SUM('Ingresos Reales'!C80)</f>
        <v>0</v>
      </c>
      <c r="D87" s="53">
        <f>SUM('Ingresos Reales'!D80)</f>
        <v>0</v>
      </c>
      <c r="E87" s="53">
        <f>SUM('Ingresos Reales'!E80)</f>
        <v>0</v>
      </c>
      <c r="F87" s="53">
        <f>SUM('Ingresos Reales'!F80)</f>
        <v>0</v>
      </c>
      <c r="G87" s="53">
        <f>SUM('Ingresos Reales'!G80)</f>
        <v>0</v>
      </c>
      <c r="H87" s="53">
        <f>SUM('Ingresos Reales'!H80)</f>
        <v>0</v>
      </c>
      <c r="I87" s="53">
        <f>SUM('Ingresos Reales'!I80)</f>
        <v>0</v>
      </c>
      <c r="J87" s="53">
        <f>SUM('Ingresos Reales'!J80)</f>
        <v>0</v>
      </c>
      <c r="K87" s="53">
        <f t="shared" si="14"/>
        <v>0</v>
      </c>
    </row>
    <row r="88" spans="1:11" ht="12.75" hidden="1">
      <c r="A88" s="49" t="s">
        <v>357</v>
      </c>
      <c r="B88" s="53">
        <f>SUM('Ingresos Reales'!B81)</f>
        <v>0</v>
      </c>
      <c r="C88" s="53">
        <f>SUM('Ingresos Reales'!C81)</f>
        <v>0</v>
      </c>
      <c r="D88" s="53">
        <f>SUM('Ingresos Reales'!D81)</f>
        <v>0</v>
      </c>
      <c r="E88" s="53">
        <f>SUM('Ingresos Reales'!E81)</f>
        <v>0</v>
      </c>
      <c r="F88" s="53">
        <f>SUM('Ingresos Reales'!F81)</f>
        <v>0</v>
      </c>
      <c r="G88" s="53">
        <f>SUM('Ingresos Reales'!G81)</f>
        <v>0</v>
      </c>
      <c r="H88" s="53">
        <f>SUM('Ingresos Reales'!H81)</f>
        <v>0</v>
      </c>
      <c r="I88" s="53">
        <f>SUM('Ingresos Reales'!I81)</f>
        <v>0</v>
      </c>
      <c r="J88" s="53">
        <f>SUM('Ingresos Reales'!J81)</f>
        <v>0</v>
      </c>
      <c r="K88" s="53">
        <f t="shared" si="14"/>
        <v>0</v>
      </c>
    </row>
    <row r="89" spans="1:11" ht="12.75" hidden="1">
      <c r="A89" s="49" t="s">
        <v>441</v>
      </c>
      <c r="B89" s="53">
        <f>SUM('Ingresos Reales'!B82)</f>
        <v>0</v>
      </c>
      <c r="C89" s="53">
        <f>SUM('Ingresos Reales'!C82)</f>
        <v>0</v>
      </c>
      <c r="D89" s="53">
        <f>SUM('Ingresos Reales'!D82)</f>
        <v>0</v>
      </c>
      <c r="E89" s="53">
        <f>SUM('Ingresos Reales'!E82)</f>
        <v>0</v>
      </c>
      <c r="F89" s="53">
        <f>SUM('Ingresos Reales'!F82)</f>
        <v>0</v>
      </c>
      <c r="G89" s="53">
        <f>SUM('Ingresos Reales'!G82)</f>
        <v>0</v>
      </c>
      <c r="H89" s="53">
        <f>SUM('Ingresos Reales'!H82)</f>
        <v>0</v>
      </c>
      <c r="I89" s="53">
        <f>SUM('Ingresos Reales'!I82)</f>
        <v>0</v>
      </c>
      <c r="J89" s="53">
        <f>SUM('Ingresos Reales'!J82)</f>
        <v>0</v>
      </c>
      <c r="K89" s="53">
        <f t="shared" si="14"/>
        <v>0</v>
      </c>
    </row>
    <row r="90" spans="1:11" ht="12.75">
      <c r="A90" s="49" t="s">
        <v>484</v>
      </c>
      <c r="B90" s="53">
        <f>SUM('Ingresos Reales'!B83)</f>
        <v>1462.36</v>
      </c>
      <c r="C90" s="53">
        <f>SUM('Ingresos Reales'!C83)</f>
        <v>1277.74</v>
      </c>
      <c r="D90" s="53">
        <f>SUM('Ingresos Reales'!D83)</f>
        <v>1222.53</v>
      </c>
      <c r="E90" s="53">
        <f>SUM('Ingresos Reales'!E83)</f>
        <v>1570.42</v>
      </c>
      <c r="F90" s="53">
        <f>SUM('Ingresos Reales'!F83)</f>
        <v>1420.42</v>
      </c>
      <c r="G90" s="53">
        <f>SUM('Ingresos Reales'!G83)</f>
        <v>1067.92</v>
      </c>
      <c r="H90" s="53">
        <f>SUM('Ingresos Reales'!H83)</f>
        <v>1469.29</v>
      </c>
      <c r="I90" s="53">
        <f>SUM('Ingresos Reales'!I83)</f>
        <v>1338.12</v>
      </c>
      <c r="J90" s="53">
        <f>SUM('Ingresos Reales'!J83)</f>
        <v>1355.22</v>
      </c>
      <c r="K90" s="53">
        <f t="shared" si="14"/>
        <v>12184.019999999999</v>
      </c>
    </row>
    <row r="91" spans="1:11" ht="12.75">
      <c r="A91" s="49" t="s">
        <v>502</v>
      </c>
      <c r="B91" s="53">
        <f>SUM('Ingresos Reales'!B84)</f>
        <v>87771.21</v>
      </c>
      <c r="C91" s="53">
        <f>SUM('Ingresos Reales'!C84)</f>
        <v>74234.53</v>
      </c>
      <c r="D91" s="53">
        <f>SUM('Ingresos Reales'!D84)</f>
        <v>61040.11</v>
      </c>
      <c r="E91" s="53">
        <f>SUM('Ingresos Reales'!E84)</f>
        <v>65855.12</v>
      </c>
      <c r="F91" s="53">
        <f>SUM('Ingresos Reales'!F84)</f>
        <v>57479.95</v>
      </c>
      <c r="G91" s="53">
        <f>SUM('Ingresos Reales'!G84)</f>
        <v>51331.61</v>
      </c>
      <c r="H91" s="53">
        <f>SUM('Ingresos Reales'!H84)</f>
        <v>54250.64</v>
      </c>
      <c r="I91" s="53">
        <f>SUM('Ingresos Reales'!I84)</f>
        <v>34379.52</v>
      </c>
      <c r="J91" s="53">
        <f>SUM('Ingresos Reales'!J84)</f>
        <v>30715.23</v>
      </c>
      <c r="K91" s="53">
        <f t="shared" si="14"/>
        <v>517057.92</v>
      </c>
    </row>
    <row r="92" spans="1:11" ht="12.75">
      <c r="A92" s="49" t="s">
        <v>547</v>
      </c>
      <c r="B92" s="53">
        <f>SUM('Ingresos Reales'!B85)</f>
        <v>0</v>
      </c>
      <c r="C92" s="53">
        <f>SUM('Ingresos Reales'!C85)</f>
        <v>4994.44</v>
      </c>
      <c r="D92" s="53">
        <f>SUM('Ingresos Reales'!D85)</f>
        <v>15733.06</v>
      </c>
      <c r="E92" s="53">
        <f>SUM('Ingresos Reales'!E85)</f>
        <v>18572.23</v>
      </c>
      <c r="F92" s="53">
        <f>SUM('Ingresos Reales'!F85)</f>
        <v>6850</v>
      </c>
      <c r="G92" s="53">
        <f>SUM('Ingresos Reales'!G85)</f>
        <v>8886.82</v>
      </c>
      <c r="H92" s="53">
        <f>SUM('Ingresos Reales'!H85)</f>
        <v>20681.92</v>
      </c>
      <c r="I92" s="53">
        <f>SUM('Ingresos Reales'!I85)</f>
        <v>23831.37</v>
      </c>
      <c r="J92" s="53">
        <f>SUM('Ingresos Reales'!J85)</f>
        <v>16658.03</v>
      </c>
      <c r="K92" s="53">
        <f t="shared" si="14"/>
        <v>116207.87</v>
      </c>
    </row>
    <row r="93" spans="1:11" ht="12.75">
      <c r="A93" s="47" t="s">
        <v>263</v>
      </c>
      <c r="B93" s="54">
        <f>SUM(B85:B92)</f>
        <v>21299141.57</v>
      </c>
      <c r="C93" s="54">
        <f aca="true" t="shared" si="15" ref="C93:K93">SUM(C85:C92)</f>
        <v>21290413.970000003</v>
      </c>
      <c r="D93" s="54">
        <f t="shared" si="15"/>
        <v>21287903.33</v>
      </c>
      <c r="E93" s="54">
        <f t="shared" si="15"/>
        <v>21295905.400000002</v>
      </c>
      <c r="F93" s="54">
        <f t="shared" si="15"/>
        <v>21275658</v>
      </c>
      <c r="G93" s="54">
        <f t="shared" si="15"/>
        <v>21271193.98</v>
      </c>
      <c r="H93" s="54">
        <f t="shared" si="15"/>
        <v>21286309.48</v>
      </c>
      <c r="I93" s="54">
        <f t="shared" si="15"/>
        <v>21269456.64</v>
      </c>
      <c r="J93" s="54">
        <f t="shared" si="15"/>
        <v>21258636.11</v>
      </c>
      <c r="K93" s="54">
        <f t="shared" si="15"/>
        <v>191534618.48</v>
      </c>
    </row>
    <row r="94" spans="1:12" ht="12.75">
      <c r="A94" s="48" t="s">
        <v>264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33"/>
    </row>
    <row r="95" spans="1:12" ht="12.75">
      <c r="A95" s="49" t="s">
        <v>214</v>
      </c>
      <c r="B95" s="53">
        <f>SUM('Ingresos Reales'!B86)</f>
        <v>0</v>
      </c>
      <c r="C95" s="53">
        <f>SUM('Ingresos Reales'!C86)</f>
        <v>0</v>
      </c>
      <c r="D95" s="53">
        <f>SUM('Ingresos Reales'!D86)</f>
        <v>10000000</v>
      </c>
      <c r="E95" s="53">
        <f>SUM('Ingresos Reales'!E86)</f>
        <v>0</v>
      </c>
      <c r="F95" s="53">
        <f>SUM('Ingresos Reales'!F86)</f>
        <v>0</v>
      </c>
      <c r="G95" s="53">
        <f>SUM('Ingresos Reales'!G86)</f>
        <v>10000000</v>
      </c>
      <c r="H95" s="53">
        <f>SUM('Ingresos Reales'!H86)</f>
        <v>7270651</v>
      </c>
      <c r="I95" s="53">
        <f>SUM('Ingresos Reales'!I86)</f>
        <v>0</v>
      </c>
      <c r="J95" s="53">
        <f>SUM('Ingresos Reales'!J86)</f>
        <v>0</v>
      </c>
      <c r="K95" s="53">
        <f>SUM(B95:J95)</f>
        <v>27270651</v>
      </c>
      <c r="L95" s="33"/>
    </row>
    <row r="96" spans="1:12" ht="12.75">
      <c r="A96" s="47" t="s">
        <v>265</v>
      </c>
      <c r="B96" s="54">
        <f>SUM(B95)</f>
        <v>0</v>
      </c>
      <c r="C96" s="54">
        <f aca="true" t="shared" si="16" ref="C96:K96">SUM(C95)</f>
        <v>0</v>
      </c>
      <c r="D96" s="54">
        <f t="shared" si="16"/>
        <v>10000000</v>
      </c>
      <c r="E96" s="54">
        <f t="shared" si="16"/>
        <v>0</v>
      </c>
      <c r="F96" s="54">
        <f t="shared" si="16"/>
        <v>0</v>
      </c>
      <c r="G96" s="54">
        <f t="shared" si="16"/>
        <v>10000000</v>
      </c>
      <c r="H96" s="54">
        <f>SUM(H95)</f>
        <v>7270651</v>
      </c>
      <c r="I96" s="54">
        <f t="shared" si="16"/>
        <v>0</v>
      </c>
      <c r="J96" s="54">
        <f>SUM(J95)</f>
        <v>0</v>
      </c>
      <c r="K96" s="54">
        <f t="shared" si="16"/>
        <v>27270651</v>
      </c>
      <c r="L96" s="33"/>
    </row>
    <row r="97" spans="1:12" ht="12.75">
      <c r="A97" s="48" t="s">
        <v>145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33"/>
    </row>
    <row r="98" spans="1:12" s="1" customFormat="1" ht="12.75" hidden="1">
      <c r="A98" s="49" t="s">
        <v>195</v>
      </c>
      <c r="B98" s="53">
        <f>SUM('Ingresos Reales'!B89)</f>
        <v>0</v>
      </c>
      <c r="C98" s="53">
        <f>SUM('Ingresos Reales'!C89)</f>
        <v>0</v>
      </c>
      <c r="D98" s="53">
        <f>SUM('Ingresos Reales'!D89)</f>
        <v>0</v>
      </c>
      <c r="E98" s="53">
        <f>SUM('Ingresos Reales'!E89)</f>
        <v>0</v>
      </c>
      <c r="F98" s="53">
        <f>SUM('Ingresos Reales'!F89)</f>
        <v>0</v>
      </c>
      <c r="G98" s="53">
        <f>SUM('Ingresos Reales'!G89)</f>
        <v>0</v>
      </c>
      <c r="H98" s="53">
        <f>SUM('Ingresos Reales'!H89)</f>
        <v>0</v>
      </c>
      <c r="I98" s="53">
        <f>SUM('Ingresos Reales'!I89)</f>
        <v>0</v>
      </c>
      <c r="J98" s="53">
        <f>SUM('Ingresos Reales'!J89)</f>
        <v>0</v>
      </c>
      <c r="K98" s="53">
        <f aca="true" t="shared" si="17" ref="K98:K135">SUM(B98:J98)</f>
        <v>0</v>
      </c>
      <c r="L98" s="57"/>
    </row>
    <row r="99" spans="1:12" ht="12.75" hidden="1">
      <c r="A99" s="49" t="s">
        <v>192</v>
      </c>
      <c r="B99" s="53">
        <f>SUM('Ingresos Reales'!B90)</f>
        <v>0</v>
      </c>
      <c r="C99" s="53">
        <f>SUM('Ingresos Reales'!C90)</f>
        <v>0</v>
      </c>
      <c r="D99" s="53">
        <f>SUM('Ingresos Reales'!D90)</f>
        <v>0</v>
      </c>
      <c r="E99" s="53">
        <f>SUM('Ingresos Reales'!E90)</f>
        <v>0</v>
      </c>
      <c r="F99" s="53">
        <f>SUM('Ingresos Reales'!F90)</f>
        <v>0</v>
      </c>
      <c r="G99" s="53">
        <f>SUM('Ingresos Reales'!G90)</f>
        <v>0</v>
      </c>
      <c r="H99" s="53">
        <f>SUM('Ingresos Reales'!H90)</f>
        <v>0</v>
      </c>
      <c r="I99" s="53">
        <f>SUM('Ingresos Reales'!I90)</f>
        <v>0</v>
      </c>
      <c r="J99" s="53">
        <f>SUM('Ingresos Reales'!J90)</f>
        <v>0</v>
      </c>
      <c r="K99" s="53">
        <f t="shared" si="17"/>
        <v>0</v>
      </c>
      <c r="L99" s="33"/>
    </row>
    <row r="100" spans="1:12" ht="12.75" hidden="1">
      <c r="A100" s="49" t="s">
        <v>196</v>
      </c>
      <c r="B100" s="53">
        <f>SUM('Ingresos Reales'!B91)</f>
        <v>0</v>
      </c>
      <c r="C100" s="53">
        <f>SUM('Ingresos Reales'!C91)</f>
        <v>0</v>
      </c>
      <c r="D100" s="53">
        <f>SUM('Ingresos Reales'!D91)</f>
        <v>0</v>
      </c>
      <c r="E100" s="53">
        <f>SUM('Ingresos Reales'!E91)</f>
        <v>0</v>
      </c>
      <c r="F100" s="53">
        <f>SUM('Ingresos Reales'!F91)</f>
        <v>0</v>
      </c>
      <c r="G100" s="53">
        <f>SUM('Ingresos Reales'!G91)</f>
        <v>0</v>
      </c>
      <c r="H100" s="53">
        <f>SUM('Ingresos Reales'!H91)</f>
        <v>0</v>
      </c>
      <c r="I100" s="53">
        <f>SUM('Ingresos Reales'!I91)</f>
        <v>0</v>
      </c>
      <c r="J100" s="53">
        <f>SUM('Ingresos Reales'!J91)</f>
        <v>0</v>
      </c>
      <c r="K100" s="53">
        <f t="shared" si="17"/>
        <v>0</v>
      </c>
      <c r="L100" s="33"/>
    </row>
    <row r="101" spans="1:12" ht="12.75" hidden="1">
      <c r="A101" s="49" t="s">
        <v>197</v>
      </c>
      <c r="B101" s="53">
        <f>SUM('Ingresos Reales'!B92)</f>
        <v>0</v>
      </c>
      <c r="C101" s="53">
        <f>SUM('Ingresos Reales'!C92)</f>
        <v>0</v>
      </c>
      <c r="D101" s="53">
        <f>SUM('Ingresos Reales'!D92)</f>
        <v>0</v>
      </c>
      <c r="E101" s="53">
        <f>SUM('Ingresos Reales'!E92)</f>
        <v>0</v>
      </c>
      <c r="F101" s="53">
        <f>SUM('Ingresos Reales'!F92)</f>
        <v>0</v>
      </c>
      <c r="G101" s="53">
        <f>SUM('Ingresos Reales'!G92)</f>
        <v>0</v>
      </c>
      <c r="H101" s="53">
        <f>SUM('Ingresos Reales'!H92)</f>
        <v>0</v>
      </c>
      <c r="I101" s="53">
        <f>SUM('Ingresos Reales'!I92)</f>
        <v>0</v>
      </c>
      <c r="J101" s="53">
        <f>SUM('Ingresos Reales'!J92)</f>
        <v>0</v>
      </c>
      <c r="K101" s="53">
        <f t="shared" si="17"/>
        <v>0</v>
      </c>
      <c r="L101" s="33"/>
    </row>
    <row r="102" spans="1:12" ht="12.75" hidden="1">
      <c r="A102" s="49" t="s">
        <v>266</v>
      </c>
      <c r="B102" s="53">
        <f>SUM('Ingresos Reales'!B93)</f>
        <v>0</v>
      </c>
      <c r="C102" s="53">
        <f>SUM('Ingresos Reales'!C93)</f>
        <v>0</v>
      </c>
      <c r="D102" s="53">
        <f>SUM('Ingresos Reales'!D93)</f>
        <v>0</v>
      </c>
      <c r="E102" s="53">
        <f>SUM('Ingresos Reales'!E93)</f>
        <v>0</v>
      </c>
      <c r="F102" s="53">
        <f>SUM('Ingresos Reales'!F93)</f>
        <v>0</v>
      </c>
      <c r="G102" s="53">
        <f>SUM('Ingresos Reales'!G93)</f>
        <v>0</v>
      </c>
      <c r="H102" s="53">
        <f>SUM('Ingresos Reales'!H93)</f>
        <v>0</v>
      </c>
      <c r="I102" s="53">
        <f>SUM('Ingresos Reales'!I93)</f>
        <v>0</v>
      </c>
      <c r="J102" s="53">
        <f>SUM('Ingresos Reales'!J93)</f>
        <v>0</v>
      </c>
      <c r="K102" s="53">
        <f t="shared" si="17"/>
        <v>0</v>
      </c>
      <c r="L102" s="33"/>
    </row>
    <row r="103" spans="1:12" ht="12.75">
      <c r="A103" s="49" t="s">
        <v>513</v>
      </c>
      <c r="B103" s="53">
        <f>SUM('Ingresos Reales'!B94)</f>
        <v>1237875</v>
      </c>
      <c r="C103" s="53">
        <f>SUM('Ingresos Reales'!C94)</f>
        <v>800251</v>
      </c>
      <c r="D103" s="53">
        <f>SUM('Ingresos Reales'!D94)</f>
        <v>757091</v>
      </c>
      <c r="E103" s="53">
        <f>SUM('Ingresos Reales'!E94)</f>
        <v>935888</v>
      </c>
      <c r="F103" s="53">
        <f>SUM('Ingresos Reales'!F94)</f>
        <v>834223</v>
      </c>
      <c r="G103" s="53">
        <f>SUM('Ingresos Reales'!G94)</f>
        <v>905421</v>
      </c>
      <c r="H103" s="53">
        <f>SUM('Ingresos Reales'!H94)</f>
        <v>835352</v>
      </c>
      <c r="I103" s="53">
        <f>SUM('Ingresos Reales'!I94)</f>
        <v>871728</v>
      </c>
      <c r="J103" s="53">
        <f>SUM('Ingresos Reales'!J94)</f>
        <v>852369</v>
      </c>
      <c r="K103" s="53">
        <f t="shared" si="17"/>
        <v>8030198</v>
      </c>
      <c r="L103" s="33"/>
    </row>
    <row r="104" spans="1:12" ht="12.75" hidden="1">
      <c r="A104" s="8" t="s">
        <v>302</v>
      </c>
      <c r="B104" s="53">
        <f>SUM('Ingresos Reales'!B95)</f>
        <v>0</v>
      </c>
      <c r="C104" s="53">
        <f>SUM('Ingresos Reales'!C95)</f>
        <v>0</v>
      </c>
      <c r="D104" s="53">
        <f>SUM('Ingresos Reales'!D95)</f>
        <v>0</v>
      </c>
      <c r="E104" s="53">
        <f>SUM('Ingresos Reales'!E95)</f>
        <v>0</v>
      </c>
      <c r="F104" s="53">
        <f>SUM('Ingresos Reales'!F95)</f>
        <v>0</v>
      </c>
      <c r="G104" s="53">
        <f>SUM('Ingresos Reales'!G95)</f>
        <v>0</v>
      </c>
      <c r="H104" s="53">
        <f>SUM('Ingresos Reales'!H95)</f>
        <v>0</v>
      </c>
      <c r="I104" s="53">
        <f>SUM('Ingresos Reales'!I95)</f>
        <v>0</v>
      </c>
      <c r="J104" s="53">
        <f>SUM('Ingresos Reales'!J95)</f>
        <v>0</v>
      </c>
      <c r="K104" s="53">
        <f t="shared" si="17"/>
        <v>0</v>
      </c>
      <c r="L104" s="33"/>
    </row>
    <row r="105" spans="1:12" ht="12.75" hidden="1">
      <c r="A105" s="8" t="s">
        <v>309</v>
      </c>
      <c r="B105" s="53">
        <f>SUM('Ingresos Reales'!B96)</f>
        <v>0</v>
      </c>
      <c r="C105" s="53">
        <f>SUM('Ingresos Reales'!C96)</f>
        <v>0</v>
      </c>
      <c r="D105" s="53">
        <f>SUM('Ingresos Reales'!D96)</f>
        <v>0</v>
      </c>
      <c r="E105" s="53">
        <f>SUM('Ingresos Reales'!E96)</f>
        <v>0</v>
      </c>
      <c r="F105" s="53">
        <f>SUM('Ingresos Reales'!F96)</f>
        <v>0</v>
      </c>
      <c r="G105" s="53">
        <f>SUM('Ingresos Reales'!G96)</f>
        <v>0</v>
      </c>
      <c r="H105" s="53">
        <f>SUM('Ingresos Reales'!H96)</f>
        <v>0</v>
      </c>
      <c r="I105" s="53">
        <f>SUM('Ingresos Reales'!I96)</f>
        <v>0</v>
      </c>
      <c r="J105" s="53">
        <f>SUM('Ingresos Reales'!J96)</f>
        <v>0</v>
      </c>
      <c r="K105" s="53">
        <f t="shared" si="17"/>
        <v>0</v>
      </c>
      <c r="L105" s="33"/>
    </row>
    <row r="106" spans="1:12" ht="12.75" hidden="1">
      <c r="A106" s="8" t="s">
        <v>308</v>
      </c>
      <c r="B106" s="53">
        <f>SUM('Ingresos Reales'!B97)</f>
        <v>0</v>
      </c>
      <c r="C106" s="53">
        <f>SUM('Ingresos Reales'!C97)</f>
        <v>0</v>
      </c>
      <c r="D106" s="53">
        <f>SUM('Ingresos Reales'!D97)</f>
        <v>0</v>
      </c>
      <c r="E106" s="53">
        <f>SUM('Ingresos Reales'!E97)</f>
        <v>0</v>
      </c>
      <c r="F106" s="53">
        <f>SUM('Ingresos Reales'!F97)</f>
        <v>0</v>
      </c>
      <c r="G106" s="53">
        <f>SUM('Ingresos Reales'!G97)</f>
        <v>0</v>
      </c>
      <c r="H106" s="53">
        <f>SUM('Ingresos Reales'!H97)</f>
        <v>0</v>
      </c>
      <c r="I106" s="53">
        <f>SUM('Ingresos Reales'!I97)</f>
        <v>0</v>
      </c>
      <c r="J106" s="53">
        <f>SUM('Ingresos Reales'!J97)</f>
        <v>0</v>
      </c>
      <c r="K106" s="53">
        <f t="shared" si="17"/>
        <v>0</v>
      </c>
      <c r="L106" s="33"/>
    </row>
    <row r="107" spans="1:12" ht="12.75" hidden="1">
      <c r="A107" s="203" t="s">
        <v>514</v>
      </c>
      <c r="B107" s="53">
        <f>SUM('Ingresos Reales'!B98)</f>
        <v>0</v>
      </c>
      <c r="C107" s="53">
        <f>SUM('Ingresos Reales'!C98)</f>
        <v>0</v>
      </c>
      <c r="D107" s="53">
        <f>SUM('Ingresos Reales'!D98)</f>
        <v>0</v>
      </c>
      <c r="E107" s="53">
        <f>SUM('Ingresos Reales'!E98)</f>
        <v>0</v>
      </c>
      <c r="F107" s="53">
        <f>SUM('Ingresos Reales'!F98)</f>
        <v>0</v>
      </c>
      <c r="G107" s="53">
        <f>SUM('Ingresos Reales'!G98)</f>
        <v>0</v>
      </c>
      <c r="H107" s="53">
        <f>SUM('Ingresos Reales'!H98)</f>
        <v>0</v>
      </c>
      <c r="I107" s="53">
        <f>SUM('Ingresos Reales'!I98)</f>
        <v>0</v>
      </c>
      <c r="J107" s="53">
        <f>SUM('Ingresos Reales'!J98)</f>
        <v>0</v>
      </c>
      <c r="K107" s="53">
        <f t="shared" si="17"/>
        <v>0</v>
      </c>
      <c r="L107" s="33"/>
    </row>
    <row r="108" spans="1:12" ht="12.75" hidden="1">
      <c r="A108" s="49" t="s">
        <v>267</v>
      </c>
      <c r="B108" s="53">
        <f>SUM('Ingresos Reales'!B99)</f>
        <v>0</v>
      </c>
      <c r="C108" s="53">
        <f>SUM('Ingresos Reales'!C99)</f>
        <v>0</v>
      </c>
      <c r="D108" s="53">
        <f>SUM('Ingresos Reales'!D99)</f>
        <v>0</v>
      </c>
      <c r="E108" s="53">
        <f>SUM('Ingresos Reales'!E99)</f>
        <v>0</v>
      </c>
      <c r="F108" s="53">
        <f>SUM('Ingresos Reales'!F99)</f>
        <v>0</v>
      </c>
      <c r="G108" s="53">
        <f>SUM('Ingresos Reales'!G99)</f>
        <v>0</v>
      </c>
      <c r="H108" s="53">
        <f>SUM('Ingresos Reales'!H99)</f>
        <v>0</v>
      </c>
      <c r="I108" s="53">
        <f>SUM('Ingresos Reales'!I99)</f>
        <v>0</v>
      </c>
      <c r="J108" s="53">
        <f>SUM('Ingresos Reales'!J99)</f>
        <v>0</v>
      </c>
      <c r="K108" s="53">
        <f t="shared" si="17"/>
        <v>0</v>
      </c>
      <c r="L108" s="33"/>
    </row>
    <row r="109" spans="1:12" ht="12.75" hidden="1">
      <c r="A109" s="8" t="s">
        <v>304</v>
      </c>
      <c r="B109" s="53">
        <f>SUM('Ingresos Reales'!B100)</f>
        <v>0</v>
      </c>
      <c r="C109" s="53">
        <f>SUM('Ingresos Reales'!C100)</f>
        <v>0</v>
      </c>
      <c r="D109" s="53">
        <f>SUM('Ingresos Reales'!D100)</f>
        <v>0</v>
      </c>
      <c r="E109" s="53">
        <f>SUM('Ingresos Reales'!E100)</f>
        <v>0</v>
      </c>
      <c r="F109" s="53">
        <f>SUM('Ingresos Reales'!F100)</f>
        <v>0</v>
      </c>
      <c r="G109" s="53">
        <f>SUM('Ingresos Reales'!G100)</f>
        <v>0</v>
      </c>
      <c r="H109" s="53">
        <f>SUM('Ingresos Reales'!H100)</f>
        <v>0</v>
      </c>
      <c r="I109" s="53">
        <f>SUM('Ingresos Reales'!I100)</f>
        <v>0</v>
      </c>
      <c r="J109" s="53">
        <f>SUM('Ingresos Reales'!J100)</f>
        <v>0</v>
      </c>
      <c r="K109" s="53">
        <f t="shared" si="17"/>
        <v>0</v>
      </c>
      <c r="L109" s="33"/>
    </row>
    <row r="110" spans="1:12" ht="12.75" hidden="1">
      <c r="A110" s="8" t="s">
        <v>315</v>
      </c>
      <c r="B110" s="53">
        <f>SUM('Ingresos Reales'!B101)</f>
        <v>0</v>
      </c>
      <c r="C110" s="53">
        <f>SUM('Ingresos Reales'!C101)</f>
        <v>0</v>
      </c>
      <c r="D110" s="53">
        <f>SUM('Ingresos Reales'!D101)</f>
        <v>0</v>
      </c>
      <c r="E110" s="53">
        <f>SUM('Ingresos Reales'!E101)</f>
        <v>0</v>
      </c>
      <c r="F110" s="53">
        <f>SUM('Ingresos Reales'!F101)</f>
        <v>0</v>
      </c>
      <c r="G110" s="53">
        <f>SUM('Ingresos Reales'!G101)</f>
        <v>0</v>
      </c>
      <c r="H110" s="53">
        <f>SUM('Ingresos Reales'!H101)</f>
        <v>0</v>
      </c>
      <c r="I110" s="53">
        <f>SUM('Ingresos Reales'!I101)</f>
        <v>0</v>
      </c>
      <c r="J110" s="53">
        <f>SUM('Ingresos Reales'!J101)</f>
        <v>0</v>
      </c>
      <c r="K110" s="53">
        <f t="shared" si="17"/>
        <v>0</v>
      </c>
      <c r="L110" s="33"/>
    </row>
    <row r="111" spans="1:12" ht="12.75" hidden="1">
      <c r="A111" s="8" t="s">
        <v>323</v>
      </c>
      <c r="B111" s="53">
        <f>SUM('Ingresos Reales'!B102)</f>
        <v>0</v>
      </c>
      <c r="C111" s="53">
        <f>SUM('Ingresos Reales'!C102)</f>
        <v>0</v>
      </c>
      <c r="D111" s="53">
        <f>SUM('Ingresos Reales'!D102)</f>
        <v>0</v>
      </c>
      <c r="E111" s="53">
        <f>SUM('Ingresos Reales'!E102)</f>
        <v>0</v>
      </c>
      <c r="F111" s="53">
        <f>SUM('Ingresos Reales'!F102)</f>
        <v>0</v>
      </c>
      <c r="G111" s="53">
        <f>SUM('Ingresos Reales'!G102)</f>
        <v>0</v>
      </c>
      <c r="H111" s="53">
        <f>SUM('Ingresos Reales'!H102)</f>
        <v>0</v>
      </c>
      <c r="I111" s="53">
        <f>SUM('Ingresos Reales'!I102)</f>
        <v>0</v>
      </c>
      <c r="J111" s="53">
        <f>SUM('Ingresos Reales'!J102)</f>
        <v>0</v>
      </c>
      <c r="K111" s="53">
        <f t="shared" si="17"/>
        <v>0</v>
      </c>
      <c r="L111" s="33"/>
    </row>
    <row r="112" spans="1:12" ht="12.75">
      <c r="A112" s="8" t="s">
        <v>324</v>
      </c>
      <c r="B112" s="53">
        <f>SUM('Ingresos Reales'!B103)</f>
        <v>0</v>
      </c>
      <c r="C112" s="53">
        <f>SUM('Ingresos Reales'!C103)</f>
        <v>0</v>
      </c>
      <c r="D112" s="53">
        <f>SUM('Ingresos Reales'!D103)</f>
        <v>0</v>
      </c>
      <c r="E112" s="53">
        <f>SUM('Ingresos Reales'!E103)</f>
        <v>0</v>
      </c>
      <c r="F112" s="53">
        <f>SUM('Ingresos Reales'!F103)</f>
        <v>4000000</v>
      </c>
      <c r="G112" s="53">
        <f>SUM('Ingresos Reales'!G103)</f>
        <v>0</v>
      </c>
      <c r="H112" s="53">
        <f>SUM('Ingresos Reales'!H103)</f>
        <v>0</v>
      </c>
      <c r="I112" s="53">
        <f>SUM('Ingresos Reales'!I103)</f>
        <v>6000000</v>
      </c>
      <c r="J112" s="53">
        <f>SUM('Ingresos Reales'!J103)</f>
        <v>0</v>
      </c>
      <c r="K112" s="53">
        <f t="shared" si="17"/>
        <v>10000000</v>
      </c>
      <c r="L112" s="33"/>
    </row>
    <row r="113" spans="1:12" ht="12.75">
      <c r="A113" s="8" t="s">
        <v>411</v>
      </c>
      <c r="B113" s="53">
        <f>SUM('Ingresos Reales'!B104)</f>
        <v>0</v>
      </c>
      <c r="C113" s="53">
        <f>SUM('Ingresos Reales'!C104)</f>
        <v>0</v>
      </c>
      <c r="D113" s="53">
        <f>SUM('Ingresos Reales'!D104)</f>
        <v>0</v>
      </c>
      <c r="E113" s="53">
        <f>SUM('Ingresos Reales'!E104)</f>
        <v>0</v>
      </c>
      <c r="F113" s="53">
        <f>SUM('Ingresos Reales'!F104)</f>
        <v>1000000</v>
      </c>
      <c r="G113" s="53">
        <f>SUM('Ingresos Reales'!G104)</f>
        <v>0</v>
      </c>
      <c r="H113" s="53">
        <f>SUM('Ingresos Reales'!H104)</f>
        <v>0</v>
      </c>
      <c r="I113" s="53">
        <f>SUM('Ingresos Reales'!I104)</f>
        <v>1500000</v>
      </c>
      <c r="J113" s="53">
        <f>SUM('Ingresos Reales'!J104)</f>
        <v>0</v>
      </c>
      <c r="K113" s="53">
        <f t="shared" si="17"/>
        <v>2500000</v>
      </c>
      <c r="L113" s="33"/>
    </row>
    <row r="114" spans="1:12" ht="12.75" hidden="1">
      <c r="A114" s="8" t="s">
        <v>325</v>
      </c>
      <c r="B114" s="53">
        <f>SUM('Ingresos Reales'!B105)</f>
        <v>0</v>
      </c>
      <c r="C114" s="53">
        <f>SUM('Ingresos Reales'!C105)</f>
        <v>0</v>
      </c>
      <c r="D114" s="53">
        <f>SUM('Ingresos Reales'!D105)</f>
        <v>0</v>
      </c>
      <c r="E114" s="53">
        <f>SUM('Ingresos Reales'!E105)</f>
        <v>0</v>
      </c>
      <c r="F114" s="53">
        <f>SUM('Ingresos Reales'!F105)</f>
        <v>0</v>
      </c>
      <c r="G114" s="53">
        <f>SUM('Ingresos Reales'!G105)</f>
        <v>0</v>
      </c>
      <c r="H114" s="53">
        <f>SUM('Ingresos Reales'!H105)</f>
        <v>0</v>
      </c>
      <c r="I114" s="53">
        <f>SUM('Ingresos Reales'!I105)</f>
        <v>0</v>
      </c>
      <c r="J114" s="53">
        <f>SUM('Ingresos Reales'!J105)</f>
        <v>0</v>
      </c>
      <c r="K114" s="53">
        <f t="shared" si="17"/>
        <v>0</v>
      </c>
      <c r="L114" s="33"/>
    </row>
    <row r="115" spans="1:12" ht="12.75" hidden="1">
      <c r="A115" s="8" t="s">
        <v>331</v>
      </c>
      <c r="B115" s="53">
        <f>SUM('Ingresos Reales'!B106)</f>
        <v>0</v>
      </c>
      <c r="C115" s="53">
        <f>SUM('Ingresos Reales'!C106)</f>
        <v>0</v>
      </c>
      <c r="D115" s="53">
        <f>SUM('Ingresos Reales'!D106)</f>
        <v>0</v>
      </c>
      <c r="E115" s="53">
        <f>SUM('Ingresos Reales'!E106)</f>
        <v>0</v>
      </c>
      <c r="F115" s="53">
        <f>SUM('Ingresos Reales'!F106)</f>
        <v>0</v>
      </c>
      <c r="G115" s="53">
        <f>SUM('Ingresos Reales'!G106)</f>
        <v>0</v>
      </c>
      <c r="H115" s="53">
        <f>SUM('Ingresos Reales'!H106)</f>
        <v>0</v>
      </c>
      <c r="I115" s="53">
        <f>SUM('Ingresos Reales'!I106)</f>
        <v>0</v>
      </c>
      <c r="J115" s="53">
        <f>SUM('Ingresos Reales'!J106)</f>
        <v>0</v>
      </c>
      <c r="K115" s="53">
        <f t="shared" si="17"/>
        <v>0</v>
      </c>
      <c r="L115" s="33"/>
    </row>
    <row r="116" spans="1:12" ht="12.75" hidden="1">
      <c r="A116" s="8" t="s">
        <v>47</v>
      </c>
      <c r="B116" s="53">
        <f>SUM('Ingresos Reales'!B107)</f>
        <v>0</v>
      </c>
      <c r="C116" s="53">
        <f>SUM('Ingresos Reales'!C107)</f>
        <v>0</v>
      </c>
      <c r="D116" s="53">
        <f>SUM('Ingresos Reales'!D107)</f>
        <v>0</v>
      </c>
      <c r="E116" s="53">
        <f>SUM('Ingresos Reales'!E107)</f>
        <v>0</v>
      </c>
      <c r="F116" s="53">
        <f>SUM('Ingresos Reales'!F107)</f>
        <v>0</v>
      </c>
      <c r="G116" s="53">
        <f>SUM('Ingresos Reales'!G107)</f>
        <v>0</v>
      </c>
      <c r="H116" s="53">
        <f>SUM('Ingresos Reales'!H107)</f>
        <v>0</v>
      </c>
      <c r="I116" s="53">
        <f>SUM('Ingresos Reales'!I107)</f>
        <v>0</v>
      </c>
      <c r="J116" s="53">
        <f>SUM('Ingresos Reales'!J107)</f>
        <v>0</v>
      </c>
      <c r="K116" s="53">
        <f t="shared" si="17"/>
        <v>0</v>
      </c>
      <c r="L116" s="33"/>
    </row>
    <row r="117" spans="1:12" ht="12.75" hidden="1">
      <c r="A117" s="8" t="s">
        <v>345</v>
      </c>
      <c r="B117" s="53">
        <f>SUM('Ingresos Reales'!B108)</f>
        <v>0</v>
      </c>
      <c r="C117" s="53">
        <f>SUM('Ingresos Reales'!C108)</f>
        <v>0</v>
      </c>
      <c r="D117" s="53">
        <f>SUM('Ingresos Reales'!D108)</f>
        <v>0</v>
      </c>
      <c r="E117" s="53">
        <f>SUM('Ingresos Reales'!E108)</f>
        <v>0</v>
      </c>
      <c r="F117" s="53">
        <f>SUM('Ingresos Reales'!F108)</f>
        <v>0</v>
      </c>
      <c r="G117" s="53">
        <f>SUM('Ingresos Reales'!G108)</f>
        <v>0</v>
      </c>
      <c r="H117" s="53">
        <f>SUM('Ingresos Reales'!H108)</f>
        <v>0</v>
      </c>
      <c r="I117" s="53">
        <f>SUM('Ingresos Reales'!I108)</f>
        <v>0</v>
      </c>
      <c r="J117" s="53">
        <f>SUM('Ingresos Reales'!J108)</f>
        <v>0</v>
      </c>
      <c r="K117" s="53">
        <f t="shared" si="17"/>
        <v>0</v>
      </c>
      <c r="L117" s="33"/>
    </row>
    <row r="118" spans="1:12" ht="12.75" hidden="1">
      <c r="A118" s="8" t="s">
        <v>398</v>
      </c>
      <c r="B118" s="53">
        <f>SUM('Ingresos Reales'!B109)</f>
        <v>0</v>
      </c>
      <c r="C118" s="53">
        <f>SUM('Ingresos Reales'!C109)</f>
        <v>0</v>
      </c>
      <c r="D118" s="53">
        <f>SUM('Ingresos Reales'!D109)</f>
        <v>0</v>
      </c>
      <c r="E118" s="53">
        <f>SUM('Ingresos Reales'!E109)</f>
        <v>0</v>
      </c>
      <c r="F118" s="53">
        <f>SUM('Ingresos Reales'!F109)</f>
        <v>0</v>
      </c>
      <c r="G118" s="53">
        <f>SUM('Ingresos Reales'!G109)</f>
        <v>0</v>
      </c>
      <c r="H118" s="53">
        <f>SUM('Ingresos Reales'!H109)</f>
        <v>0</v>
      </c>
      <c r="I118" s="53">
        <f>SUM('Ingresos Reales'!I109)</f>
        <v>0</v>
      </c>
      <c r="J118" s="53">
        <f>SUM('Ingresos Reales'!J109)</f>
        <v>0</v>
      </c>
      <c r="K118" s="53">
        <f t="shared" si="17"/>
        <v>0</v>
      </c>
      <c r="L118" s="33"/>
    </row>
    <row r="119" spans="1:12" ht="12.75" hidden="1">
      <c r="A119" s="8" t="s">
        <v>413</v>
      </c>
      <c r="B119" s="53">
        <f>SUM('Ingresos Reales'!B110)</f>
        <v>0</v>
      </c>
      <c r="C119" s="53">
        <f>SUM('Ingresos Reales'!C110)</f>
        <v>0</v>
      </c>
      <c r="D119" s="53">
        <f>SUM('Ingresos Reales'!D110)</f>
        <v>0</v>
      </c>
      <c r="E119" s="53">
        <f>SUM('Ingresos Reales'!E110)</f>
        <v>0</v>
      </c>
      <c r="F119" s="53">
        <f>SUM('Ingresos Reales'!F110)</f>
        <v>0</v>
      </c>
      <c r="G119" s="53">
        <f>SUM('Ingresos Reales'!G110)</f>
        <v>0</v>
      </c>
      <c r="H119" s="53">
        <f>SUM('Ingresos Reales'!H110)</f>
        <v>0</v>
      </c>
      <c r="I119" s="53">
        <f>SUM('Ingresos Reales'!I110)</f>
        <v>0</v>
      </c>
      <c r="J119" s="53">
        <f>SUM('Ingresos Reales'!J110)</f>
        <v>0</v>
      </c>
      <c r="K119" s="53">
        <f t="shared" si="17"/>
        <v>0</v>
      </c>
      <c r="L119" s="33"/>
    </row>
    <row r="120" spans="1:12" ht="12.75" hidden="1">
      <c r="A120" s="8" t="s">
        <v>493</v>
      </c>
      <c r="B120" s="53">
        <f>SUM('Ingresos Reales'!B111)</f>
        <v>0</v>
      </c>
      <c r="C120" s="53">
        <f>SUM('Ingresos Reales'!C111)</f>
        <v>0</v>
      </c>
      <c r="D120" s="53">
        <f>SUM('Ingresos Reales'!D111)</f>
        <v>0</v>
      </c>
      <c r="E120" s="53">
        <f>SUM('Ingresos Reales'!E111)</f>
        <v>0</v>
      </c>
      <c r="F120" s="53">
        <f>SUM('Ingresos Reales'!F111)</f>
        <v>0</v>
      </c>
      <c r="G120" s="53">
        <f>SUM('Ingresos Reales'!G111)</f>
        <v>0</v>
      </c>
      <c r="H120" s="53">
        <f>SUM('Ingresos Reales'!H111)</f>
        <v>0</v>
      </c>
      <c r="I120" s="53">
        <f>SUM('Ingresos Reales'!I111)</f>
        <v>0</v>
      </c>
      <c r="J120" s="53">
        <f>SUM('Ingresos Reales'!J111)</f>
        <v>0</v>
      </c>
      <c r="K120" s="53">
        <f t="shared" si="17"/>
        <v>0</v>
      </c>
      <c r="L120" s="33"/>
    </row>
    <row r="121" spans="1:12" ht="12.75">
      <c r="A121" s="203" t="s">
        <v>515</v>
      </c>
      <c r="B121" s="53">
        <f>SUM('Ingresos Reales'!B112)</f>
        <v>0</v>
      </c>
      <c r="C121" s="53">
        <f>SUM('Ingresos Reales'!C112)</f>
        <v>0</v>
      </c>
      <c r="D121" s="53">
        <f>SUM('Ingresos Reales'!D112)</f>
        <v>13579016.37</v>
      </c>
      <c r="E121" s="53">
        <f>SUM('Ingresos Reales'!E112)</f>
        <v>3399339.65</v>
      </c>
      <c r="F121" s="53">
        <f>SUM('Ingresos Reales'!F112)</f>
        <v>3581839.36</v>
      </c>
      <c r="G121" s="53">
        <f>SUM('Ingresos Reales'!G112)</f>
        <v>4852551.39</v>
      </c>
      <c r="H121" s="53">
        <f>SUM('Ingresos Reales'!H112)</f>
        <v>6195722.25</v>
      </c>
      <c r="I121" s="53">
        <f>SUM('Ingresos Reales'!I112)</f>
        <v>4334968.99</v>
      </c>
      <c r="J121" s="53">
        <f>SUM('Ingresos Reales'!J112)</f>
        <v>1712770.67</v>
      </c>
      <c r="K121" s="53">
        <f t="shared" si="17"/>
        <v>37656208.68</v>
      </c>
      <c r="L121" s="33"/>
    </row>
    <row r="122" spans="1:12" ht="12.75" hidden="1">
      <c r="A122" s="8" t="s">
        <v>401</v>
      </c>
      <c r="B122" s="53">
        <f>SUM('Ingresos Reales'!B113)</f>
        <v>0</v>
      </c>
      <c r="C122" s="53">
        <f>SUM('Ingresos Reales'!C113)</f>
        <v>0</v>
      </c>
      <c r="D122" s="53">
        <f>SUM('Ingresos Reales'!D113)</f>
        <v>0</v>
      </c>
      <c r="E122" s="53">
        <f>SUM('Ingresos Reales'!E113)</f>
        <v>0</v>
      </c>
      <c r="F122" s="53">
        <f>SUM('Ingresos Reales'!F113)</f>
        <v>0</v>
      </c>
      <c r="G122" s="53">
        <f>SUM('Ingresos Reales'!G113)</f>
        <v>0</v>
      </c>
      <c r="H122" s="53">
        <f>SUM('Ingresos Reales'!H113)</f>
        <v>0</v>
      </c>
      <c r="I122" s="53">
        <f>SUM('Ingresos Reales'!I113)</f>
        <v>0</v>
      </c>
      <c r="J122" s="53">
        <f>SUM('Ingresos Reales'!J113)</f>
        <v>0</v>
      </c>
      <c r="K122" s="53">
        <f t="shared" si="17"/>
        <v>0</v>
      </c>
      <c r="L122" s="33"/>
    </row>
    <row r="123" spans="1:12" ht="12.75">
      <c r="A123" s="8" t="s">
        <v>457</v>
      </c>
      <c r="B123" s="53">
        <f>SUM('Ingresos Reales'!B114)</f>
        <v>0</v>
      </c>
      <c r="C123" s="53">
        <f>SUM('Ingresos Reales'!C114)</f>
        <v>0</v>
      </c>
      <c r="D123" s="53">
        <f>SUM('Ingresos Reales'!D114)</f>
        <v>0</v>
      </c>
      <c r="E123" s="53">
        <f>SUM('Ingresos Reales'!E114)</f>
        <v>0</v>
      </c>
      <c r="F123" s="53">
        <f>SUM('Ingresos Reales'!F114)</f>
        <v>0</v>
      </c>
      <c r="G123" s="53">
        <f>SUM('Ingresos Reales'!G114)</f>
        <v>0</v>
      </c>
      <c r="H123" s="53">
        <f>SUM('Ingresos Reales'!H114)</f>
        <v>0</v>
      </c>
      <c r="I123" s="53">
        <f>SUM('Ingresos Reales'!I114)</f>
        <v>1470907</v>
      </c>
      <c r="J123" s="53">
        <f>SUM('Ingresos Reales'!J114)</f>
        <v>2214533</v>
      </c>
      <c r="K123" s="53">
        <f t="shared" si="17"/>
        <v>3685440</v>
      </c>
      <c r="L123" s="33"/>
    </row>
    <row r="124" spans="1:12" ht="12.75">
      <c r="A124" s="8" t="s">
        <v>454</v>
      </c>
      <c r="B124" s="53">
        <f>SUM('Ingresos Reales'!B115)</f>
        <v>0</v>
      </c>
      <c r="C124" s="53">
        <f>SUM('Ingresos Reales'!C115)</f>
        <v>0</v>
      </c>
      <c r="D124" s="53">
        <f>SUM('Ingresos Reales'!D115)</f>
        <v>0</v>
      </c>
      <c r="E124" s="53">
        <f>SUM('Ingresos Reales'!E115)</f>
        <v>0</v>
      </c>
      <c r="F124" s="53">
        <f>SUM('Ingresos Reales'!F115)</f>
        <v>0</v>
      </c>
      <c r="G124" s="53">
        <f>SUM('Ingresos Reales'!G115)</f>
        <v>0</v>
      </c>
      <c r="H124" s="53">
        <f>SUM('Ingresos Reales'!H115)</f>
        <v>0</v>
      </c>
      <c r="I124" s="53">
        <f>SUM('Ingresos Reales'!I115)</f>
        <v>0</v>
      </c>
      <c r="J124" s="53">
        <f>SUM('Ingresos Reales'!J115)</f>
        <v>0</v>
      </c>
      <c r="K124" s="53">
        <f t="shared" si="17"/>
        <v>0</v>
      </c>
      <c r="L124" s="33"/>
    </row>
    <row r="125" spans="1:12" ht="12.75">
      <c r="A125" s="8" t="s">
        <v>455</v>
      </c>
      <c r="B125" s="53">
        <f>SUM('Ingresos Reales'!B116)</f>
        <v>0</v>
      </c>
      <c r="C125" s="53">
        <f>SUM('Ingresos Reales'!C116)</f>
        <v>0</v>
      </c>
      <c r="D125" s="53">
        <f>SUM('Ingresos Reales'!D116)</f>
        <v>0</v>
      </c>
      <c r="E125" s="53">
        <f>SUM('Ingresos Reales'!E116)</f>
        <v>0</v>
      </c>
      <c r="F125" s="53">
        <f>SUM('Ingresos Reales'!F116)</f>
        <v>0</v>
      </c>
      <c r="G125" s="53">
        <f>SUM('Ingresos Reales'!G116)</f>
        <v>0</v>
      </c>
      <c r="H125" s="53">
        <f>SUM('Ingresos Reales'!H116)</f>
        <v>0</v>
      </c>
      <c r="I125" s="53">
        <f>SUM('Ingresos Reales'!I116)</f>
        <v>221100</v>
      </c>
      <c r="J125" s="53">
        <f>SUM('Ingresos Reales'!J116)</f>
        <v>0</v>
      </c>
      <c r="K125" s="53">
        <f t="shared" si="17"/>
        <v>221100</v>
      </c>
      <c r="L125" s="33"/>
    </row>
    <row r="126" spans="1:12" ht="12.75" hidden="1">
      <c r="A126" s="8" t="s">
        <v>496</v>
      </c>
      <c r="B126" s="53">
        <f>SUM('Ingresos Reales'!B117)</f>
        <v>0</v>
      </c>
      <c r="C126" s="53">
        <f>SUM('Ingresos Reales'!C117)</f>
        <v>0</v>
      </c>
      <c r="D126" s="53">
        <f>SUM('Ingresos Reales'!D117)</f>
        <v>0</v>
      </c>
      <c r="E126" s="53">
        <f>SUM('Ingresos Reales'!E117)</f>
        <v>0</v>
      </c>
      <c r="F126" s="53">
        <f>SUM('Ingresos Reales'!F117)</f>
        <v>0</v>
      </c>
      <c r="G126" s="53">
        <f>SUM('Ingresos Reales'!G117)</f>
        <v>0</v>
      </c>
      <c r="H126" s="53">
        <f>SUM('Ingresos Reales'!H117)</f>
        <v>0</v>
      </c>
      <c r="I126" s="53">
        <f>SUM('Ingresos Reales'!I117)</f>
        <v>0</v>
      </c>
      <c r="J126" s="53">
        <f>SUM('Ingresos Reales'!J117)</f>
        <v>0</v>
      </c>
      <c r="K126" s="53">
        <f t="shared" si="17"/>
        <v>0</v>
      </c>
      <c r="L126" s="33"/>
    </row>
    <row r="127" spans="1:12" ht="12.75">
      <c r="A127" s="8" t="s">
        <v>465</v>
      </c>
      <c r="B127" s="53">
        <f>SUM('Ingresos Reales'!B118)</f>
        <v>0</v>
      </c>
      <c r="C127" s="53">
        <f>SUM('Ingresos Reales'!C118)</f>
        <v>0</v>
      </c>
      <c r="D127" s="53">
        <f>SUM('Ingresos Reales'!D118)</f>
        <v>0</v>
      </c>
      <c r="E127" s="53">
        <f>SUM('Ingresos Reales'!E118)</f>
        <v>0</v>
      </c>
      <c r="F127" s="53">
        <f>SUM('Ingresos Reales'!F118)</f>
        <v>0</v>
      </c>
      <c r="G127" s="53">
        <f>SUM('Ingresos Reales'!G118)</f>
        <v>0</v>
      </c>
      <c r="H127" s="53">
        <f>SUM('Ingresos Reales'!H118)</f>
        <v>0</v>
      </c>
      <c r="I127" s="53">
        <f>SUM('Ingresos Reales'!I118)</f>
        <v>0</v>
      </c>
      <c r="J127" s="53">
        <f>SUM('Ingresos Reales'!J118)</f>
        <v>0</v>
      </c>
      <c r="K127" s="53">
        <f t="shared" si="17"/>
        <v>0</v>
      </c>
      <c r="L127" s="33"/>
    </row>
    <row r="128" spans="1:12" ht="12.75">
      <c r="A128" s="8" t="s">
        <v>572</v>
      </c>
      <c r="B128" s="53">
        <f>SUM('Ingresos Reales'!B119)</f>
        <v>0</v>
      </c>
      <c r="C128" s="53">
        <f>SUM('Ingresos Reales'!C119)</f>
        <v>0</v>
      </c>
      <c r="D128" s="53">
        <f>SUM('Ingresos Reales'!D119)</f>
        <v>0</v>
      </c>
      <c r="E128" s="53">
        <f>SUM('Ingresos Reales'!E119)</f>
        <v>0</v>
      </c>
      <c r="F128" s="53">
        <f>SUM('Ingresos Reales'!F119)</f>
        <v>0</v>
      </c>
      <c r="G128" s="53">
        <f>SUM('Ingresos Reales'!G119)</f>
        <v>0</v>
      </c>
      <c r="H128" s="53">
        <f>SUM('Ingresos Reales'!H119)</f>
        <v>0</v>
      </c>
      <c r="I128" s="53">
        <f>SUM('Ingresos Reales'!I119)</f>
        <v>0</v>
      </c>
      <c r="J128" s="53">
        <f>SUM('Ingresos Reales'!J119)</f>
        <v>2708419</v>
      </c>
      <c r="K128" s="53">
        <f t="shared" si="17"/>
        <v>2708419</v>
      </c>
      <c r="L128" s="33"/>
    </row>
    <row r="129" spans="1:12" ht="12.75">
      <c r="A129" s="8" t="s">
        <v>574</v>
      </c>
      <c r="B129" s="53">
        <f>SUM('Ingresos Reales'!B120)</f>
        <v>0</v>
      </c>
      <c r="C129" s="53">
        <f>SUM('Ingresos Reales'!C120)</f>
        <v>0</v>
      </c>
      <c r="D129" s="53">
        <f>SUM('Ingresos Reales'!D120)</f>
        <v>0</v>
      </c>
      <c r="E129" s="53">
        <f>SUM('Ingresos Reales'!E120)</f>
        <v>0</v>
      </c>
      <c r="F129" s="53">
        <f>SUM('Ingresos Reales'!F120)</f>
        <v>0</v>
      </c>
      <c r="G129" s="53">
        <f>SUM('Ingresos Reales'!G120)</f>
        <v>0</v>
      </c>
      <c r="H129" s="53">
        <f>SUM('Ingresos Reales'!H120)</f>
        <v>0</v>
      </c>
      <c r="I129" s="53">
        <f>SUM('Ingresos Reales'!I120)</f>
        <v>0</v>
      </c>
      <c r="J129" s="53">
        <f>SUM('Ingresos Reales'!J120)</f>
        <v>2250000</v>
      </c>
      <c r="K129" s="53">
        <f t="shared" si="17"/>
        <v>2250000</v>
      </c>
      <c r="L129" s="33"/>
    </row>
    <row r="130" spans="1:12" ht="12.75">
      <c r="A130" s="203" t="s">
        <v>508</v>
      </c>
      <c r="B130" s="53">
        <f>SUM('Ingresos Reales'!B121)</f>
        <v>0</v>
      </c>
      <c r="C130" s="53">
        <f>SUM('Ingresos Reales'!C121)</f>
        <v>0</v>
      </c>
      <c r="D130" s="53">
        <f>SUM('Ingresos Reales'!D121)</f>
        <v>0</v>
      </c>
      <c r="E130" s="53">
        <f>SUM('Ingresos Reales'!E121)</f>
        <v>0</v>
      </c>
      <c r="F130" s="53">
        <f>SUM('Ingresos Reales'!F121)</f>
        <v>0</v>
      </c>
      <c r="G130" s="53">
        <f>SUM('Ingresos Reales'!G121)</f>
        <v>5000000</v>
      </c>
      <c r="H130" s="53">
        <f>SUM('Ingresos Reales'!H121)</f>
        <v>0</v>
      </c>
      <c r="I130" s="53">
        <f>SUM('Ingresos Reales'!I121)</f>
        <v>0</v>
      </c>
      <c r="J130" s="53">
        <f>SUM('Ingresos Reales'!J121)</f>
        <v>0</v>
      </c>
      <c r="K130" s="53">
        <f t="shared" si="17"/>
        <v>5000000</v>
      </c>
      <c r="L130" s="33"/>
    </row>
    <row r="131" spans="1:12" ht="12.75">
      <c r="A131" s="203" t="s">
        <v>509</v>
      </c>
      <c r="B131" s="53">
        <f>SUM('Ingresos Reales'!B122)</f>
        <v>0</v>
      </c>
      <c r="C131" s="53">
        <f>SUM('Ingresos Reales'!C122)</f>
        <v>0</v>
      </c>
      <c r="D131" s="53">
        <f>SUM('Ingresos Reales'!D122)</f>
        <v>0</v>
      </c>
      <c r="E131" s="53">
        <f>SUM('Ingresos Reales'!E122)</f>
        <v>0</v>
      </c>
      <c r="F131" s="53">
        <f>SUM('Ingresos Reales'!F122)</f>
        <v>0</v>
      </c>
      <c r="G131" s="53">
        <f>SUM('Ingresos Reales'!G122)</f>
        <v>0</v>
      </c>
      <c r="H131" s="53">
        <f>SUM('Ingresos Reales'!H122)</f>
        <v>0</v>
      </c>
      <c r="I131" s="53">
        <f>SUM('Ingresos Reales'!I122)</f>
        <v>0</v>
      </c>
      <c r="J131" s="53">
        <f>SUM('Ingresos Reales'!J122)</f>
        <v>0</v>
      </c>
      <c r="K131" s="53">
        <f t="shared" si="17"/>
        <v>0</v>
      </c>
      <c r="L131" s="33"/>
    </row>
    <row r="132" spans="1:12" ht="12.75">
      <c r="A132" s="203" t="s">
        <v>569</v>
      </c>
      <c r="B132" s="53">
        <f>SUM('Ingresos Reales'!B123)</f>
        <v>0</v>
      </c>
      <c r="C132" s="53">
        <f>SUM('Ingresos Reales'!C123)</f>
        <v>0</v>
      </c>
      <c r="D132" s="53">
        <f>SUM('Ingresos Reales'!D123)</f>
        <v>0</v>
      </c>
      <c r="E132" s="53">
        <f>SUM('Ingresos Reales'!E123)</f>
        <v>0</v>
      </c>
      <c r="F132" s="53">
        <f>SUM('Ingresos Reales'!F123)</f>
        <v>0</v>
      </c>
      <c r="G132" s="53">
        <f>SUM('Ingresos Reales'!G123)</f>
        <v>0</v>
      </c>
      <c r="H132" s="53">
        <f>SUM('Ingresos Reales'!H123)</f>
        <v>0</v>
      </c>
      <c r="I132" s="53">
        <f>SUM('Ingresos Reales'!I123)</f>
        <v>9600000</v>
      </c>
      <c r="J132" s="53">
        <f>SUM('Ingresos Reales'!J123)</f>
        <v>0</v>
      </c>
      <c r="K132" s="53">
        <f t="shared" si="17"/>
        <v>9600000</v>
      </c>
      <c r="L132" s="33"/>
    </row>
    <row r="133" spans="1:12" ht="12.75">
      <c r="A133" s="203" t="s">
        <v>570</v>
      </c>
      <c r="B133" s="53">
        <f>SUM('Ingresos Reales'!B124)</f>
        <v>0</v>
      </c>
      <c r="C133" s="53">
        <f>SUM('Ingresos Reales'!C124)</f>
        <v>0</v>
      </c>
      <c r="D133" s="53">
        <f>SUM('Ingresos Reales'!D124)</f>
        <v>0</v>
      </c>
      <c r="E133" s="53">
        <f>SUM('Ingresos Reales'!E124)</f>
        <v>0</v>
      </c>
      <c r="F133" s="53">
        <f>SUM('Ingresos Reales'!F124)</f>
        <v>0</v>
      </c>
      <c r="G133" s="53">
        <f>SUM('Ingresos Reales'!G124)</f>
        <v>0</v>
      </c>
      <c r="H133" s="53">
        <f>SUM('Ingresos Reales'!H124)</f>
        <v>0</v>
      </c>
      <c r="I133" s="53">
        <f>SUM('Ingresos Reales'!I124)</f>
        <v>25214347.01</v>
      </c>
      <c r="J133" s="53">
        <f>SUM('Ingresos Reales'!J124)</f>
        <v>0</v>
      </c>
      <c r="K133" s="53">
        <f t="shared" si="17"/>
        <v>25214347.01</v>
      </c>
      <c r="L133" s="33"/>
    </row>
    <row r="134" spans="1:12" ht="12.75">
      <c r="A134" s="203" t="s">
        <v>566</v>
      </c>
      <c r="B134" s="53">
        <f>SUM('Ingresos Reales'!B125)</f>
        <v>0</v>
      </c>
      <c r="C134" s="53">
        <f>SUM('Ingresos Reales'!C125)</f>
        <v>0</v>
      </c>
      <c r="D134" s="53">
        <f>SUM('Ingresos Reales'!D125)</f>
        <v>0</v>
      </c>
      <c r="E134" s="53">
        <f>SUM('Ingresos Reales'!E125)</f>
        <v>0</v>
      </c>
      <c r="F134" s="53">
        <f>SUM('Ingresos Reales'!F125)</f>
        <v>0</v>
      </c>
      <c r="G134" s="53">
        <f>SUM('Ingresos Reales'!G125)</f>
        <v>0</v>
      </c>
      <c r="H134" s="53">
        <f>SUM('Ingresos Reales'!H125)</f>
        <v>10000000</v>
      </c>
      <c r="I134" s="53">
        <f>SUM('Ingresos Reales'!I125)</f>
        <v>0</v>
      </c>
      <c r="J134" s="53">
        <f>SUM('Ingresos Reales'!J125)</f>
        <v>0</v>
      </c>
      <c r="K134" s="53">
        <f t="shared" si="17"/>
        <v>10000000</v>
      </c>
      <c r="L134" s="33"/>
    </row>
    <row r="135" spans="1:12" ht="12.75">
      <c r="A135" s="203" t="s">
        <v>573</v>
      </c>
      <c r="B135" s="53">
        <f>SUM('Ingresos Reales'!B126)</f>
        <v>0</v>
      </c>
      <c r="C135" s="53">
        <f>SUM('Ingresos Reales'!C126)</f>
        <v>0</v>
      </c>
      <c r="D135" s="53">
        <f>SUM('Ingresos Reales'!D126)</f>
        <v>0</v>
      </c>
      <c r="E135" s="53">
        <f>SUM('Ingresos Reales'!E126)</f>
        <v>0</v>
      </c>
      <c r="F135" s="53">
        <f>SUM('Ingresos Reales'!F126)</f>
        <v>0</v>
      </c>
      <c r="G135" s="53">
        <f>SUM('Ingresos Reales'!G126)</f>
        <v>0</v>
      </c>
      <c r="H135" s="53">
        <f>SUM('Ingresos Reales'!H126)</f>
        <v>0</v>
      </c>
      <c r="I135" s="53">
        <f>SUM('Ingresos Reales'!I126)</f>
        <v>0</v>
      </c>
      <c r="J135" s="53">
        <f>SUM('Ingresos Reales'!J126)</f>
        <v>15939376</v>
      </c>
      <c r="K135" s="53">
        <f t="shared" si="17"/>
        <v>15939376</v>
      </c>
      <c r="L135" s="33"/>
    </row>
    <row r="136" spans="1:12" ht="12.75">
      <c r="A136" s="47" t="s">
        <v>191</v>
      </c>
      <c r="B136" s="54">
        <f>SUM(B98:B135)</f>
        <v>1237875</v>
      </c>
      <c r="C136" s="54">
        <f aca="true" t="shared" si="18" ref="C136:K136">SUM(C98:C135)</f>
        <v>800251</v>
      </c>
      <c r="D136" s="54">
        <f t="shared" si="18"/>
        <v>14336107.37</v>
      </c>
      <c r="E136" s="54">
        <f t="shared" si="18"/>
        <v>4335227.65</v>
      </c>
      <c r="F136" s="54">
        <f t="shared" si="18"/>
        <v>9416062.36</v>
      </c>
      <c r="G136" s="54">
        <f t="shared" si="18"/>
        <v>10757972.39</v>
      </c>
      <c r="H136" s="54">
        <f t="shared" si="18"/>
        <v>17031074.25</v>
      </c>
      <c r="I136" s="54">
        <f t="shared" si="18"/>
        <v>49213051</v>
      </c>
      <c r="J136" s="54">
        <f t="shared" si="18"/>
        <v>25677467.67</v>
      </c>
      <c r="K136" s="54">
        <f t="shared" si="18"/>
        <v>132805088.69000001</v>
      </c>
      <c r="L136" s="33"/>
    </row>
    <row r="137" spans="1:11" ht="12.75">
      <c r="A137" s="45" t="s">
        <v>22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</row>
    <row r="138" spans="1:11" ht="12.75">
      <c r="A138" s="46" t="s">
        <v>22</v>
      </c>
      <c r="B138" s="53">
        <f>SUM('Ingresos Reales'!B127)</f>
        <v>0</v>
      </c>
      <c r="C138" s="53">
        <f>SUM('Ingresos Reales'!C127)</f>
        <v>0</v>
      </c>
      <c r="D138" s="53">
        <f>SUM('Ingresos Reales'!D127)</f>
        <v>0</v>
      </c>
      <c r="E138" s="53">
        <f>SUM('Ingresos Reales'!E127)</f>
        <v>0</v>
      </c>
      <c r="F138" s="53">
        <f>SUM('Ingresos Reales'!F127)</f>
        <v>0</v>
      </c>
      <c r="G138" s="53">
        <f>SUM('Ingresos Reales'!G127)</f>
        <v>0</v>
      </c>
      <c r="H138" s="53">
        <f>SUM('Ingresos Reales'!H127)</f>
        <v>0</v>
      </c>
      <c r="I138" s="53">
        <f>SUM('Ingresos Reales'!I127)</f>
        <v>0</v>
      </c>
      <c r="J138" s="53">
        <f>SUM('Ingresos Reales'!J127)</f>
        <v>0</v>
      </c>
      <c r="K138" s="53">
        <f>SUM(B138:J138)</f>
        <v>0</v>
      </c>
    </row>
    <row r="139" spans="1:11" ht="12.75">
      <c r="A139" s="47" t="s">
        <v>88</v>
      </c>
      <c r="B139" s="54">
        <f>SUM(B138)</f>
        <v>0</v>
      </c>
      <c r="C139" s="54">
        <f aca="true" t="shared" si="19" ref="C139:K139">SUM(C138)</f>
        <v>0</v>
      </c>
      <c r="D139" s="54">
        <f t="shared" si="19"/>
        <v>0</v>
      </c>
      <c r="E139" s="54">
        <f t="shared" si="19"/>
        <v>0</v>
      </c>
      <c r="F139" s="54">
        <f t="shared" si="19"/>
        <v>0</v>
      </c>
      <c r="G139" s="54">
        <f t="shared" si="19"/>
        <v>0</v>
      </c>
      <c r="H139" s="54">
        <f>SUM(H138)</f>
        <v>0</v>
      </c>
      <c r="I139" s="54">
        <f t="shared" si="19"/>
        <v>0</v>
      </c>
      <c r="J139" s="54">
        <f>SUM(J138)</f>
        <v>0</v>
      </c>
      <c r="K139" s="54">
        <f t="shared" si="19"/>
        <v>0</v>
      </c>
    </row>
    <row r="140" spans="1:11" ht="12.75">
      <c r="A140" s="45" t="s">
        <v>90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</row>
    <row r="141" spans="1:11" ht="12.75">
      <c r="A141" s="50" t="s">
        <v>200</v>
      </c>
      <c r="B141" s="53">
        <f>SUM('Ingresos Reales'!B130)</f>
        <v>0</v>
      </c>
      <c r="C141" s="53">
        <f>SUM('Ingresos Reales'!C130)</f>
        <v>0</v>
      </c>
      <c r="D141" s="53">
        <f>SUM('Ingresos Reales'!D130)</f>
        <v>0</v>
      </c>
      <c r="E141" s="53">
        <f>SUM('Ingresos Reales'!E130)</f>
        <v>0</v>
      </c>
      <c r="F141" s="53">
        <f>SUM('Ingresos Reales'!F130)</f>
        <v>0</v>
      </c>
      <c r="G141" s="53">
        <f>SUM('Ingresos Reales'!G130)</f>
        <v>0</v>
      </c>
      <c r="H141" s="53">
        <f>SUM('Ingresos Reales'!H130)</f>
        <v>0</v>
      </c>
      <c r="I141" s="53">
        <f>SUM('Ingresos Reales'!I130)</f>
        <v>0</v>
      </c>
      <c r="J141" s="53">
        <f>SUM('Ingresos Reales'!J130)</f>
        <v>0</v>
      </c>
      <c r="K141" s="53">
        <f>SUM(B141:J141)</f>
        <v>0</v>
      </c>
    </row>
    <row r="142" spans="1:11" ht="12.75">
      <c r="A142" s="50" t="s">
        <v>201</v>
      </c>
      <c r="B142" s="53">
        <f>SUM('Ingresos Reales'!B131)</f>
        <v>0</v>
      </c>
      <c r="C142" s="53">
        <f>SUM('Ingresos Reales'!C131)</f>
        <v>0</v>
      </c>
      <c r="D142" s="53">
        <f>SUM('Ingresos Reales'!D131)</f>
        <v>0</v>
      </c>
      <c r="E142" s="53">
        <f>SUM('Ingresos Reales'!E131)</f>
        <v>0</v>
      </c>
      <c r="F142" s="53">
        <f>SUM('Ingresos Reales'!F131)</f>
        <v>0</v>
      </c>
      <c r="G142" s="53">
        <f>SUM('Ingresos Reales'!G131)</f>
        <v>0</v>
      </c>
      <c r="H142" s="53">
        <f>SUM('Ingresos Reales'!H131)</f>
        <v>0</v>
      </c>
      <c r="I142" s="53">
        <f>SUM('Ingresos Reales'!I131)</f>
        <v>0</v>
      </c>
      <c r="J142" s="53">
        <f>SUM('Ingresos Reales'!J131)</f>
        <v>0</v>
      </c>
      <c r="K142" s="53">
        <f>SUM(B142:J142)</f>
        <v>0</v>
      </c>
    </row>
    <row r="143" spans="1:11" ht="12.75" hidden="1">
      <c r="A143" s="50" t="s">
        <v>202</v>
      </c>
      <c r="B143" s="53">
        <f>SUM('Ingresos Reales'!B132)</f>
        <v>0</v>
      </c>
      <c r="C143" s="53">
        <f>SUM('Ingresos Reales'!C132)</f>
        <v>0</v>
      </c>
      <c r="D143" s="53">
        <f>SUM('Ingresos Reales'!D132)</f>
        <v>0</v>
      </c>
      <c r="E143" s="53">
        <f>SUM('Ingresos Reales'!E132)</f>
        <v>0</v>
      </c>
      <c r="F143" s="53">
        <f>SUM('Ingresos Reales'!F132)</f>
        <v>0</v>
      </c>
      <c r="G143" s="53">
        <f>SUM('Ingresos Reales'!G132)</f>
        <v>0</v>
      </c>
      <c r="H143" s="53">
        <f>SUM('Ingresos Reales'!H132)</f>
        <v>0</v>
      </c>
      <c r="I143" s="53">
        <f>SUM('Ingresos Reales'!I132)</f>
        <v>0</v>
      </c>
      <c r="J143" s="53">
        <f>SUM('Ingresos Reales'!J132)</f>
        <v>0</v>
      </c>
      <c r="K143" s="53">
        <f>SUM(B143:J143)</f>
        <v>0</v>
      </c>
    </row>
    <row r="144" spans="1:11" ht="12.75">
      <c r="A144" s="46" t="s">
        <v>289</v>
      </c>
      <c r="B144" s="53">
        <f>SUM('Ingresos Reales'!B133)</f>
        <v>0</v>
      </c>
      <c r="C144" s="53">
        <f>SUM('Ingresos Reales'!C133)</f>
        <v>0</v>
      </c>
      <c r="D144" s="53">
        <f>SUM('Ingresos Reales'!D133)</f>
        <v>0</v>
      </c>
      <c r="E144" s="53">
        <f>SUM('Ingresos Reales'!E133)</f>
        <v>0</v>
      </c>
      <c r="F144" s="53">
        <f>SUM('Ingresos Reales'!F133)</f>
        <v>0</v>
      </c>
      <c r="G144" s="53">
        <f>SUM('Ingresos Reales'!G133)</f>
        <v>0</v>
      </c>
      <c r="H144" s="53">
        <f>SUM('Ingresos Reales'!H133)</f>
        <v>0</v>
      </c>
      <c r="I144" s="53">
        <f>SUM('Ingresos Reales'!I133)</f>
        <v>0</v>
      </c>
      <c r="J144" s="53">
        <f>SUM('Ingresos Reales'!J133)</f>
        <v>0</v>
      </c>
      <c r="K144" s="53">
        <f>SUM(B144:J144)</f>
        <v>0</v>
      </c>
    </row>
    <row r="145" spans="1:11" ht="12.75" hidden="1">
      <c r="A145" s="8" t="s">
        <v>305</v>
      </c>
      <c r="B145" s="53">
        <f>SUM('Ingresos Reales'!B134)</f>
        <v>0</v>
      </c>
      <c r="C145" s="53">
        <f>SUM('Ingresos Reales'!C134)</f>
        <v>0</v>
      </c>
      <c r="D145" s="53">
        <f>SUM('Ingresos Reales'!D134)</f>
        <v>0</v>
      </c>
      <c r="E145" s="53">
        <f>SUM('Ingresos Reales'!E134)</f>
        <v>0</v>
      </c>
      <c r="F145" s="53">
        <f>SUM('Ingresos Reales'!F134)</f>
        <v>0</v>
      </c>
      <c r="G145" s="53">
        <f>SUM('Ingresos Reales'!G134)</f>
        <v>0</v>
      </c>
      <c r="H145" s="53">
        <f>SUM('Ingresos Reales'!H134)</f>
        <v>0</v>
      </c>
      <c r="I145" s="53">
        <f>SUM('Ingresos Reales'!I134)</f>
        <v>0</v>
      </c>
      <c r="J145" s="53">
        <f>SUM('Ingresos Reales'!J134)</f>
        <v>0</v>
      </c>
      <c r="K145" s="53">
        <f>SUM(B145:J145)</f>
        <v>0</v>
      </c>
    </row>
    <row r="146" spans="1:11" ht="12.75">
      <c r="A146" s="47" t="s">
        <v>91</v>
      </c>
      <c r="B146" s="54">
        <f>SUM(B141:B145)</f>
        <v>0</v>
      </c>
      <c r="C146" s="54">
        <f aca="true" t="shared" si="20" ref="C146:K146">SUM(C141:C145)</f>
        <v>0</v>
      </c>
      <c r="D146" s="54">
        <f t="shared" si="20"/>
        <v>0</v>
      </c>
      <c r="E146" s="54">
        <f t="shared" si="20"/>
        <v>0</v>
      </c>
      <c r="F146" s="54">
        <f t="shared" si="20"/>
        <v>0</v>
      </c>
      <c r="G146" s="54">
        <f t="shared" si="20"/>
        <v>0</v>
      </c>
      <c r="H146" s="54">
        <f>SUM(H141:H145)</f>
        <v>0</v>
      </c>
      <c r="I146" s="54">
        <f t="shared" si="20"/>
        <v>0</v>
      </c>
      <c r="J146" s="54">
        <f>SUM(J141:J145)</f>
        <v>0</v>
      </c>
      <c r="K146" s="54">
        <f t="shared" si="20"/>
        <v>0</v>
      </c>
    </row>
    <row r="147" spans="1:11" ht="12.75">
      <c r="A147" s="45" t="s">
        <v>23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</row>
    <row r="148" spans="1:11" ht="12.75">
      <c r="A148" s="50" t="s">
        <v>23</v>
      </c>
      <c r="B148" s="53">
        <f>SUM('Ingresos Reales'!B136)</f>
        <v>4488027.28</v>
      </c>
      <c r="C148" s="53">
        <f>SUM('Ingresos Reales'!C136)</f>
        <v>1084102</v>
      </c>
      <c r="D148" s="53">
        <f>SUM('Ingresos Reales'!D136)</f>
        <v>901449</v>
      </c>
      <c r="E148" s="53">
        <f>SUM('Ingresos Reales'!E136)</f>
        <v>1527391.75</v>
      </c>
      <c r="F148" s="53">
        <f>SUM('Ingresos Reales'!F136)</f>
        <v>998812.86</v>
      </c>
      <c r="G148" s="53">
        <f>SUM('Ingresos Reales'!G136)</f>
        <v>1203770.6</v>
      </c>
      <c r="H148" s="53">
        <f>SUM('Ingresos Reales'!H136)</f>
        <v>1054772.96</v>
      </c>
      <c r="I148" s="53">
        <f>SUM('Ingresos Reales'!I136)</f>
        <v>15698790</v>
      </c>
      <c r="J148" s="53">
        <f>SUM('Ingresos Reales'!J136)</f>
        <v>1135673</v>
      </c>
      <c r="K148" s="53">
        <f>SUM(B148:J148)</f>
        <v>28092789.45</v>
      </c>
    </row>
    <row r="149" spans="1:11" ht="12.75">
      <c r="A149" s="47" t="s">
        <v>89</v>
      </c>
      <c r="B149" s="54">
        <f>SUM(B148)</f>
        <v>4488027.28</v>
      </c>
      <c r="C149" s="54">
        <f aca="true" t="shared" si="21" ref="C149:K149">SUM(C148)</f>
        <v>1084102</v>
      </c>
      <c r="D149" s="54">
        <f t="shared" si="21"/>
        <v>901449</v>
      </c>
      <c r="E149" s="54">
        <f t="shared" si="21"/>
        <v>1527391.75</v>
      </c>
      <c r="F149" s="54">
        <f t="shared" si="21"/>
        <v>998812.86</v>
      </c>
      <c r="G149" s="54">
        <f t="shared" si="21"/>
        <v>1203770.6</v>
      </c>
      <c r="H149" s="54">
        <f>SUM(H148)</f>
        <v>1054772.96</v>
      </c>
      <c r="I149" s="54">
        <f t="shared" si="21"/>
        <v>15698790</v>
      </c>
      <c r="J149" s="54">
        <f>SUM(J148)</f>
        <v>1135673</v>
      </c>
      <c r="K149" s="54">
        <f t="shared" si="21"/>
        <v>28092789.45</v>
      </c>
    </row>
    <row r="150" spans="1:11" ht="12.75">
      <c r="A150" s="46"/>
      <c r="B150" s="53"/>
      <c r="C150" s="53"/>
      <c r="D150" s="53"/>
      <c r="E150" s="53"/>
      <c r="F150" s="53"/>
      <c r="G150" s="53"/>
      <c r="H150" s="53"/>
      <c r="I150" s="53"/>
      <c r="J150" s="53"/>
      <c r="K150" s="53"/>
    </row>
    <row r="151" spans="1:11" ht="12.75">
      <c r="A151" s="44" t="s">
        <v>92</v>
      </c>
      <c r="B151" s="54">
        <f aca="true" t="shared" si="22" ref="B151:K151">SUM(B149+B146+B139+B136+B96+B93+B83+B73+B60+B51+B38+B33+B19)</f>
        <v>165475787.42000002</v>
      </c>
      <c r="C151" s="54">
        <f t="shared" si="22"/>
        <v>97598997.01</v>
      </c>
      <c r="D151" s="54">
        <f t="shared" si="22"/>
        <v>103622417.26999998</v>
      </c>
      <c r="E151" s="54">
        <f t="shared" si="22"/>
        <v>84682376.78999999</v>
      </c>
      <c r="F151" s="54">
        <f t="shared" si="22"/>
        <v>99450925.25000001</v>
      </c>
      <c r="G151" s="54">
        <f t="shared" si="22"/>
        <v>97805382.86</v>
      </c>
      <c r="H151" s="54">
        <f t="shared" si="22"/>
        <v>103747301.90999998</v>
      </c>
      <c r="I151" s="54">
        <f t="shared" si="22"/>
        <v>154462505.67</v>
      </c>
      <c r="J151" s="54">
        <f t="shared" si="22"/>
        <v>102422662.94999997</v>
      </c>
      <c r="K151" s="54">
        <f t="shared" si="22"/>
        <v>1009268357.13</v>
      </c>
    </row>
    <row r="152" spans="1:11" ht="12.75">
      <c r="A152" s="8"/>
      <c r="B152" s="8"/>
      <c r="C152" s="23"/>
      <c r="D152" s="8"/>
      <c r="E152" s="8"/>
      <c r="F152" s="71"/>
      <c r="G152" s="8"/>
      <c r="H152" s="8"/>
      <c r="I152" s="8"/>
      <c r="J152" s="8"/>
      <c r="K152" s="8"/>
    </row>
    <row r="153" spans="1:11" ht="12.75">
      <c r="A153" s="40" t="s">
        <v>93</v>
      </c>
      <c r="B153" s="23">
        <f aca="true" t="shared" si="23" ref="B153:K153">SUM(B151+B8)</f>
        <v>261460898.2400002</v>
      </c>
      <c r="C153" s="23">
        <f t="shared" si="23"/>
        <v>287104884.9800002</v>
      </c>
      <c r="D153" s="23">
        <f t="shared" si="23"/>
        <v>316510484.3600002</v>
      </c>
      <c r="E153" s="23">
        <f t="shared" si="23"/>
        <v>299099545.60000014</v>
      </c>
      <c r="F153" s="23">
        <f t="shared" si="23"/>
        <v>309321622.58000016</v>
      </c>
      <c r="G153" s="23">
        <f t="shared" si="23"/>
        <v>306058787.3000002</v>
      </c>
      <c r="H153" s="23">
        <f t="shared" si="23"/>
        <v>330773634.65000015</v>
      </c>
      <c r="I153" s="23">
        <f t="shared" si="23"/>
        <v>377270952.29000014</v>
      </c>
      <c r="J153" s="23">
        <f t="shared" si="23"/>
        <v>377305448.60000014</v>
      </c>
      <c r="K153" s="23">
        <f t="shared" si="23"/>
        <v>1105253467.9500003</v>
      </c>
    </row>
    <row r="154" spans="1:11" ht="12.75">
      <c r="A154" s="83"/>
      <c r="B154" s="74"/>
      <c r="C154" s="74"/>
      <c r="D154" s="74"/>
      <c r="E154" s="74"/>
      <c r="F154" s="74"/>
      <c r="G154" s="74"/>
      <c r="H154" s="74"/>
      <c r="I154" s="74"/>
      <c r="J154" s="74"/>
      <c r="K154" s="74"/>
    </row>
    <row r="155" spans="1:11" ht="12.75">
      <c r="A155" s="18"/>
      <c r="B155" s="18"/>
      <c r="C155" s="18"/>
      <c r="D155" s="18"/>
      <c r="E155" s="18"/>
      <c r="F155" s="84"/>
      <c r="G155" s="85"/>
      <c r="H155" s="85"/>
      <c r="I155" s="18"/>
      <c r="J155" s="18"/>
      <c r="K155" s="18"/>
    </row>
    <row r="156" spans="1:11" ht="12.75">
      <c r="A156" s="69" t="s">
        <v>94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</row>
    <row r="157" spans="1:11" ht="12.75">
      <c r="A157" s="50" t="s">
        <v>215</v>
      </c>
      <c r="B157" s="53">
        <f>SUM('Egresos Reales'!B9)</f>
        <v>20504624</v>
      </c>
      <c r="C157" s="53">
        <f>SUM('Egresos Reales'!C9)</f>
        <v>19255730</v>
      </c>
      <c r="D157" s="53">
        <f>SUM('Egresos Reales'!D9)</f>
        <v>23541127</v>
      </c>
      <c r="E157" s="53">
        <f>SUM('Egresos Reales'!E9)</f>
        <v>22287424</v>
      </c>
      <c r="F157" s="53">
        <f>SUM('Egresos Reales'!F9)</f>
        <v>22369046</v>
      </c>
      <c r="G157" s="53">
        <f>SUM('Egresos Reales'!G9)</f>
        <v>21103351</v>
      </c>
      <c r="H157" s="53">
        <f>SUM('Egresos Reales'!H9)</f>
        <v>22716746</v>
      </c>
      <c r="I157" s="53">
        <f>SUM('Egresos Reales'!I9)</f>
        <v>22943613</v>
      </c>
      <c r="J157" s="53">
        <f>SUM('Egresos Reales'!J9)</f>
        <v>22064283</v>
      </c>
      <c r="K157" s="53">
        <f>SUM(B157:J157)</f>
        <v>196785944</v>
      </c>
    </row>
    <row r="158" spans="1:11" ht="12.75">
      <c r="A158" s="50" t="s">
        <v>216</v>
      </c>
      <c r="B158" s="53">
        <f>SUM('Egresos Reales'!B10)</f>
        <v>4877890.71</v>
      </c>
      <c r="C158" s="53">
        <f>SUM('Egresos Reales'!C10)</f>
        <v>6062233.85</v>
      </c>
      <c r="D158" s="53">
        <f>SUM('Egresos Reales'!D10)</f>
        <v>6296673.4</v>
      </c>
      <c r="E158" s="53">
        <f>SUM('Egresos Reales'!E10)</f>
        <v>5725873.96</v>
      </c>
      <c r="F158" s="53">
        <f>SUM('Egresos Reales'!F10)</f>
        <v>7330772.08</v>
      </c>
      <c r="G158" s="53">
        <f>SUM('Egresos Reales'!G10)</f>
        <v>5783660.37</v>
      </c>
      <c r="H158" s="53">
        <f>SUM('Egresos Reales'!H10)</f>
        <v>7579993.15</v>
      </c>
      <c r="I158" s="53">
        <f>SUM('Egresos Reales'!I10)</f>
        <v>4881678.52</v>
      </c>
      <c r="J158" s="53">
        <f>SUM('Egresos Reales'!J10)</f>
        <v>5923363.09</v>
      </c>
      <c r="K158" s="53">
        <f>SUM(B158:J158)</f>
        <v>54462139.129999995</v>
      </c>
    </row>
    <row r="159" spans="1:11" ht="12.75">
      <c r="A159" s="50" t="s">
        <v>95</v>
      </c>
      <c r="B159" s="53">
        <f>SUM('Egresos Reales'!B11)</f>
        <v>3261271.39</v>
      </c>
      <c r="C159" s="53">
        <f>SUM('Egresos Reales'!C11)</f>
        <v>4451986.9</v>
      </c>
      <c r="D159" s="53">
        <f>SUM('Egresos Reales'!D11)</f>
        <v>5603173.6</v>
      </c>
      <c r="E159" s="53">
        <f>SUM('Egresos Reales'!E11)</f>
        <v>4886775.09</v>
      </c>
      <c r="F159" s="53">
        <f>SUM('Egresos Reales'!F11)</f>
        <v>5864140.59</v>
      </c>
      <c r="G159" s="53">
        <f>SUM('Egresos Reales'!G11)</f>
        <v>3592324.39</v>
      </c>
      <c r="H159" s="53">
        <f>SUM('Egresos Reales'!H11)</f>
        <v>5529257.21</v>
      </c>
      <c r="I159" s="53">
        <f>SUM('Egresos Reales'!I11)</f>
        <v>2796682.19</v>
      </c>
      <c r="J159" s="53">
        <f>SUM('Egresos Reales'!J11)</f>
        <v>3523398.15</v>
      </c>
      <c r="K159" s="53">
        <f>SUM(B159:J159)</f>
        <v>39509009.51</v>
      </c>
    </row>
    <row r="160" spans="1:11" ht="12.75">
      <c r="A160" s="55" t="s">
        <v>217</v>
      </c>
      <c r="B160" s="54">
        <f>SUM(B157:B159)</f>
        <v>28643786.1</v>
      </c>
      <c r="C160" s="54">
        <f aca="true" t="shared" si="24" ref="C160:K160">SUM(C157:C159)</f>
        <v>29769950.75</v>
      </c>
      <c r="D160" s="54">
        <f t="shared" si="24"/>
        <v>35440974</v>
      </c>
      <c r="E160" s="54">
        <f t="shared" si="24"/>
        <v>32900073.05</v>
      </c>
      <c r="F160" s="54">
        <f t="shared" si="24"/>
        <v>35563958.67</v>
      </c>
      <c r="G160" s="54">
        <f t="shared" si="24"/>
        <v>30479335.76</v>
      </c>
      <c r="H160" s="54">
        <f>SUM(H157:H159)</f>
        <v>35825996.36</v>
      </c>
      <c r="I160" s="54">
        <f t="shared" si="24"/>
        <v>30621973.71</v>
      </c>
      <c r="J160" s="54">
        <f>SUM(J157:J159)</f>
        <v>31511044.24</v>
      </c>
      <c r="K160" s="54">
        <f t="shared" si="24"/>
        <v>290757092.64</v>
      </c>
    </row>
    <row r="161" spans="1:11" ht="12.75">
      <c r="A161" s="45" t="s">
        <v>46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</row>
    <row r="162" spans="1:11" ht="12.75">
      <c r="A162" s="50" t="s">
        <v>96</v>
      </c>
      <c r="B162" s="53">
        <f>SUM('Egresos Reales'!B14)</f>
        <v>2517897.55</v>
      </c>
      <c r="C162" s="53">
        <f>SUM('Egresos Reales'!C14)</f>
        <v>2265659.64</v>
      </c>
      <c r="D162" s="53">
        <f>SUM('Egresos Reales'!D14)</f>
        <v>2836603.42</v>
      </c>
      <c r="E162" s="53">
        <f>SUM('Egresos Reales'!E14)</f>
        <v>2356656.68</v>
      </c>
      <c r="F162" s="53">
        <f>SUM('Egresos Reales'!F14)</f>
        <v>2764374.98</v>
      </c>
      <c r="G162" s="53">
        <f>SUM('Egresos Reales'!G14)</f>
        <v>2596629.83</v>
      </c>
      <c r="H162" s="53">
        <f>SUM('Egresos Reales'!H14)</f>
        <v>1989524.24</v>
      </c>
      <c r="I162" s="53">
        <f>SUM('Egresos Reales'!I14)</f>
        <v>1427990.18</v>
      </c>
      <c r="J162" s="53">
        <f>SUM('Egresos Reales'!J14)</f>
        <v>2681635.37</v>
      </c>
      <c r="K162" s="53">
        <f aca="true" t="shared" si="25" ref="K162:K167">SUM(B162:J162)</f>
        <v>21436971.89</v>
      </c>
    </row>
    <row r="163" spans="1:11" ht="12.75">
      <c r="A163" s="50" t="s">
        <v>97</v>
      </c>
      <c r="B163" s="53">
        <f>SUM('Egresos Reales'!B15)</f>
        <v>101652.02</v>
      </c>
      <c r="C163" s="53">
        <f>SUM('Egresos Reales'!C15)</f>
        <v>1087511.94</v>
      </c>
      <c r="D163" s="53">
        <f>SUM('Egresos Reales'!D15)</f>
        <v>37411.22</v>
      </c>
      <c r="E163" s="53">
        <f>SUM('Egresos Reales'!E15)</f>
        <v>866840.2</v>
      </c>
      <c r="F163" s="53">
        <f>SUM('Egresos Reales'!F15)</f>
        <v>309864.08</v>
      </c>
      <c r="G163" s="53">
        <f>SUM('Egresos Reales'!G15)</f>
        <v>1106092.52</v>
      </c>
      <c r="H163" s="53">
        <f>SUM('Egresos Reales'!H15)</f>
        <v>882542.44</v>
      </c>
      <c r="I163" s="53">
        <f>SUM('Egresos Reales'!I15)</f>
        <v>696569.52</v>
      </c>
      <c r="J163" s="53">
        <f>SUM('Egresos Reales'!J15)</f>
        <v>1763074.84</v>
      </c>
      <c r="K163" s="53">
        <f t="shared" si="25"/>
        <v>6851558.779999999</v>
      </c>
    </row>
    <row r="164" spans="1:11" ht="12.75">
      <c r="A164" s="50" t="s">
        <v>98</v>
      </c>
      <c r="B164" s="53">
        <f>SUM('Egresos Reales'!B16)</f>
        <v>45240</v>
      </c>
      <c r="C164" s="53">
        <f>SUM('Egresos Reales'!C16)</f>
        <v>45240</v>
      </c>
      <c r="D164" s="53">
        <f>SUM('Egresos Reales'!D16)</f>
        <v>76560</v>
      </c>
      <c r="E164" s="53">
        <f>SUM('Egresos Reales'!E16)</f>
        <v>46400</v>
      </c>
      <c r="F164" s="53">
        <f>SUM('Egresos Reales'!F16)</f>
        <v>160080</v>
      </c>
      <c r="G164" s="53">
        <f>SUM('Egresos Reales'!G16)</f>
        <v>76560</v>
      </c>
      <c r="H164" s="53">
        <f>SUM('Egresos Reales'!H16)</f>
        <v>74240.01</v>
      </c>
      <c r="I164" s="53">
        <f>SUM('Egresos Reales'!I16)</f>
        <v>153700</v>
      </c>
      <c r="J164" s="53">
        <f>SUM('Egresos Reales'!J16)</f>
        <v>115420</v>
      </c>
      <c r="K164" s="53">
        <f t="shared" si="25"/>
        <v>793440.01</v>
      </c>
    </row>
    <row r="165" spans="1:11" ht="12.75">
      <c r="A165" s="50" t="s">
        <v>99</v>
      </c>
      <c r="B165" s="53">
        <f>SUM('Egresos Reales'!B17)</f>
        <v>0</v>
      </c>
      <c r="C165" s="53">
        <f>SUM('Egresos Reales'!C17)</f>
        <v>0</v>
      </c>
      <c r="D165" s="53">
        <f>SUM('Egresos Reales'!D17)</f>
        <v>0</v>
      </c>
      <c r="E165" s="53">
        <f>SUM('Egresos Reales'!E17)</f>
        <v>0</v>
      </c>
      <c r="F165" s="53">
        <f>SUM('Egresos Reales'!F17)</f>
        <v>0</v>
      </c>
      <c r="G165" s="53">
        <f>SUM('Egresos Reales'!G17)</f>
        <v>0</v>
      </c>
      <c r="H165" s="53">
        <f>SUM('Egresos Reales'!H17)</f>
        <v>0</v>
      </c>
      <c r="I165" s="53">
        <f>SUM('Egresos Reales'!I17)</f>
        <v>0</v>
      </c>
      <c r="J165" s="53">
        <f>SUM('Egresos Reales'!J17)</f>
        <v>0</v>
      </c>
      <c r="K165" s="53">
        <f t="shared" si="25"/>
        <v>0</v>
      </c>
    </row>
    <row r="166" spans="1:11" ht="12.75">
      <c r="A166" s="50" t="s">
        <v>100</v>
      </c>
      <c r="B166" s="53">
        <f>SUM('Egresos Reales'!B18)</f>
        <v>0</v>
      </c>
      <c r="C166" s="53">
        <f>SUM('Egresos Reales'!C18)</f>
        <v>0</v>
      </c>
      <c r="D166" s="53">
        <f>SUM('Egresos Reales'!D18)</f>
        <v>0</v>
      </c>
      <c r="E166" s="53">
        <f>SUM('Egresos Reales'!E18)</f>
        <v>0</v>
      </c>
      <c r="F166" s="53">
        <f>SUM('Egresos Reales'!F18)</f>
        <v>0</v>
      </c>
      <c r="G166" s="53">
        <f>SUM('Egresos Reales'!G18)</f>
        <v>0</v>
      </c>
      <c r="H166" s="53">
        <f>SUM('Egresos Reales'!H18)</f>
        <v>0</v>
      </c>
      <c r="I166" s="53">
        <f>SUM('Egresos Reales'!I18)</f>
        <v>0</v>
      </c>
      <c r="J166" s="53">
        <f>SUM('Egresos Reales'!J18)</f>
        <v>0</v>
      </c>
      <c r="K166" s="53">
        <f t="shared" si="25"/>
        <v>0</v>
      </c>
    </row>
    <row r="167" spans="1:11" ht="12.75">
      <c r="A167" s="50" t="s">
        <v>23</v>
      </c>
      <c r="B167" s="53">
        <f>SUM('Egresos Reales'!B19)</f>
        <v>267437.24</v>
      </c>
      <c r="C167" s="53">
        <f>SUM('Egresos Reales'!C19)</f>
        <v>337531.73</v>
      </c>
      <c r="D167" s="53">
        <f>SUM('Egresos Reales'!D19)</f>
        <v>47122.32</v>
      </c>
      <c r="E167" s="53">
        <f>SUM('Egresos Reales'!E19)</f>
        <v>584080.1</v>
      </c>
      <c r="F167" s="53">
        <f>SUM('Egresos Reales'!F19)</f>
        <v>349717.31</v>
      </c>
      <c r="G167" s="53">
        <f>SUM('Egresos Reales'!G19)</f>
        <v>361925.84</v>
      </c>
      <c r="H167" s="53">
        <f>SUM('Egresos Reales'!H19)</f>
        <v>59233.8</v>
      </c>
      <c r="I167" s="53">
        <f>SUM('Egresos Reales'!I19)</f>
        <v>477907.13</v>
      </c>
      <c r="J167" s="53">
        <f>SUM('Egresos Reales'!J19)</f>
        <v>693786.4</v>
      </c>
      <c r="K167" s="53">
        <f t="shared" si="25"/>
        <v>3178741.87</v>
      </c>
    </row>
    <row r="168" spans="1:11" ht="12.75">
      <c r="A168" s="55" t="s">
        <v>101</v>
      </c>
      <c r="B168" s="54">
        <f>SUM(B162:B167)</f>
        <v>2932226.8099999996</v>
      </c>
      <c r="C168" s="54">
        <f aca="true" t="shared" si="26" ref="C168:K168">SUM(C162:C167)</f>
        <v>3735943.31</v>
      </c>
      <c r="D168" s="54">
        <f t="shared" si="26"/>
        <v>2997696.96</v>
      </c>
      <c r="E168" s="54">
        <f t="shared" si="26"/>
        <v>3853976.98</v>
      </c>
      <c r="F168" s="54">
        <f t="shared" si="26"/>
        <v>3584036.37</v>
      </c>
      <c r="G168" s="54">
        <f t="shared" si="26"/>
        <v>4141208.19</v>
      </c>
      <c r="H168" s="54">
        <f>SUM(H162:H167)</f>
        <v>3005540.4899999993</v>
      </c>
      <c r="I168" s="54">
        <f t="shared" si="26"/>
        <v>2756166.83</v>
      </c>
      <c r="J168" s="54">
        <f>SUM(J162:J167)</f>
        <v>5253916.61</v>
      </c>
      <c r="K168" s="54">
        <f t="shared" si="26"/>
        <v>32260712.550000004</v>
      </c>
    </row>
    <row r="169" spans="1:11" ht="12.75">
      <c r="A169" s="45" t="s">
        <v>47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</row>
    <row r="170" spans="1:11" ht="12.75">
      <c r="A170" s="50" t="s">
        <v>102</v>
      </c>
      <c r="B170" s="53">
        <f>SUM('Egresos Reales'!B22)</f>
        <v>88420.5</v>
      </c>
      <c r="C170" s="53">
        <f>SUM('Egresos Reales'!C22)</f>
        <v>53644</v>
      </c>
      <c r="D170" s="53">
        <f>SUM('Egresos Reales'!D22)</f>
        <v>2791295.33</v>
      </c>
      <c r="E170" s="53">
        <f>SUM('Egresos Reales'!E22)</f>
        <v>966505.63</v>
      </c>
      <c r="F170" s="53">
        <f>SUM('Egresos Reales'!F22)</f>
        <v>80384.66</v>
      </c>
      <c r="G170" s="53">
        <f>SUM('Egresos Reales'!G22)</f>
        <v>1647125.15</v>
      </c>
      <c r="H170" s="53">
        <f>SUM('Egresos Reales'!H22)</f>
        <v>131412.6</v>
      </c>
      <c r="I170" s="53">
        <f>SUM('Egresos Reales'!I22)</f>
        <v>3510881.51</v>
      </c>
      <c r="J170" s="53">
        <f>SUM('Egresos Reales'!J22)</f>
        <v>685134.8</v>
      </c>
      <c r="K170" s="53">
        <f aca="true" t="shared" si="27" ref="K170:K176">SUM(B170:J170)</f>
        <v>9954804.18</v>
      </c>
    </row>
    <row r="171" spans="1:11" ht="12.75" hidden="1">
      <c r="A171" s="50" t="s">
        <v>103</v>
      </c>
      <c r="B171" s="53">
        <f>SUM('Egresos Reales'!B23)</f>
        <v>0</v>
      </c>
      <c r="C171" s="53">
        <f>SUM('Egresos Reales'!C23)</f>
        <v>0</v>
      </c>
      <c r="D171" s="53">
        <f>SUM('Egresos Reales'!D23)</f>
        <v>0</v>
      </c>
      <c r="E171" s="53">
        <f>SUM('Egresos Reales'!E23)</f>
        <v>0</v>
      </c>
      <c r="F171" s="53">
        <f>SUM('Egresos Reales'!F23)</f>
        <v>0</v>
      </c>
      <c r="G171" s="53">
        <f>SUM('Egresos Reales'!G23)</f>
        <v>0</v>
      </c>
      <c r="H171" s="53">
        <f>SUM('Egresos Reales'!H23)</f>
        <v>0</v>
      </c>
      <c r="I171" s="53">
        <f>SUM('Egresos Reales'!I23)</f>
        <v>0</v>
      </c>
      <c r="J171" s="53">
        <f>SUM('Egresos Reales'!J23)</f>
        <v>0</v>
      </c>
      <c r="K171" s="53">
        <f t="shared" si="27"/>
        <v>0</v>
      </c>
    </row>
    <row r="172" spans="1:11" ht="12.75">
      <c r="A172" s="50" t="s">
        <v>104</v>
      </c>
      <c r="B172" s="53">
        <f>SUM('Egresos Reales'!B24)</f>
        <v>696931.94</v>
      </c>
      <c r="C172" s="53">
        <f>SUM('Egresos Reales'!C24)</f>
        <v>472115.05</v>
      </c>
      <c r="D172" s="53">
        <f>SUM('Egresos Reales'!D24)</f>
        <v>726727.59</v>
      </c>
      <c r="E172" s="53">
        <f>SUM('Egresos Reales'!E24)</f>
        <v>676223.2</v>
      </c>
      <c r="F172" s="53">
        <f>SUM('Egresos Reales'!F24)</f>
        <v>523264.13</v>
      </c>
      <c r="G172" s="53">
        <f>SUM('Egresos Reales'!G24)</f>
        <v>468567.71</v>
      </c>
      <c r="H172" s="53">
        <f>SUM('Egresos Reales'!H24)</f>
        <v>717177.67</v>
      </c>
      <c r="I172" s="53">
        <f>SUM('Egresos Reales'!I24)</f>
        <v>545601.22</v>
      </c>
      <c r="J172" s="53">
        <f>SUM('Egresos Reales'!J24)</f>
        <v>589780.74</v>
      </c>
      <c r="K172" s="53">
        <f t="shared" si="27"/>
        <v>5416389.25</v>
      </c>
    </row>
    <row r="173" spans="1:11" ht="12.75">
      <c r="A173" s="50" t="s">
        <v>218</v>
      </c>
      <c r="B173" s="53">
        <f>SUM('Egresos Reales'!B25)</f>
        <v>0</v>
      </c>
      <c r="C173" s="53">
        <f>SUM('Egresos Reales'!C25)</f>
        <v>120759.76</v>
      </c>
      <c r="D173" s="53">
        <f>SUM('Egresos Reales'!D25)</f>
        <v>48157.84</v>
      </c>
      <c r="E173" s="53">
        <f>SUM('Egresos Reales'!E25)</f>
        <v>115781.52</v>
      </c>
      <c r="F173" s="53">
        <f>SUM('Egresos Reales'!F25)</f>
        <v>59949.24</v>
      </c>
      <c r="G173" s="53">
        <f>SUM('Egresos Reales'!G25)</f>
        <v>20466.76</v>
      </c>
      <c r="H173" s="53">
        <f>SUM('Egresos Reales'!H25)</f>
        <v>42803.52</v>
      </c>
      <c r="I173" s="53">
        <f>SUM('Egresos Reales'!I25)</f>
        <v>136290.78</v>
      </c>
      <c r="J173" s="53">
        <f>SUM('Egresos Reales'!J25)</f>
        <v>7163</v>
      </c>
      <c r="K173" s="53">
        <f t="shared" si="27"/>
        <v>551372.42</v>
      </c>
    </row>
    <row r="174" spans="1:11" ht="12.75">
      <c r="A174" s="50" t="s">
        <v>219</v>
      </c>
      <c r="B174" s="53">
        <f>SUM('Egresos Reales'!B26)</f>
        <v>941846.49</v>
      </c>
      <c r="C174" s="53">
        <f>SUM('Egresos Reales'!C26)</f>
        <v>1430060.14</v>
      </c>
      <c r="D174" s="53">
        <f>SUM('Egresos Reales'!D26)</f>
        <v>522296.12</v>
      </c>
      <c r="E174" s="53">
        <f>SUM('Egresos Reales'!E26)</f>
        <v>757263.39</v>
      </c>
      <c r="F174" s="53">
        <f>SUM('Egresos Reales'!F26)</f>
        <v>1510236.77</v>
      </c>
      <c r="G174" s="53">
        <f>SUM('Egresos Reales'!G26)</f>
        <v>809788.84</v>
      </c>
      <c r="H174" s="53">
        <f>SUM('Egresos Reales'!H26)</f>
        <v>1438552.89</v>
      </c>
      <c r="I174" s="53">
        <f>SUM('Egresos Reales'!I26)</f>
        <v>4189747.2</v>
      </c>
      <c r="J174" s="53">
        <f>SUM('Egresos Reales'!J26)</f>
        <v>1451594.18</v>
      </c>
      <c r="K174" s="53">
        <f t="shared" si="27"/>
        <v>13051386.02</v>
      </c>
    </row>
    <row r="175" spans="1:11" ht="12.75">
      <c r="A175" s="50" t="s">
        <v>23</v>
      </c>
      <c r="B175" s="53">
        <f>SUM('Egresos Reales'!B27)</f>
        <v>114768</v>
      </c>
      <c r="C175" s="53">
        <f>SUM('Egresos Reales'!C27)</f>
        <v>196116</v>
      </c>
      <c r="D175" s="53">
        <f>SUM('Egresos Reales'!D27)</f>
        <v>194602</v>
      </c>
      <c r="E175" s="53">
        <f>SUM('Egresos Reales'!E27)</f>
        <v>182685</v>
      </c>
      <c r="F175" s="53">
        <f>SUM('Egresos Reales'!F27)</f>
        <v>261149</v>
      </c>
      <c r="G175" s="53">
        <f>SUM('Egresos Reales'!G27)</f>
        <v>224288</v>
      </c>
      <c r="H175" s="53">
        <f>SUM('Egresos Reales'!H27)</f>
        <v>197322</v>
      </c>
      <c r="I175" s="53">
        <f>SUM('Egresos Reales'!I27)</f>
        <v>203907.4</v>
      </c>
      <c r="J175" s="53">
        <f>SUM('Egresos Reales'!J27)</f>
        <v>174819.4</v>
      </c>
      <c r="K175" s="53">
        <f t="shared" si="27"/>
        <v>1749656.7999999998</v>
      </c>
    </row>
    <row r="176" spans="1:11" ht="12.75">
      <c r="A176" s="50" t="s">
        <v>338</v>
      </c>
      <c r="B176" s="53">
        <f>SUM('Egresos Reales'!B28)</f>
        <v>0</v>
      </c>
      <c r="C176" s="53">
        <f>SUM('Egresos Reales'!C28)</f>
        <v>0</v>
      </c>
      <c r="D176" s="53">
        <f>SUM('Egresos Reales'!D28)</f>
        <v>0</v>
      </c>
      <c r="E176" s="53">
        <f>SUM('Egresos Reales'!E28)</f>
        <v>0</v>
      </c>
      <c r="F176" s="53">
        <f>SUM('Egresos Reales'!F28)</f>
        <v>0</v>
      </c>
      <c r="G176" s="53">
        <f>SUM('Egresos Reales'!G28)</f>
        <v>0</v>
      </c>
      <c r="H176" s="53">
        <f>SUM('Egresos Reales'!H28)</f>
        <v>0</v>
      </c>
      <c r="I176" s="53">
        <f>SUM('Egresos Reales'!I28)</f>
        <v>0</v>
      </c>
      <c r="J176" s="53">
        <f>SUM('Egresos Reales'!J28)</f>
        <v>0</v>
      </c>
      <c r="K176" s="53">
        <f t="shared" si="27"/>
        <v>0</v>
      </c>
    </row>
    <row r="177" spans="1:11" ht="12.75">
      <c r="A177" s="55" t="s">
        <v>105</v>
      </c>
      <c r="B177" s="54">
        <f>SUM(B170:B176)</f>
        <v>1841966.93</v>
      </c>
      <c r="C177" s="54">
        <f aca="true" t="shared" si="28" ref="C177:K177">SUM(C170:C176)</f>
        <v>2272694.95</v>
      </c>
      <c r="D177" s="54">
        <f t="shared" si="28"/>
        <v>4283078.88</v>
      </c>
      <c r="E177" s="54">
        <f t="shared" si="28"/>
        <v>2698458.74</v>
      </c>
      <c r="F177" s="54">
        <f t="shared" si="28"/>
        <v>2434983.8</v>
      </c>
      <c r="G177" s="54">
        <f t="shared" si="28"/>
        <v>3170236.4599999995</v>
      </c>
      <c r="H177" s="54">
        <f>SUM(H170:H176)</f>
        <v>2527268.6799999997</v>
      </c>
      <c r="I177" s="54">
        <f t="shared" si="28"/>
        <v>8586428.11</v>
      </c>
      <c r="J177" s="54">
        <f>SUM(J170:J176)</f>
        <v>2908492.1199999996</v>
      </c>
      <c r="K177" s="54">
        <f t="shared" si="28"/>
        <v>30723608.669999998</v>
      </c>
    </row>
    <row r="178" spans="1:11" ht="12.75">
      <c r="A178" s="45" t="s">
        <v>268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</row>
    <row r="179" spans="1:11" ht="12.75">
      <c r="A179" s="50" t="s">
        <v>282</v>
      </c>
      <c r="B179" s="53">
        <f>SUM('Egresos Reales'!B31)</f>
        <v>2781342.12</v>
      </c>
      <c r="C179" s="53">
        <f>SUM('Egresos Reales'!C31)</f>
        <v>1601818.49</v>
      </c>
      <c r="D179" s="53">
        <f>SUM('Egresos Reales'!D31)</f>
        <v>2220582.01</v>
      </c>
      <c r="E179" s="53">
        <f>SUM('Egresos Reales'!E31)</f>
        <v>3074224.73</v>
      </c>
      <c r="F179" s="53">
        <f>SUM('Egresos Reales'!F31)</f>
        <v>3203412.81</v>
      </c>
      <c r="G179" s="53">
        <f>SUM('Egresos Reales'!G31)</f>
        <v>3234540.15</v>
      </c>
      <c r="H179" s="53">
        <f>SUM('Egresos Reales'!H31)</f>
        <v>2601592.62</v>
      </c>
      <c r="I179" s="53">
        <f>SUM('Egresos Reales'!I31)</f>
        <v>3659121.85</v>
      </c>
      <c r="J179" s="53">
        <f>SUM('Egresos Reales'!J31)</f>
        <v>3126684.16</v>
      </c>
      <c r="K179" s="53">
        <f aca="true" t="shared" si="29" ref="K179:K185">SUM(B179:J179)</f>
        <v>25503318.94</v>
      </c>
    </row>
    <row r="180" spans="1:11" ht="12.75">
      <c r="A180" s="50" t="s">
        <v>106</v>
      </c>
      <c r="B180" s="53">
        <f>SUM('Egresos Reales'!B32)</f>
        <v>707880.18</v>
      </c>
      <c r="C180" s="53">
        <f>SUM('Egresos Reales'!C32)</f>
        <v>704398.19</v>
      </c>
      <c r="D180" s="53">
        <f>SUM('Egresos Reales'!D32)</f>
        <v>1160853.64</v>
      </c>
      <c r="E180" s="53">
        <f>SUM('Egresos Reales'!E32)</f>
        <v>1526866.75</v>
      </c>
      <c r="F180" s="53">
        <f>SUM('Egresos Reales'!F32)</f>
        <v>1632234.21</v>
      </c>
      <c r="G180" s="53">
        <f>SUM('Egresos Reales'!G32)</f>
        <v>881986.41</v>
      </c>
      <c r="H180" s="53">
        <f>SUM('Egresos Reales'!H32)</f>
        <v>928217.55</v>
      </c>
      <c r="I180" s="53">
        <f>SUM('Egresos Reales'!I32)</f>
        <v>915113.59</v>
      </c>
      <c r="J180" s="53">
        <f>SUM('Egresos Reales'!J32)</f>
        <v>1449431.2</v>
      </c>
      <c r="K180" s="53">
        <f t="shared" si="29"/>
        <v>9906981.719999999</v>
      </c>
    </row>
    <row r="181" spans="1:11" ht="12.75">
      <c r="A181" s="50" t="s">
        <v>107</v>
      </c>
      <c r="B181" s="53">
        <f>SUM('Egresos Reales'!B33)</f>
        <v>238.99</v>
      </c>
      <c r="C181" s="53">
        <f>SUM('Egresos Reales'!C33)</f>
        <v>6333.6</v>
      </c>
      <c r="D181" s="53">
        <f>SUM('Egresos Reales'!D33)</f>
        <v>37667.6</v>
      </c>
      <c r="E181" s="53">
        <f>SUM('Egresos Reales'!E33)</f>
        <v>29116.46</v>
      </c>
      <c r="F181" s="53">
        <f>SUM('Egresos Reales'!F33)</f>
        <v>12076.39</v>
      </c>
      <c r="G181" s="53">
        <f>SUM('Egresos Reales'!G33)</f>
        <v>6895.04</v>
      </c>
      <c r="H181" s="53">
        <f>SUM('Egresos Reales'!H33)</f>
        <v>0</v>
      </c>
      <c r="I181" s="53">
        <f>SUM('Egresos Reales'!I33)</f>
        <v>899</v>
      </c>
      <c r="J181" s="53">
        <f>SUM('Egresos Reales'!J33)</f>
        <v>10851.8</v>
      </c>
      <c r="K181" s="53">
        <f t="shared" si="29"/>
        <v>104078.87999999999</v>
      </c>
    </row>
    <row r="182" spans="1:11" ht="12.75">
      <c r="A182" s="50" t="s">
        <v>108</v>
      </c>
      <c r="B182" s="53">
        <f>SUM('Egresos Reales'!B34)</f>
        <v>171757.55</v>
      </c>
      <c r="C182" s="53">
        <f>SUM('Egresos Reales'!C34)</f>
        <v>340791.76</v>
      </c>
      <c r="D182" s="53">
        <f>SUM('Egresos Reales'!D34)</f>
        <v>266797.07</v>
      </c>
      <c r="E182" s="53">
        <f>SUM('Egresos Reales'!E34)</f>
        <v>354193.59</v>
      </c>
      <c r="F182" s="53">
        <f>SUM('Egresos Reales'!F34)</f>
        <v>241039.81</v>
      </c>
      <c r="G182" s="53">
        <f>SUM('Egresos Reales'!G34)</f>
        <v>231078.55</v>
      </c>
      <c r="H182" s="53">
        <f>SUM('Egresos Reales'!H34)</f>
        <v>562116.68</v>
      </c>
      <c r="I182" s="53">
        <f>SUM('Egresos Reales'!I34)</f>
        <v>246079.39</v>
      </c>
      <c r="J182" s="53">
        <f>SUM('Egresos Reales'!J34)</f>
        <v>556252.04</v>
      </c>
      <c r="K182" s="53">
        <f t="shared" si="29"/>
        <v>2970106.4400000004</v>
      </c>
    </row>
    <row r="183" spans="1:11" ht="12.75">
      <c r="A183" s="50" t="s">
        <v>109</v>
      </c>
      <c r="B183" s="53">
        <f>SUM('Egresos Reales'!B35)</f>
        <v>5606.54</v>
      </c>
      <c r="C183" s="53">
        <f>SUM('Egresos Reales'!C35)</f>
        <v>13035.47</v>
      </c>
      <c r="D183" s="53">
        <f>SUM('Egresos Reales'!D35)</f>
        <v>19507.49</v>
      </c>
      <c r="E183" s="53">
        <f>SUM('Egresos Reales'!E35)</f>
        <v>86942.76</v>
      </c>
      <c r="F183" s="53">
        <f>SUM('Egresos Reales'!F35)</f>
        <v>25187.15</v>
      </c>
      <c r="G183" s="53">
        <f>SUM('Egresos Reales'!G35)</f>
        <v>17937.84</v>
      </c>
      <c r="H183" s="53">
        <f>SUM('Egresos Reales'!H35)</f>
        <v>18863.3</v>
      </c>
      <c r="I183" s="53">
        <f>SUM('Egresos Reales'!I35)</f>
        <v>54385.58</v>
      </c>
      <c r="J183" s="53">
        <f>SUM('Egresos Reales'!J35)</f>
        <v>50105.38</v>
      </c>
      <c r="K183" s="53">
        <f t="shared" si="29"/>
        <v>291571.51</v>
      </c>
    </row>
    <row r="184" spans="1:11" ht="12.75">
      <c r="A184" s="50" t="s">
        <v>110</v>
      </c>
      <c r="B184" s="53">
        <f>SUM('Egresos Reales'!B36)</f>
        <v>0</v>
      </c>
      <c r="C184" s="53">
        <f>SUM('Egresos Reales'!C36)</f>
        <v>0</v>
      </c>
      <c r="D184" s="53">
        <f>SUM('Egresos Reales'!D36)</f>
        <v>0</v>
      </c>
      <c r="E184" s="53">
        <f>SUM('Egresos Reales'!E36)</f>
        <v>0</v>
      </c>
      <c r="F184" s="53">
        <f>SUM('Egresos Reales'!F36)</f>
        <v>0</v>
      </c>
      <c r="G184" s="53">
        <f>SUM('Egresos Reales'!G36)</f>
        <v>0</v>
      </c>
      <c r="H184" s="53">
        <f>SUM('Egresos Reales'!H36)</f>
        <v>0</v>
      </c>
      <c r="I184" s="53">
        <f>SUM('Egresos Reales'!I36)</f>
        <v>0</v>
      </c>
      <c r="J184" s="53">
        <f>SUM('Egresos Reales'!J36)</f>
        <v>0</v>
      </c>
      <c r="K184" s="53">
        <f t="shared" si="29"/>
        <v>0</v>
      </c>
    </row>
    <row r="185" spans="1:11" ht="12.75">
      <c r="A185" s="50" t="s">
        <v>23</v>
      </c>
      <c r="B185" s="53">
        <f>SUM('Egresos Reales'!B37)</f>
        <v>604691.11</v>
      </c>
      <c r="C185" s="53">
        <f>SUM('Egresos Reales'!C37)</f>
        <v>1200297.86</v>
      </c>
      <c r="D185" s="53">
        <f>SUM('Egresos Reales'!D37)</f>
        <v>48660.36</v>
      </c>
      <c r="E185" s="53">
        <f>SUM('Egresos Reales'!E37)</f>
        <v>289176.65</v>
      </c>
      <c r="F185" s="53">
        <f>SUM('Egresos Reales'!F37)</f>
        <v>21605</v>
      </c>
      <c r="G185" s="53">
        <f>SUM('Egresos Reales'!G37)</f>
        <v>130967.35</v>
      </c>
      <c r="H185" s="53">
        <f>SUM('Egresos Reales'!H37)</f>
        <v>1384846.39</v>
      </c>
      <c r="I185" s="53">
        <f>SUM('Egresos Reales'!I37)</f>
        <v>80409.51</v>
      </c>
      <c r="J185" s="53">
        <f>SUM('Egresos Reales'!J37)</f>
        <v>57678.66</v>
      </c>
      <c r="K185" s="53">
        <f t="shared" si="29"/>
        <v>3818332.8900000006</v>
      </c>
    </row>
    <row r="186" spans="1:11" ht="12.75">
      <c r="A186" s="55" t="s">
        <v>111</v>
      </c>
      <c r="B186" s="54">
        <f>SUM(B179:B185)</f>
        <v>4271516.49</v>
      </c>
      <c r="C186" s="54">
        <f aca="true" t="shared" si="30" ref="C186:K186">SUM(C179:C185)</f>
        <v>3866675.37</v>
      </c>
      <c r="D186" s="54">
        <f t="shared" si="30"/>
        <v>3754068.1699999995</v>
      </c>
      <c r="E186" s="54">
        <f t="shared" si="30"/>
        <v>5360520.94</v>
      </c>
      <c r="F186" s="54">
        <f t="shared" si="30"/>
        <v>5135555.369999999</v>
      </c>
      <c r="G186" s="54">
        <f t="shared" si="30"/>
        <v>4503405.34</v>
      </c>
      <c r="H186" s="54">
        <f>SUM(H179:H185)</f>
        <v>5495636.54</v>
      </c>
      <c r="I186" s="54">
        <f t="shared" si="30"/>
        <v>4956008.92</v>
      </c>
      <c r="J186" s="54">
        <f>SUM(J179:J185)</f>
        <v>5251003.24</v>
      </c>
      <c r="K186" s="54">
        <f t="shared" si="30"/>
        <v>42594390.379999995</v>
      </c>
    </row>
    <row r="187" spans="1:11" ht="12.75">
      <c r="A187" s="45" t="s">
        <v>48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</row>
    <row r="188" spans="1:11" ht="12.75">
      <c r="A188" s="50" t="s">
        <v>112</v>
      </c>
      <c r="B188" s="53">
        <f>SUM('Egresos Reales'!B40)</f>
        <v>249486.94</v>
      </c>
      <c r="C188" s="53">
        <f>SUM('Egresos Reales'!C40)</f>
        <v>356277.86</v>
      </c>
      <c r="D188" s="53">
        <f>SUM('Egresos Reales'!D40)</f>
        <v>726592.39</v>
      </c>
      <c r="E188" s="53">
        <f>SUM('Egresos Reales'!E40)</f>
        <v>566468.73</v>
      </c>
      <c r="F188" s="53">
        <f>SUM('Egresos Reales'!F40)</f>
        <v>682325.98</v>
      </c>
      <c r="G188" s="53">
        <f>SUM('Egresos Reales'!G40)</f>
        <v>1710114.28</v>
      </c>
      <c r="H188" s="53">
        <f>SUM('Egresos Reales'!H40)</f>
        <v>1420755.02</v>
      </c>
      <c r="I188" s="53">
        <f>SUM('Egresos Reales'!I40)</f>
        <v>1282881.39</v>
      </c>
      <c r="J188" s="53">
        <f>SUM('Egresos Reales'!J40)</f>
        <v>246401.37</v>
      </c>
      <c r="K188" s="53">
        <f>SUM(B188:J188)</f>
        <v>7241303.959999999</v>
      </c>
    </row>
    <row r="189" spans="1:11" ht="12.75">
      <c r="A189" s="50" t="s">
        <v>113</v>
      </c>
      <c r="B189" s="53">
        <f>SUM('Egresos Reales'!B41)</f>
        <v>0</v>
      </c>
      <c r="C189" s="53">
        <f>SUM('Egresos Reales'!C41)</f>
        <v>0</v>
      </c>
      <c r="D189" s="53">
        <f>SUM('Egresos Reales'!D41)</f>
        <v>0</v>
      </c>
      <c r="E189" s="53">
        <f>SUM('Egresos Reales'!E41)</f>
        <v>0</v>
      </c>
      <c r="F189" s="53">
        <f>SUM('Egresos Reales'!F41)</f>
        <v>0</v>
      </c>
      <c r="G189" s="53">
        <f>SUM('Egresos Reales'!G41)</f>
        <v>0</v>
      </c>
      <c r="H189" s="53">
        <f>SUM('Egresos Reales'!H41)</f>
        <v>0</v>
      </c>
      <c r="I189" s="53">
        <f>SUM('Egresos Reales'!I41)</f>
        <v>0</v>
      </c>
      <c r="J189" s="53">
        <f>SUM('Egresos Reales'!J41)</f>
        <v>0</v>
      </c>
      <c r="K189" s="53">
        <f>SUM(B189:J189)</f>
        <v>0</v>
      </c>
    </row>
    <row r="190" spans="1:11" ht="12.75">
      <c r="A190" s="55" t="s">
        <v>114</v>
      </c>
      <c r="B190" s="54">
        <f aca="true" t="shared" si="31" ref="B190:I190">SUM(B188:B189)</f>
        <v>249486.94</v>
      </c>
      <c r="C190" s="54">
        <f t="shared" si="31"/>
        <v>356277.86</v>
      </c>
      <c r="D190" s="54">
        <f t="shared" si="31"/>
        <v>726592.39</v>
      </c>
      <c r="E190" s="54">
        <f t="shared" si="31"/>
        <v>566468.73</v>
      </c>
      <c r="F190" s="54">
        <f t="shared" si="31"/>
        <v>682325.98</v>
      </c>
      <c r="G190" s="54">
        <f t="shared" si="31"/>
        <v>1710114.28</v>
      </c>
      <c r="H190" s="54">
        <f>SUM(H188:H189)</f>
        <v>1420755.02</v>
      </c>
      <c r="I190" s="54">
        <f t="shared" si="31"/>
        <v>1282881.39</v>
      </c>
      <c r="J190" s="54">
        <f>SUM(J188:J189)</f>
        <v>246401.37</v>
      </c>
      <c r="K190" s="54">
        <f>SUM(K188:K189)</f>
        <v>7241303.959999999</v>
      </c>
    </row>
    <row r="191" spans="1:11" ht="12.75">
      <c r="A191" s="45" t="s">
        <v>115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</row>
    <row r="192" spans="1:11" ht="12.75">
      <c r="A192" s="50" t="s">
        <v>116</v>
      </c>
      <c r="B192" s="53">
        <f>SUM('Egresos Reales'!B44)</f>
        <v>2951739.72</v>
      </c>
      <c r="C192" s="53">
        <f>SUM('Egresos Reales'!C44)</f>
        <v>4687698.15</v>
      </c>
      <c r="D192" s="53">
        <f>SUM('Egresos Reales'!D44)</f>
        <v>5225936.31</v>
      </c>
      <c r="E192" s="53">
        <f>SUM('Egresos Reales'!E44)</f>
        <v>5592000.86</v>
      </c>
      <c r="F192" s="53">
        <f>SUM('Egresos Reales'!F44)</f>
        <v>13115757.96</v>
      </c>
      <c r="G192" s="53">
        <f>SUM('Egresos Reales'!G44)</f>
        <v>7243371.75</v>
      </c>
      <c r="H192" s="53">
        <f>SUM('Egresos Reales'!H44)</f>
        <v>6400354.57</v>
      </c>
      <c r="I192" s="53">
        <f>SUM('Egresos Reales'!I44)</f>
        <v>6657781</v>
      </c>
      <c r="J192" s="53">
        <f>SUM('Egresos Reales'!J44)</f>
        <v>8215039.85</v>
      </c>
      <c r="K192" s="53">
        <f>SUM(B192:J192)</f>
        <v>60089680.17</v>
      </c>
    </row>
    <row r="193" spans="1:11" ht="12.75">
      <c r="A193" s="27" t="s">
        <v>359</v>
      </c>
      <c r="B193" s="53">
        <f>SUM('Egresos Reales'!B45)</f>
        <v>0</v>
      </c>
      <c r="C193" s="53">
        <f>SUM('Egresos Reales'!C45)</f>
        <v>1592032.88</v>
      </c>
      <c r="D193" s="53">
        <f>SUM('Egresos Reales'!D45)</f>
        <v>0</v>
      </c>
      <c r="E193" s="53">
        <f>SUM('Egresos Reales'!E45)</f>
        <v>919414.5</v>
      </c>
      <c r="F193" s="53">
        <f>SUM('Egresos Reales'!F45)</f>
        <v>1409544.57</v>
      </c>
      <c r="G193" s="53">
        <f>SUM('Egresos Reales'!G45)</f>
        <v>2833518.85</v>
      </c>
      <c r="H193" s="53">
        <f>SUM('Egresos Reales'!H45)</f>
        <v>10569387.01</v>
      </c>
      <c r="I193" s="53">
        <f>SUM('Egresos Reales'!I45)</f>
        <v>8068729.57</v>
      </c>
      <c r="J193" s="53">
        <f>SUM('Egresos Reales'!J45)</f>
        <v>4104828.05</v>
      </c>
      <c r="K193" s="53">
        <f>SUM(B193:J193)</f>
        <v>29497455.430000003</v>
      </c>
    </row>
    <row r="194" spans="1:11" ht="12.75">
      <c r="A194" s="50" t="s">
        <v>117</v>
      </c>
      <c r="B194" s="53">
        <f>SUM('Egresos Reales'!B46)</f>
        <v>0</v>
      </c>
      <c r="C194" s="53">
        <f>SUM('Egresos Reales'!C46)</f>
        <v>0</v>
      </c>
      <c r="D194" s="53">
        <f>SUM('Egresos Reales'!D46)</f>
        <v>0</v>
      </c>
      <c r="E194" s="53">
        <f>SUM('Egresos Reales'!E46)</f>
        <v>0</v>
      </c>
      <c r="F194" s="53">
        <f>SUM('Egresos Reales'!F46)</f>
        <v>0</v>
      </c>
      <c r="G194" s="53">
        <f>SUM('Egresos Reales'!G46)</f>
        <v>0</v>
      </c>
      <c r="H194" s="53">
        <f>SUM('Egresos Reales'!H46)</f>
        <v>0</v>
      </c>
      <c r="I194" s="53">
        <f>SUM('Egresos Reales'!I46)</f>
        <v>0</v>
      </c>
      <c r="J194" s="53">
        <f>SUM('Egresos Reales'!J46)</f>
        <v>0</v>
      </c>
      <c r="K194" s="53">
        <f>SUM(B194:J194)</f>
        <v>0</v>
      </c>
    </row>
    <row r="195" spans="1:11" ht="12.75">
      <c r="A195" s="50" t="s">
        <v>118</v>
      </c>
      <c r="B195" s="53">
        <f>SUM('Egresos Reales'!B47)</f>
        <v>0</v>
      </c>
      <c r="C195" s="53">
        <f>SUM('Egresos Reales'!C47)</f>
        <v>0</v>
      </c>
      <c r="D195" s="53">
        <f>SUM('Egresos Reales'!D47)</f>
        <v>0</v>
      </c>
      <c r="E195" s="53">
        <f>SUM('Egresos Reales'!E47)</f>
        <v>0</v>
      </c>
      <c r="F195" s="53">
        <f>SUM('Egresos Reales'!F47)</f>
        <v>0</v>
      </c>
      <c r="G195" s="53">
        <f>SUM('Egresos Reales'!G47)</f>
        <v>0</v>
      </c>
      <c r="H195" s="53">
        <f>SUM('Egresos Reales'!H47)</f>
        <v>0</v>
      </c>
      <c r="I195" s="53">
        <f>SUM('Egresos Reales'!I47)</f>
        <v>0</v>
      </c>
      <c r="J195" s="53">
        <f>SUM('Egresos Reales'!J47)</f>
        <v>0</v>
      </c>
      <c r="K195" s="53">
        <f>SUM(B195:J195)</f>
        <v>0</v>
      </c>
    </row>
    <row r="196" spans="1:11" ht="12.75">
      <c r="A196" s="55" t="s">
        <v>119</v>
      </c>
      <c r="B196" s="54">
        <f>SUM(B192:B195)</f>
        <v>2951739.72</v>
      </c>
      <c r="C196" s="54">
        <f aca="true" t="shared" si="32" ref="C196:K196">SUM(C192:C195)</f>
        <v>6279731.03</v>
      </c>
      <c r="D196" s="54">
        <f t="shared" si="32"/>
        <v>5225936.31</v>
      </c>
      <c r="E196" s="54">
        <f t="shared" si="32"/>
        <v>6511415.36</v>
      </c>
      <c r="F196" s="54">
        <f t="shared" si="32"/>
        <v>14525302.530000001</v>
      </c>
      <c r="G196" s="54">
        <f t="shared" si="32"/>
        <v>10076890.6</v>
      </c>
      <c r="H196" s="54">
        <f>SUM(H192:H195)</f>
        <v>16969741.58</v>
      </c>
      <c r="I196" s="54">
        <f t="shared" si="32"/>
        <v>14726510.57</v>
      </c>
      <c r="J196" s="54">
        <f>SUM(J192:J195)</f>
        <v>12319867.899999999</v>
      </c>
      <c r="K196" s="54">
        <f t="shared" si="32"/>
        <v>89587135.60000001</v>
      </c>
    </row>
    <row r="197" spans="1:11" ht="12.75">
      <c r="A197" s="45" t="s">
        <v>269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</row>
    <row r="198" spans="1:11" ht="12.75" hidden="1">
      <c r="A198" s="56" t="s">
        <v>270</v>
      </c>
      <c r="B198" s="53">
        <f>SUM('Egresos Reales'!B51)</f>
        <v>0</v>
      </c>
      <c r="C198" s="53">
        <f>SUM('Egresos Reales'!C51)</f>
        <v>0</v>
      </c>
      <c r="D198" s="53">
        <f>SUM('Egresos Reales'!D51)</f>
        <v>0</v>
      </c>
      <c r="E198" s="53">
        <f>SUM('Egresos Reales'!E51)</f>
        <v>0</v>
      </c>
      <c r="F198" s="53">
        <f>SUM('Egresos Reales'!F51)</f>
        <v>0</v>
      </c>
      <c r="G198" s="53">
        <f>SUM('Egresos Reales'!G51)</f>
        <v>0</v>
      </c>
      <c r="H198" s="53">
        <f>SUM('Egresos Reales'!H51)</f>
        <v>0</v>
      </c>
      <c r="I198" s="53">
        <f>SUM('Egresos Reales'!I51)</f>
        <v>0</v>
      </c>
      <c r="J198" s="53">
        <f>SUM('Egresos Reales'!J51)</f>
        <v>0</v>
      </c>
      <c r="K198" s="53">
        <f>SUM('Egresos Reales'!K51)</f>
        <v>0</v>
      </c>
    </row>
    <row r="199" spans="1:11" ht="12.75" hidden="1">
      <c r="A199" s="56" t="s">
        <v>104</v>
      </c>
      <c r="B199" s="53">
        <f>SUM('Egresos Reales'!B52)</f>
        <v>0</v>
      </c>
      <c r="C199" s="53">
        <f>SUM('Egresos Reales'!C52)</f>
        <v>0</v>
      </c>
      <c r="D199" s="53">
        <f>SUM('Egresos Reales'!D52)</f>
        <v>0</v>
      </c>
      <c r="E199" s="53">
        <f>SUM('Egresos Reales'!E52)</f>
        <v>0</v>
      </c>
      <c r="F199" s="53">
        <f>SUM('Egresos Reales'!F52)</f>
        <v>0</v>
      </c>
      <c r="G199" s="53">
        <f>SUM('Egresos Reales'!G52)</f>
        <v>0</v>
      </c>
      <c r="H199" s="53">
        <f>SUM('Egresos Reales'!H52)</f>
        <v>0</v>
      </c>
      <c r="I199" s="53">
        <f>SUM('Egresos Reales'!I52)</f>
        <v>0</v>
      </c>
      <c r="J199" s="53">
        <f>SUM('Egresos Reales'!J52)</f>
        <v>0</v>
      </c>
      <c r="K199" s="53">
        <f>SUM('Egresos Reales'!K52)</f>
        <v>0</v>
      </c>
    </row>
    <row r="200" spans="1:11" ht="12.75" hidden="1">
      <c r="A200" s="56" t="s">
        <v>419</v>
      </c>
      <c r="B200" s="53">
        <f>SUM('Egresos Reales'!B53)</f>
        <v>0</v>
      </c>
      <c r="C200" s="53">
        <f>SUM('Egresos Reales'!C53)</f>
        <v>0</v>
      </c>
      <c r="D200" s="53">
        <f>SUM('Egresos Reales'!D53)</f>
        <v>0</v>
      </c>
      <c r="E200" s="53">
        <f>SUM('Egresos Reales'!E53)</f>
        <v>0</v>
      </c>
      <c r="F200" s="53">
        <f>SUM('Egresos Reales'!F53)</f>
        <v>0</v>
      </c>
      <c r="G200" s="53">
        <f>SUM('Egresos Reales'!G53)</f>
        <v>0</v>
      </c>
      <c r="H200" s="53">
        <f>SUM('Egresos Reales'!H53)</f>
        <v>0</v>
      </c>
      <c r="I200" s="53">
        <f>SUM('Egresos Reales'!I53)</f>
        <v>0</v>
      </c>
      <c r="J200" s="53">
        <f>SUM('Egresos Reales'!J53)</f>
        <v>0</v>
      </c>
      <c r="K200" s="53">
        <f>SUM('Egresos Reales'!K53)</f>
        <v>0</v>
      </c>
    </row>
    <row r="201" spans="1:11" ht="12.75" hidden="1">
      <c r="A201" s="56" t="s">
        <v>364</v>
      </c>
      <c r="B201" s="53">
        <f>SUM('Egresos Reales'!B54)</f>
        <v>0</v>
      </c>
      <c r="C201" s="53">
        <f>SUM('Egresos Reales'!C54)</f>
        <v>0</v>
      </c>
      <c r="D201" s="53">
        <f>SUM('Egresos Reales'!D54)</f>
        <v>0</v>
      </c>
      <c r="E201" s="53">
        <f>SUM('Egresos Reales'!E54)</f>
        <v>0</v>
      </c>
      <c r="F201" s="53">
        <f>SUM('Egresos Reales'!F54)</f>
        <v>0</v>
      </c>
      <c r="G201" s="53">
        <f>SUM('Egresos Reales'!G54)</f>
        <v>0</v>
      </c>
      <c r="H201" s="53">
        <f>SUM('Egresos Reales'!H54)</f>
        <v>0</v>
      </c>
      <c r="I201" s="53">
        <f>SUM('Egresos Reales'!I54)</f>
        <v>0</v>
      </c>
      <c r="J201" s="53">
        <f>SUM('Egresos Reales'!J54)</f>
        <v>0</v>
      </c>
      <c r="K201" s="53">
        <f>SUM('Egresos Reales'!K54)</f>
        <v>0</v>
      </c>
    </row>
    <row r="202" spans="1:11" ht="12.75" hidden="1">
      <c r="A202" s="56" t="s">
        <v>365</v>
      </c>
      <c r="B202" s="53">
        <f>SUM('Egresos Reales'!B55)</f>
        <v>0</v>
      </c>
      <c r="C202" s="53">
        <f>SUM('Egresos Reales'!C55)</f>
        <v>0</v>
      </c>
      <c r="D202" s="53">
        <f>SUM('Egresos Reales'!D55)</f>
        <v>0</v>
      </c>
      <c r="E202" s="53">
        <f>SUM('Egresos Reales'!E55)</f>
        <v>0</v>
      </c>
      <c r="F202" s="53">
        <f>SUM('Egresos Reales'!F55)</f>
        <v>0</v>
      </c>
      <c r="G202" s="53">
        <f>SUM('Egresos Reales'!G55)</f>
        <v>0</v>
      </c>
      <c r="H202" s="53">
        <f>SUM('Egresos Reales'!H55)</f>
        <v>0</v>
      </c>
      <c r="I202" s="53">
        <f>SUM('Egresos Reales'!I55)</f>
        <v>0</v>
      </c>
      <c r="J202" s="53">
        <f>SUM('Egresos Reales'!J55)</f>
        <v>0</v>
      </c>
      <c r="K202" s="53">
        <f>SUM('Egresos Reales'!K55)</f>
        <v>0</v>
      </c>
    </row>
    <row r="203" spans="1:11" ht="12.75" hidden="1">
      <c r="A203" s="56" t="s">
        <v>443</v>
      </c>
      <c r="B203" s="53">
        <f>SUM('Egresos Reales'!B56)</f>
        <v>0</v>
      </c>
      <c r="C203" s="53">
        <f>SUM('Egresos Reales'!C56)</f>
        <v>0</v>
      </c>
      <c r="D203" s="53">
        <f>SUM('Egresos Reales'!D56)</f>
        <v>0</v>
      </c>
      <c r="E203" s="53">
        <f>SUM('Egresos Reales'!E56)</f>
        <v>0</v>
      </c>
      <c r="F203" s="53">
        <f>SUM('Egresos Reales'!F56)</f>
        <v>0</v>
      </c>
      <c r="G203" s="53">
        <f>SUM('Egresos Reales'!G56)</f>
        <v>0</v>
      </c>
      <c r="H203" s="53">
        <f>SUM('Egresos Reales'!H56)</f>
        <v>0</v>
      </c>
      <c r="I203" s="53">
        <f>SUM('Egresos Reales'!I56)</f>
        <v>0</v>
      </c>
      <c r="J203" s="53">
        <f>SUM('Egresos Reales'!J56)</f>
        <v>0</v>
      </c>
      <c r="K203" s="53">
        <f>SUM('Egresos Reales'!K56)</f>
        <v>0</v>
      </c>
    </row>
    <row r="204" spans="1:11" ht="12.75" hidden="1">
      <c r="A204" s="56" t="s">
        <v>476</v>
      </c>
      <c r="B204" s="53">
        <f>SUM('Egresos Reales'!B57)</f>
        <v>0</v>
      </c>
      <c r="C204" s="53">
        <f>SUM('Egresos Reales'!C57)</f>
        <v>0</v>
      </c>
      <c r="D204" s="53">
        <f>SUM('Egresos Reales'!D57)</f>
        <v>0</v>
      </c>
      <c r="E204" s="53">
        <f>SUM('Egresos Reales'!E57)</f>
        <v>0</v>
      </c>
      <c r="F204" s="53">
        <f>SUM('Egresos Reales'!F57)</f>
        <v>0</v>
      </c>
      <c r="G204" s="53">
        <f>SUM('Egresos Reales'!G57)</f>
        <v>0</v>
      </c>
      <c r="H204" s="53">
        <f>SUM('Egresos Reales'!H57)</f>
        <v>0</v>
      </c>
      <c r="I204" s="53">
        <f>SUM('Egresos Reales'!I57)</f>
        <v>0</v>
      </c>
      <c r="J204" s="53">
        <f>SUM('Egresos Reales'!J57)</f>
        <v>0</v>
      </c>
      <c r="K204" s="53">
        <f>SUM('Egresos Reales'!K57)</f>
        <v>0</v>
      </c>
    </row>
    <row r="205" spans="1:11" ht="12.75">
      <c r="A205" s="56" t="s">
        <v>532</v>
      </c>
      <c r="B205" s="53">
        <f>SUM('Egresos Reales'!B58)</f>
        <v>0</v>
      </c>
      <c r="C205" s="53">
        <f>SUM('Egresos Reales'!C58)</f>
        <v>0</v>
      </c>
      <c r="D205" s="53">
        <f>SUM('Egresos Reales'!D58)</f>
        <v>0</v>
      </c>
      <c r="E205" s="53">
        <f>SUM('Egresos Reales'!E58)</f>
        <v>6.96</v>
      </c>
      <c r="F205" s="53">
        <f>SUM('Egresos Reales'!F58)</f>
        <v>0</v>
      </c>
      <c r="G205" s="53">
        <f>SUM('Egresos Reales'!G58)</f>
        <v>0</v>
      </c>
      <c r="H205" s="53">
        <f>SUM('Egresos Reales'!H58)</f>
        <v>0</v>
      </c>
      <c r="I205" s="53">
        <f>SUM('Egresos Reales'!I58)</f>
        <v>0</v>
      </c>
      <c r="J205" s="53">
        <f>SUM('Egresos Reales'!J58)</f>
        <v>0</v>
      </c>
      <c r="K205" s="53">
        <f>SUM('Egresos Reales'!K58)</f>
        <v>6.96</v>
      </c>
    </row>
    <row r="206" spans="1:11" ht="12.75">
      <c r="A206" s="56" t="s">
        <v>562</v>
      </c>
      <c r="B206" s="53">
        <f>SUM('Egresos Reales'!B59)</f>
        <v>0</v>
      </c>
      <c r="C206" s="53">
        <f>SUM('Egresos Reales'!C59)</f>
        <v>1</v>
      </c>
      <c r="D206" s="53">
        <f>SUM('Egresos Reales'!D59)</f>
        <v>0</v>
      </c>
      <c r="E206" s="53">
        <f>SUM('Egresos Reales'!E59)</f>
        <v>0</v>
      </c>
      <c r="F206" s="53">
        <f>SUM('Egresos Reales'!F59)</f>
        <v>0</v>
      </c>
      <c r="G206" s="53">
        <f>SUM('Egresos Reales'!G59)</f>
        <v>0</v>
      </c>
      <c r="H206" s="53">
        <f>SUM('Egresos Reales'!H59)</f>
        <v>0</v>
      </c>
      <c r="I206" s="53">
        <f>SUM('Egresos Reales'!I59)</f>
        <v>0</v>
      </c>
      <c r="J206" s="53">
        <f>SUM('Egresos Reales'!J59)</f>
        <v>0</v>
      </c>
      <c r="K206" s="53">
        <f>SUM('Egresos Reales'!K59)</f>
        <v>1</v>
      </c>
    </row>
    <row r="207" spans="1:11" ht="12.75" hidden="1">
      <c r="A207" s="56" t="s">
        <v>423</v>
      </c>
      <c r="B207" s="53">
        <f>SUM('Egresos Reales'!B60)</f>
        <v>0</v>
      </c>
      <c r="C207" s="53">
        <f>SUM('Egresos Reales'!C60)</f>
        <v>0</v>
      </c>
      <c r="D207" s="53">
        <f>SUM('Egresos Reales'!D60)</f>
        <v>0</v>
      </c>
      <c r="E207" s="53">
        <f>SUM('Egresos Reales'!E60)</f>
        <v>0</v>
      </c>
      <c r="F207" s="53">
        <f>SUM('Egresos Reales'!F60)</f>
        <v>0</v>
      </c>
      <c r="G207" s="53">
        <f>SUM('Egresos Reales'!G60)</f>
        <v>0</v>
      </c>
      <c r="H207" s="53">
        <f>SUM('Egresos Reales'!H60)</f>
        <v>0</v>
      </c>
      <c r="I207" s="53">
        <f>SUM('Egresos Reales'!I60)</f>
        <v>0</v>
      </c>
      <c r="J207" s="53">
        <f>SUM('Egresos Reales'!J60)</f>
        <v>0</v>
      </c>
      <c r="K207" s="53">
        <f>SUM('Egresos Reales'!K60)</f>
        <v>0</v>
      </c>
    </row>
    <row r="208" spans="1:11" ht="12.75" hidden="1">
      <c r="A208" s="56" t="s">
        <v>420</v>
      </c>
      <c r="B208" s="53">
        <f>SUM('Egresos Reales'!B61)</f>
        <v>0</v>
      </c>
      <c r="C208" s="53">
        <f>SUM('Egresos Reales'!C61)</f>
        <v>0</v>
      </c>
      <c r="D208" s="53">
        <f>SUM('Egresos Reales'!D61)</f>
        <v>0</v>
      </c>
      <c r="E208" s="53">
        <f>SUM('Egresos Reales'!E61)</f>
        <v>0</v>
      </c>
      <c r="F208" s="53">
        <f>SUM('Egresos Reales'!F61)</f>
        <v>0</v>
      </c>
      <c r="G208" s="53">
        <f>SUM('Egresos Reales'!G61)</f>
        <v>0</v>
      </c>
      <c r="H208" s="53">
        <f>SUM('Egresos Reales'!H61)</f>
        <v>0</v>
      </c>
      <c r="I208" s="53">
        <f>SUM('Egresos Reales'!I61)</f>
        <v>0</v>
      </c>
      <c r="J208" s="53">
        <f>SUM('Egresos Reales'!J61)</f>
        <v>0</v>
      </c>
      <c r="K208" s="53">
        <f>SUM('Egresos Reales'!K61)</f>
        <v>0</v>
      </c>
    </row>
    <row r="209" spans="1:11" ht="12.75" hidden="1">
      <c r="A209" s="56" t="s">
        <v>366</v>
      </c>
      <c r="B209" s="53">
        <f>SUM('Egresos Reales'!B62)</f>
        <v>0</v>
      </c>
      <c r="C209" s="53">
        <f>SUM('Egresos Reales'!C62)</f>
        <v>0</v>
      </c>
      <c r="D209" s="53">
        <f>SUM('Egresos Reales'!D62)</f>
        <v>0</v>
      </c>
      <c r="E209" s="53">
        <f>SUM('Egresos Reales'!E62)</f>
        <v>0</v>
      </c>
      <c r="F209" s="53">
        <f>SUM('Egresos Reales'!F62)</f>
        <v>0</v>
      </c>
      <c r="G209" s="53">
        <f>SUM('Egresos Reales'!G62)</f>
        <v>0</v>
      </c>
      <c r="H209" s="53">
        <f>SUM('Egresos Reales'!H62)</f>
        <v>0</v>
      </c>
      <c r="I209" s="53">
        <f>SUM('Egresos Reales'!I62)</f>
        <v>0</v>
      </c>
      <c r="J209" s="53">
        <f>SUM('Egresos Reales'!J62)</f>
        <v>0</v>
      </c>
      <c r="K209" s="53">
        <f>SUM('Egresos Reales'!K62)</f>
        <v>0</v>
      </c>
    </row>
    <row r="210" spans="1:11" ht="12.75" hidden="1">
      <c r="A210" s="56" t="s">
        <v>367</v>
      </c>
      <c r="B210" s="53">
        <f>SUM('Egresos Reales'!B63)</f>
        <v>0</v>
      </c>
      <c r="C210" s="53">
        <f>SUM('Egresos Reales'!C63)</f>
        <v>0</v>
      </c>
      <c r="D210" s="53">
        <f>SUM('Egresos Reales'!D63)</f>
        <v>0</v>
      </c>
      <c r="E210" s="53">
        <f>SUM('Egresos Reales'!E63)</f>
        <v>0</v>
      </c>
      <c r="F210" s="53">
        <f>SUM('Egresos Reales'!F63)</f>
        <v>0</v>
      </c>
      <c r="G210" s="53">
        <f>SUM('Egresos Reales'!G63)</f>
        <v>0</v>
      </c>
      <c r="H210" s="53">
        <f>SUM('Egresos Reales'!H63)</f>
        <v>0</v>
      </c>
      <c r="I210" s="53">
        <f>SUM('Egresos Reales'!I63)</f>
        <v>0</v>
      </c>
      <c r="J210" s="53">
        <f>SUM('Egresos Reales'!J63)</f>
        <v>0</v>
      </c>
      <c r="K210" s="53">
        <f>SUM('Egresos Reales'!K63)</f>
        <v>0</v>
      </c>
    </row>
    <row r="211" spans="1:11" ht="12.75" hidden="1">
      <c r="A211" s="56" t="s">
        <v>444</v>
      </c>
      <c r="B211" s="53">
        <f>SUM('Egresos Reales'!B64)</f>
        <v>0</v>
      </c>
      <c r="C211" s="53">
        <f>SUM('Egresos Reales'!C64)</f>
        <v>0</v>
      </c>
      <c r="D211" s="53">
        <f>SUM('Egresos Reales'!D64)</f>
        <v>0</v>
      </c>
      <c r="E211" s="53">
        <f>SUM('Egresos Reales'!E64)</f>
        <v>0</v>
      </c>
      <c r="F211" s="53">
        <f>SUM('Egresos Reales'!F64)</f>
        <v>0</v>
      </c>
      <c r="G211" s="53">
        <f>SUM('Egresos Reales'!G64)</f>
        <v>0</v>
      </c>
      <c r="H211" s="53">
        <f>SUM('Egresos Reales'!H64)</f>
        <v>0</v>
      </c>
      <c r="I211" s="53">
        <f>SUM('Egresos Reales'!I64)</f>
        <v>0</v>
      </c>
      <c r="J211" s="53">
        <f>SUM('Egresos Reales'!J64)</f>
        <v>0</v>
      </c>
      <c r="K211" s="53">
        <f>SUM('Egresos Reales'!K64)</f>
        <v>0</v>
      </c>
    </row>
    <row r="212" spans="1:11" ht="12.75" hidden="1">
      <c r="A212" s="56" t="s">
        <v>477</v>
      </c>
      <c r="B212" s="53">
        <f>SUM('Egresos Reales'!B65)</f>
        <v>0</v>
      </c>
      <c r="C212" s="53">
        <f>SUM('Egresos Reales'!C65)</f>
        <v>0</v>
      </c>
      <c r="D212" s="53">
        <f>SUM('Egresos Reales'!D65)</f>
        <v>0</v>
      </c>
      <c r="E212" s="53">
        <f>SUM('Egresos Reales'!E65)</f>
        <v>0</v>
      </c>
      <c r="F212" s="53">
        <f>SUM('Egresos Reales'!F65)</f>
        <v>0</v>
      </c>
      <c r="G212" s="53">
        <f>SUM('Egresos Reales'!G65)</f>
        <v>0</v>
      </c>
      <c r="H212" s="53">
        <f>SUM('Egresos Reales'!H65)</f>
        <v>0</v>
      </c>
      <c r="I212" s="53">
        <f>SUM('Egresos Reales'!I65)</f>
        <v>0</v>
      </c>
      <c r="J212" s="53">
        <f>SUM('Egresos Reales'!J65)</f>
        <v>0</v>
      </c>
      <c r="K212" s="53">
        <f>SUM('Egresos Reales'!K65)</f>
        <v>0</v>
      </c>
    </row>
    <row r="213" spans="1:11" ht="12.75" hidden="1">
      <c r="A213" s="56" t="s">
        <v>533</v>
      </c>
      <c r="B213" s="53">
        <f>SUM('Egresos Reales'!B66)</f>
        <v>0</v>
      </c>
      <c r="C213" s="53">
        <f>SUM('Egresos Reales'!C66)</f>
        <v>0</v>
      </c>
      <c r="D213" s="53">
        <f>SUM('Egresos Reales'!D66)</f>
        <v>0</v>
      </c>
      <c r="E213" s="53">
        <f>SUM('Egresos Reales'!E66)</f>
        <v>0</v>
      </c>
      <c r="F213" s="53">
        <f>SUM('Egresos Reales'!F66)</f>
        <v>0</v>
      </c>
      <c r="G213" s="53">
        <f>SUM('Egresos Reales'!G66)</f>
        <v>0</v>
      </c>
      <c r="H213" s="53">
        <f>SUM('Egresos Reales'!H66)</f>
        <v>0</v>
      </c>
      <c r="I213" s="53">
        <f>SUM('Egresos Reales'!I66)</f>
        <v>0</v>
      </c>
      <c r="J213" s="53">
        <f>SUM('Egresos Reales'!J66)</f>
        <v>0</v>
      </c>
      <c r="K213" s="53">
        <f>SUM('Egresos Reales'!K66)</f>
        <v>0</v>
      </c>
    </row>
    <row r="214" spans="1:11" ht="12.75">
      <c r="A214" s="56" t="s">
        <v>549</v>
      </c>
      <c r="B214" s="53">
        <f>SUM('Egresos Reales'!B67)</f>
        <v>0</v>
      </c>
      <c r="C214" s="53">
        <f>SUM('Egresos Reales'!C67)</f>
        <v>0</v>
      </c>
      <c r="D214" s="53">
        <f>SUM('Egresos Reales'!D67)</f>
        <v>0</v>
      </c>
      <c r="E214" s="53">
        <f>SUM('Egresos Reales'!E67)</f>
        <v>0</v>
      </c>
      <c r="F214" s="53">
        <f>SUM('Egresos Reales'!F67)</f>
        <v>0</v>
      </c>
      <c r="G214" s="53">
        <f>SUM('Egresos Reales'!G67)</f>
        <v>0</v>
      </c>
      <c r="H214" s="53">
        <f>SUM('Egresos Reales'!H67)</f>
        <v>0</v>
      </c>
      <c r="I214" s="53">
        <f>SUM('Egresos Reales'!I67)</f>
        <v>4736662.19</v>
      </c>
      <c r="J214" s="53">
        <f>SUM('Egresos Reales'!J67)</f>
        <v>1320814.7</v>
      </c>
      <c r="K214" s="53">
        <f>SUM('Egresos Reales'!K67)</f>
        <v>6057476.890000001</v>
      </c>
    </row>
    <row r="215" spans="1:11" ht="12.75">
      <c r="A215" s="56" t="s">
        <v>575</v>
      </c>
      <c r="B215" s="53">
        <f>SUM('Egresos Reales'!B68)</f>
        <v>0</v>
      </c>
      <c r="C215" s="53">
        <f>SUM('Egresos Reales'!C68)</f>
        <v>0</v>
      </c>
      <c r="D215" s="53">
        <f>SUM('Egresos Reales'!D68)</f>
        <v>0</v>
      </c>
      <c r="E215" s="53">
        <f>SUM('Egresos Reales'!E68)</f>
        <v>0</v>
      </c>
      <c r="F215" s="53">
        <f>SUM('Egresos Reales'!F68)</f>
        <v>0</v>
      </c>
      <c r="G215" s="53">
        <f>SUM('Egresos Reales'!G68)</f>
        <v>0</v>
      </c>
      <c r="H215" s="53">
        <f>SUM('Egresos Reales'!H68)</f>
        <v>0</v>
      </c>
      <c r="I215" s="53">
        <f>SUM('Egresos Reales'!I68)</f>
        <v>0</v>
      </c>
      <c r="J215" s="53">
        <f>SUM('Egresos Reales'!J68)</f>
        <v>407682</v>
      </c>
      <c r="K215" s="53">
        <f>SUM('Egresos Reales'!K68)</f>
        <v>407682</v>
      </c>
    </row>
    <row r="216" spans="1:11" ht="12.75">
      <c r="A216" s="56" t="s">
        <v>568</v>
      </c>
      <c r="B216" s="53">
        <f>SUM('Egresos Reales'!B69)</f>
        <v>0</v>
      </c>
      <c r="C216" s="53">
        <f>SUM('Egresos Reales'!C69)</f>
        <v>0</v>
      </c>
      <c r="D216" s="53">
        <f>SUM('Egresos Reales'!D69)</f>
        <v>0</v>
      </c>
      <c r="E216" s="53">
        <f>SUM('Egresos Reales'!E69)</f>
        <v>0</v>
      </c>
      <c r="F216" s="53">
        <f>SUM('Egresos Reales'!F69)</f>
        <v>0</v>
      </c>
      <c r="G216" s="53">
        <f>SUM('Egresos Reales'!G69)</f>
        <v>0</v>
      </c>
      <c r="H216" s="53">
        <f>SUM('Egresos Reales'!H69)</f>
        <v>755900</v>
      </c>
      <c r="I216" s="53">
        <f>SUM('Egresos Reales'!I69)</f>
        <v>0</v>
      </c>
      <c r="J216" s="53">
        <f>SUM('Egresos Reales'!J69)</f>
        <v>0</v>
      </c>
      <c r="K216" s="53">
        <f>SUM('Egresos Reales'!K69)</f>
        <v>755900</v>
      </c>
    </row>
    <row r="217" spans="1:11" ht="12.75">
      <c r="A217" s="60" t="s">
        <v>271</v>
      </c>
      <c r="B217" s="59">
        <f>SUM(B198:B216)</f>
        <v>0</v>
      </c>
      <c r="C217" s="59">
        <f aca="true" t="shared" si="33" ref="C217:K217">SUM(C198:C216)</f>
        <v>1</v>
      </c>
      <c r="D217" s="59">
        <f t="shared" si="33"/>
        <v>0</v>
      </c>
      <c r="E217" s="59">
        <f t="shared" si="33"/>
        <v>6.96</v>
      </c>
      <c r="F217" s="59">
        <f t="shared" si="33"/>
        <v>0</v>
      </c>
      <c r="G217" s="59">
        <f t="shared" si="33"/>
        <v>0</v>
      </c>
      <c r="H217" s="59">
        <f t="shared" si="33"/>
        <v>755900</v>
      </c>
      <c r="I217" s="59">
        <f t="shared" si="33"/>
        <v>4736662.19</v>
      </c>
      <c r="J217" s="59">
        <f t="shared" si="33"/>
        <v>1728496.7</v>
      </c>
      <c r="K217" s="59">
        <f t="shared" si="33"/>
        <v>7221066.850000001</v>
      </c>
    </row>
    <row r="218" spans="1:11" ht="12.75">
      <c r="A218" s="75"/>
      <c r="B218" s="73"/>
      <c r="C218" s="73"/>
      <c r="D218" s="73"/>
      <c r="E218" s="73"/>
      <c r="F218" s="73"/>
      <c r="G218" s="73"/>
      <c r="H218" s="73"/>
      <c r="I218" s="73"/>
      <c r="J218" s="73"/>
      <c r="K218" s="73"/>
    </row>
    <row r="219" spans="1:11" ht="12.75">
      <c r="A219" s="86"/>
      <c r="B219" s="82"/>
      <c r="C219" s="82"/>
      <c r="D219" s="82"/>
      <c r="E219" s="82"/>
      <c r="F219" s="82"/>
      <c r="G219" s="82"/>
      <c r="H219" s="82"/>
      <c r="I219" s="82"/>
      <c r="J219" s="82"/>
      <c r="K219" s="82"/>
    </row>
    <row r="220" spans="1:11" ht="12.75">
      <c r="A220" s="237" t="s">
        <v>120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</row>
    <row r="221" spans="1:11" ht="12.75">
      <c r="A221" s="238" t="s">
        <v>298</v>
      </c>
      <c r="B221" s="53">
        <f>SUM('Egresos Reales'!B71)</f>
        <v>6104688.7</v>
      </c>
      <c r="C221" s="200">
        <f>SUM('Egresos Reales'!C71)</f>
        <v>6147868</v>
      </c>
      <c r="D221" s="200">
        <f>SUM('Egresos Reales'!D71)</f>
        <v>7358065.26</v>
      </c>
      <c r="E221" s="200">
        <f>SUM('Egresos Reales'!E71)</f>
        <v>6964411</v>
      </c>
      <c r="F221" s="200">
        <f>SUM('Egresos Reales'!F71)</f>
        <v>7395333.73</v>
      </c>
      <c r="G221" s="200">
        <f>SUM('Egresos Reales'!G71)</f>
        <v>6078801</v>
      </c>
      <c r="H221" s="200">
        <f>SUM('Egresos Reales'!H71)</f>
        <v>6638715.25</v>
      </c>
      <c r="I221" s="200">
        <f>SUM('Egresos Reales'!I71)</f>
        <v>6551852.04</v>
      </c>
      <c r="J221" s="200">
        <f>SUM('Egresos Reales'!J71)</f>
        <v>7239152.94</v>
      </c>
      <c r="K221" s="200">
        <f>SUM('Egresos Reales'!K71)</f>
        <v>60478887.919999994</v>
      </c>
    </row>
    <row r="222" spans="1:11" ht="12.75">
      <c r="A222" s="238" t="s">
        <v>387</v>
      </c>
      <c r="B222" s="53">
        <f>SUM('Egresos Reales'!B72)</f>
        <v>8000</v>
      </c>
      <c r="C222" s="200">
        <f>SUM('Egresos Reales'!C72)</f>
        <v>2492</v>
      </c>
      <c r="D222" s="200">
        <f>SUM('Egresos Reales'!D72)</f>
        <v>10010</v>
      </c>
      <c r="E222" s="200">
        <f>SUM('Egresos Reales'!E72)</f>
        <v>26229</v>
      </c>
      <c r="F222" s="200">
        <f>SUM('Egresos Reales'!F72)</f>
        <v>7673</v>
      </c>
      <c r="G222" s="200">
        <f>SUM('Egresos Reales'!G72)</f>
        <v>7091</v>
      </c>
      <c r="H222" s="200">
        <f>SUM('Egresos Reales'!H72)</f>
        <v>0</v>
      </c>
      <c r="I222" s="200">
        <f>SUM('Egresos Reales'!I72)</f>
        <v>146883</v>
      </c>
      <c r="J222" s="200">
        <f>SUM('Egresos Reales'!J72)</f>
        <v>0</v>
      </c>
      <c r="K222" s="200">
        <f>SUM('Egresos Reales'!K72)</f>
        <v>208378</v>
      </c>
    </row>
    <row r="223" spans="1:11" ht="12.75" hidden="1">
      <c r="A223" s="238" t="s">
        <v>378</v>
      </c>
      <c r="B223" s="53">
        <f>SUM('Egresos Reales'!B73)</f>
        <v>0</v>
      </c>
      <c r="C223" s="200">
        <f>SUM('Egresos Reales'!C73)</f>
        <v>0</v>
      </c>
      <c r="D223" s="200">
        <f>SUM('Egresos Reales'!D73)</f>
        <v>0</v>
      </c>
      <c r="E223" s="200">
        <f>SUM('Egresos Reales'!E73)</f>
        <v>0</v>
      </c>
      <c r="F223" s="200">
        <f>SUM('Egresos Reales'!F73)</f>
        <v>0</v>
      </c>
      <c r="G223" s="200">
        <f>SUM('Egresos Reales'!G73)</f>
        <v>0</v>
      </c>
      <c r="H223" s="200">
        <f>SUM('Egresos Reales'!H73)</f>
        <v>0</v>
      </c>
      <c r="I223" s="200">
        <f>SUM('Egresos Reales'!I73)</f>
        <v>0</v>
      </c>
      <c r="J223" s="200">
        <f>SUM('Egresos Reales'!J73)</f>
        <v>0</v>
      </c>
      <c r="K223" s="200">
        <f>SUM('Egresos Reales'!K73)</f>
        <v>0</v>
      </c>
    </row>
    <row r="224" spans="1:11" ht="12.75" hidden="1">
      <c r="A224" s="238" t="s">
        <v>379</v>
      </c>
      <c r="B224" s="53">
        <f>SUM('Egresos Reales'!B74)</f>
        <v>0</v>
      </c>
      <c r="C224" s="200">
        <f>SUM('Egresos Reales'!C74)</f>
        <v>0</v>
      </c>
      <c r="D224" s="200">
        <f>SUM('Egresos Reales'!D74)</f>
        <v>0</v>
      </c>
      <c r="E224" s="200">
        <f>SUM('Egresos Reales'!E74)</f>
        <v>0</v>
      </c>
      <c r="F224" s="200">
        <f>SUM('Egresos Reales'!F74)</f>
        <v>0</v>
      </c>
      <c r="G224" s="200">
        <f>SUM('Egresos Reales'!G74)</f>
        <v>0</v>
      </c>
      <c r="H224" s="200">
        <f>SUM('Egresos Reales'!H74)</f>
        <v>0</v>
      </c>
      <c r="I224" s="200">
        <f>SUM('Egresos Reales'!I74)</f>
        <v>0</v>
      </c>
      <c r="J224" s="200">
        <f>SUM('Egresos Reales'!J74)</f>
        <v>0</v>
      </c>
      <c r="K224" s="200">
        <f>SUM('Egresos Reales'!K74)</f>
        <v>0</v>
      </c>
    </row>
    <row r="225" spans="1:11" ht="12.75" hidden="1">
      <c r="A225" s="238" t="s">
        <v>445</v>
      </c>
      <c r="B225" s="53">
        <f>SUM('Egresos Reales'!B75)</f>
        <v>0</v>
      </c>
      <c r="C225" s="200">
        <f>SUM('Egresos Reales'!C75)</f>
        <v>0</v>
      </c>
      <c r="D225" s="200">
        <f>SUM('Egresos Reales'!D75)</f>
        <v>0</v>
      </c>
      <c r="E225" s="200">
        <f>SUM('Egresos Reales'!E75)</f>
        <v>0</v>
      </c>
      <c r="F225" s="200">
        <f>SUM('Egresos Reales'!F75)</f>
        <v>0</v>
      </c>
      <c r="G225" s="200">
        <f>SUM('Egresos Reales'!G75)</f>
        <v>0</v>
      </c>
      <c r="H225" s="200">
        <f>SUM('Egresos Reales'!H75)</f>
        <v>0</v>
      </c>
      <c r="I225" s="200">
        <f>SUM('Egresos Reales'!I75)</f>
        <v>0</v>
      </c>
      <c r="J225" s="200">
        <f>SUM('Egresos Reales'!J75)</f>
        <v>0</v>
      </c>
      <c r="K225" s="200">
        <f>SUM('Egresos Reales'!K75)</f>
        <v>0</v>
      </c>
    </row>
    <row r="226" spans="1:11" ht="12.75" hidden="1">
      <c r="A226" s="238" t="s">
        <v>480</v>
      </c>
      <c r="B226" s="53">
        <f>SUM('Egresos Reales'!B76)</f>
        <v>0</v>
      </c>
      <c r="C226" s="200">
        <f>SUM('Egresos Reales'!C76)</f>
        <v>0</v>
      </c>
      <c r="D226" s="200">
        <f>SUM('Egresos Reales'!D76)</f>
        <v>0</v>
      </c>
      <c r="E226" s="200">
        <f>SUM('Egresos Reales'!E76)</f>
        <v>0</v>
      </c>
      <c r="F226" s="200">
        <f>SUM('Egresos Reales'!F76)</f>
        <v>0</v>
      </c>
      <c r="G226" s="200">
        <f>SUM('Egresos Reales'!G76)</f>
        <v>0</v>
      </c>
      <c r="H226" s="200">
        <f>SUM('Egresos Reales'!H76)</f>
        <v>0</v>
      </c>
      <c r="I226" s="200">
        <f>SUM('Egresos Reales'!I76)</f>
        <v>0</v>
      </c>
      <c r="J226" s="200">
        <f>SUM('Egresos Reales'!J76)</f>
        <v>0</v>
      </c>
      <c r="K226" s="200">
        <f>SUM('Egresos Reales'!K76)</f>
        <v>0</v>
      </c>
    </row>
    <row r="227" spans="1:11" ht="12.75">
      <c r="A227" s="238" t="s">
        <v>534</v>
      </c>
      <c r="B227" s="53">
        <f>SUM('Egresos Reales'!B77)</f>
        <v>281880</v>
      </c>
      <c r="C227" s="200">
        <f>SUM('Egresos Reales'!C77)</f>
        <v>0</v>
      </c>
      <c r="D227" s="200">
        <f>SUM('Egresos Reales'!D77)</f>
        <v>0</v>
      </c>
      <c r="E227" s="200">
        <f>SUM('Egresos Reales'!E77)</f>
        <v>0</v>
      </c>
      <c r="F227" s="200">
        <f>SUM('Egresos Reales'!F77)</f>
        <v>0</v>
      </c>
      <c r="G227" s="200">
        <f>SUM('Egresos Reales'!G77)</f>
        <v>0</v>
      </c>
      <c r="H227" s="200">
        <f>SUM('Egresos Reales'!H77)</f>
        <v>0</v>
      </c>
      <c r="I227" s="200">
        <f>SUM('Egresos Reales'!I77)</f>
        <v>0</v>
      </c>
      <c r="J227" s="200">
        <f>SUM('Egresos Reales'!J77)</f>
        <v>0</v>
      </c>
      <c r="K227" s="200">
        <f>SUM('Egresos Reales'!K77)</f>
        <v>281880</v>
      </c>
    </row>
    <row r="228" spans="1:11" ht="12.75">
      <c r="A228" s="238" t="s">
        <v>558</v>
      </c>
      <c r="B228" s="53">
        <f>SUM('Egresos Reales'!B78)</f>
        <v>0</v>
      </c>
      <c r="C228" s="200">
        <f>SUM('Egresos Reales'!C78)</f>
        <v>0</v>
      </c>
      <c r="D228" s="200">
        <f>SUM('Egresos Reales'!D78)</f>
        <v>0</v>
      </c>
      <c r="E228" s="200">
        <f>SUM('Egresos Reales'!E78)</f>
        <v>5251579.81</v>
      </c>
      <c r="F228" s="200">
        <f>SUM('Egresos Reales'!F78)</f>
        <v>93960</v>
      </c>
      <c r="G228" s="200">
        <f>SUM('Egresos Reales'!G78)</f>
        <v>93960</v>
      </c>
      <c r="H228" s="200">
        <f>SUM('Egresos Reales'!H78)</f>
        <v>173304</v>
      </c>
      <c r="I228" s="200">
        <f>SUM('Egresos Reales'!I78)</f>
        <v>4805302.73</v>
      </c>
      <c r="J228" s="200">
        <f>SUM('Egresos Reales'!J78)</f>
        <v>831120</v>
      </c>
      <c r="K228" s="200">
        <f>SUM('Egresos Reales'!K78)</f>
        <v>11249226.54</v>
      </c>
    </row>
    <row r="229" spans="1:11" ht="12.75" hidden="1">
      <c r="A229" s="238" t="s">
        <v>380</v>
      </c>
      <c r="B229" s="53">
        <f>SUM('Egresos Reales'!B79)</f>
        <v>0</v>
      </c>
      <c r="C229" s="200">
        <f>SUM('Egresos Reales'!C79)</f>
        <v>0</v>
      </c>
      <c r="D229" s="200">
        <f>SUM('Egresos Reales'!D79)</f>
        <v>0</v>
      </c>
      <c r="E229" s="200">
        <f>SUM('Egresos Reales'!E79)</f>
        <v>0</v>
      </c>
      <c r="F229" s="200">
        <f>SUM('Egresos Reales'!F79)</f>
        <v>0</v>
      </c>
      <c r="G229" s="200">
        <f>SUM('Egresos Reales'!G79)</f>
        <v>0</v>
      </c>
      <c r="H229" s="200">
        <f>SUM('Egresos Reales'!H79)</f>
        <v>0</v>
      </c>
      <c r="I229" s="200">
        <f>SUM('Egresos Reales'!I79)</f>
        <v>0</v>
      </c>
      <c r="J229" s="200">
        <f>SUM('Egresos Reales'!J79)</f>
        <v>0</v>
      </c>
      <c r="K229" s="200">
        <f>SUM('Egresos Reales'!K79)</f>
        <v>0</v>
      </c>
    </row>
    <row r="230" spans="1:11" ht="12.75" hidden="1">
      <c r="A230" s="238" t="s">
        <v>381</v>
      </c>
      <c r="B230" s="53">
        <f>SUM('Egresos Reales'!B80)</f>
        <v>0</v>
      </c>
      <c r="C230" s="200">
        <f>SUM('Egresos Reales'!C80)</f>
        <v>0</v>
      </c>
      <c r="D230" s="200">
        <f>SUM('Egresos Reales'!D80)</f>
        <v>0</v>
      </c>
      <c r="E230" s="200">
        <f>SUM('Egresos Reales'!E80)</f>
        <v>0</v>
      </c>
      <c r="F230" s="200">
        <f>SUM('Egresos Reales'!F80)</f>
        <v>0</v>
      </c>
      <c r="G230" s="200">
        <f>SUM('Egresos Reales'!G80)</f>
        <v>0</v>
      </c>
      <c r="H230" s="200">
        <f>SUM('Egresos Reales'!H80)</f>
        <v>0</v>
      </c>
      <c r="I230" s="200">
        <f>SUM('Egresos Reales'!I80)</f>
        <v>0</v>
      </c>
      <c r="J230" s="200">
        <f>SUM('Egresos Reales'!J80)</f>
        <v>0</v>
      </c>
      <c r="K230" s="200">
        <f>SUM('Egresos Reales'!K80)</f>
        <v>0</v>
      </c>
    </row>
    <row r="231" spans="1:11" ht="12.75" hidden="1">
      <c r="A231" s="238" t="s">
        <v>446</v>
      </c>
      <c r="B231" s="53">
        <f>SUM('Egresos Reales'!B81)</f>
        <v>0</v>
      </c>
      <c r="C231" s="200">
        <f>SUM('Egresos Reales'!C81)</f>
        <v>0</v>
      </c>
      <c r="D231" s="200">
        <f>SUM('Egresos Reales'!D81)</f>
        <v>0</v>
      </c>
      <c r="E231" s="200">
        <f>SUM('Egresos Reales'!E81)</f>
        <v>0</v>
      </c>
      <c r="F231" s="200">
        <f>SUM('Egresos Reales'!F81)</f>
        <v>0</v>
      </c>
      <c r="G231" s="200">
        <f>SUM('Egresos Reales'!G81)</f>
        <v>0</v>
      </c>
      <c r="H231" s="200">
        <f>SUM('Egresos Reales'!H81)</f>
        <v>0</v>
      </c>
      <c r="I231" s="200">
        <f>SUM('Egresos Reales'!I81)</f>
        <v>0</v>
      </c>
      <c r="J231" s="200">
        <f>SUM('Egresos Reales'!J81)</f>
        <v>0</v>
      </c>
      <c r="K231" s="200">
        <f>SUM('Egresos Reales'!K81)</f>
        <v>0</v>
      </c>
    </row>
    <row r="232" spans="1:11" ht="12.75" hidden="1">
      <c r="A232" s="238" t="s">
        <v>481</v>
      </c>
      <c r="B232" s="53">
        <f>SUM('Egresos Reales'!B82)</f>
        <v>0</v>
      </c>
      <c r="C232" s="200">
        <f>SUM('Egresos Reales'!C82)</f>
        <v>0</v>
      </c>
      <c r="D232" s="200">
        <f>SUM('Egresos Reales'!D82)</f>
        <v>0</v>
      </c>
      <c r="E232" s="200">
        <f>SUM('Egresos Reales'!E82)</f>
        <v>0</v>
      </c>
      <c r="F232" s="200">
        <f>SUM('Egresos Reales'!F82)</f>
        <v>0</v>
      </c>
      <c r="G232" s="200">
        <f>SUM('Egresos Reales'!G82)</f>
        <v>0</v>
      </c>
      <c r="H232" s="200">
        <f>SUM('Egresos Reales'!H82)</f>
        <v>0</v>
      </c>
      <c r="I232" s="200">
        <f>SUM('Egresos Reales'!I82)</f>
        <v>0</v>
      </c>
      <c r="J232" s="200">
        <f>SUM('Egresos Reales'!J82)</f>
        <v>0</v>
      </c>
      <c r="K232" s="200">
        <f>SUM('Egresos Reales'!K82)</f>
        <v>0</v>
      </c>
    </row>
    <row r="233" spans="1:11" ht="12.75" hidden="1">
      <c r="A233" s="238" t="s">
        <v>535</v>
      </c>
      <c r="B233" s="53">
        <f>SUM('Egresos Reales'!B83)</f>
        <v>0</v>
      </c>
      <c r="C233" s="200">
        <f>SUM('Egresos Reales'!C83)</f>
        <v>0</v>
      </c>
      <c r="D233" s="200">
        <f>SUM('Egresos Reales'!D83)</f>
        <v>0</v>
      </c>
      <c r="E233" s="200">
        <f>SUM('Egresos Reales'!E83)</f>
        <v>0</v>
      </c>
      <c r="F233" s="200">
        <f>SUM('Egresos Reales'!F83)</f>
        <v>0</v>
      </c>
      <c r="G233" s="200">
        <f>SUM('Egresos Reales'!G83)</f>
        <v>0</v>
      </c>
      <c r="H233" s="200">
        <f>SUM('Egresos Reales'!H83)</f>
        <v>0</v>
      </c>
      <c r="I233" s="200">
        <f>SUM('Egresos Reales'!I83)</f>
        <v>0</v>
      </c>
      <c r="J233" s="200">
        <f>SUM('Egresos Reales'!J83)</f>
        <v>0</v>
      </c>
      <c r="K233" s="200">
        <f>SUM('Egresos Reales'!K83)</f>
        <v>0</v>
      </c>
    </row>
    <row r="234" spans="1:11" ht="12.75">
      <c r="A234" s="238" t="s">
        <v>559</v>
      </c>
      <c r="B234" s="53">
        <f>SUM('Egresos Reales'!B84)</f>
        <v>120000</v>
      </c>
      <c r="C234" s="200">
        <f>SUM('Egresos Reales'!C84)</f>
        <v>120000</v>
      </c>
      <c r="D234" s="200">
        <f>SUM('Egresos Reales'!D84)</f>
        <v>120000</v>
      </c>
      <c r="E234" s="200">
        <f>SUM('Egresos Reales'!E84)</f>
        <v>120000</v>
      </c>
      <c r="F234" s="200">
        <f>SUM('Egresos Reales'!F84)</f>
        <v>300000</v>
      </c>
      <c r="G234" s="200">
        <f>SUM('Egresos Reales'!G84)</f>
        <v>300000</v>
      </c>
      <c r="H234" s="200">
        <f>SUM('Egresos Reales'!H84)</f>
        <v>180000</v>
      </c>
      <c r="I234" s="200">
        <f>SUM('Egresos Reales'!I84)</f>
        <v>180000</v>
      </c>
      <c r="J234" s="200">
        <f>SUM('Egresos Reales'!J84)</f>
        <v>180000</v>
      </c>
      <c r="K234" s="200">
        <f>SUM('Egresos Reales'!K84)</f>
        <v>1620000</v>
      </c>
    </row>
    <row r="235" spans="1:11" ht="12.75" hidden="1">
      <c r="A235" s="238" t="s">
        <v>382</v>
      </c>
      <c r="B235" s="53">
        <f>SUM('Egresos Reales'!B85)</f>
        <v>0</v>
      </c>
      <c r="C235" s="200">
        <f>SUM('Egresos Reales'!C85)</f>
        <v>0</v>
      </c>
      <c r="D235" s="200">
        <f>SUM('Egresos Reales'!D85)</f>
        <v>0</v>
      </c>
      <c r="E235" s="200">
        <f>SUM('Egresos Reales'!E85)</f>
        <v>0</v>
      </c>
      <c r="F235" s="200">
        <f>SUM('Egresos Reales'!F85)</f>
        <v>0</v>
      </c>
      <c r="G235" s="200">
        <f>SUM('Egresos Reales'!G85)</f>
        <v>0</v>
      </c>
      <c r="H235" s="200">
        <f>SUM('Egresos Reales'!H85)</f>
        <v>0</v>
      </c>
      <c r="I235" s="200">
        <f>SUM('Egresos Reales'!I85)</f>
        <v>0</v>
      </c>
      <c r="J235" s="200">
        <f>SUM('Egresos Reales'!J85)</f>
        <v>0</v>
      </c>
      <c r="K235" s="200">
        <f>SUM('Egresos Reales'!K85)</f>
        <v>0</v>
      </c>
    </row>
    <row r="236" spans="1:11" ht="12.75" hidden="1">
      <c r="A236" s="238" t="s">
        <v>383</v>
      </c>
      <c r="B236" s="53">
        <f>SUM('Egresos Reales'!B86)</f>
        <v>0</v>
      </c>
      <c r="C236" s="200">
        <f>SUM('Egresos Reales'!C86)</f>
        <v>0</v>
      </c>
      <c r="D236" s="200">
        <f>SUM('Egresos Reales'!D86)</f>
        <v>0</v>
      </c>
      <c r="E236" s="200">
        <f>SUM('Egresos Reales'!E86)</f>
        <v>0</v>
      </c>
      <c r="F236" s="200">
        <f>SUM('Egresos Reales'!F86)</f>
        <v>0</v>
      </c>
      <c r="G236" s="200">
        <f>SUM('Egresos Reales'!G86)</f>
        <v>0</v>
      </c>
      <c r="H236" s="200">
        <f>SUM('Egresos Reales'!H86)</f>
        <v>0</v>
      </c>
      <c r="I236" s="200">
        <f>SUM('Egresos Reales'!I86)</f>
        <v>0</v>
      </c>
      <c r="J236" s="200">
        <f>SUM('Egresos Reales'!J86)</f>
        <v>0</v>
      </c>
      <c r="K236" s="200">
        <f>SUM('Egresos Reales'!K86)</f>
        <v>0</v>
      </c>
    </row>
    <row r="237" spans="1:11" ht="12.75" hidden="1">
      <c r="A237" s="238" t="s">
        <v>447</v>
      </c>
      <c r="B237" s="53">
        <f>SUM('Egresos Reales'!B87)</f>
        <v>0</v>
      </c>
      <c r="C237" s="200">
        <f>SUM('Egresos Reales'!C87)</f>
        <v>0</v>
      </c>
      <c r="D237" s="200">
        <f>SUM('Egresos Reales'!D87)</f>
        <v>0</v>
      </c>
      <c r="E237" s="200">
        <f>SUM('Egresos Reales'!E87)</f>
        <v>0</v>
      </c>
      <c r="F237" s="200">
        <f>SUM('Egresos Reales'!F87)</f>
        <v>0</v>
      </c>
      <c r="G237" s="200">
        <f>SUM('Egresos Reales'!G87)</f>
        <v>0</v>
      </c>
      <c r="H237" s="200">
        <f>SUM('Egresos Reales'!H87)</f>
        <v>0</v>
      </c>
      <c r="I237" s="200">
        <f>SUM('Egresos Reales'!I87)</f>
        <v>0</v>
      </c>
      <c r="J237" s="200">
        <f>SUM('Egresos Reales'!J87)</f>
        <v>0</v>
      </c>
      <c r="K237" s="200">
        <f>SUM('Egresos Reales'!K87)</f>
        <v>0</v>
      </c>
    </row>
    <row r="238" spans="1:11" ht="12.75" hidden="1">
      <c r="A238" s="238" t="s">
        <v>536</v>
      </c>
      <c r="B238" s="53">
        <f>SUM('Egresos Reales'!B88)</f>
        <v>0</v>
      </c>
      <c r="C238" s="200">
        <f>SUM('Egresos Reales'!C88)</f>
        <v>0</v>
      </c>
      <c r="D238" s="200">
        <f>SUM('Egresos Reales'!D88)</f>
        <v>0</v>
      </c>
      <c r="E238" s="200">
        <f>SUM('Egresos Reales'!E88)</f>
        <v>0</v>
      </c>
      <c r="F238" s="200">
        <f>SUM('Egresos Reales'!F88)</f>
        <v>0</v>
      </c>
      <c r="G238" s="200">
        <f>SUM('Egresos Reales'!G88)</f>
        <v>0</v>
      </c>
      <c r="H238" s="200">
        <f>SUM('Egresos Reales'!H88)</f>
        <v>0</v>
      </c>
      <c r="I238" s="200">
        <f>SUM('Egresos Reales'!I88)</f>
        <v>0</v>
      </c>
      <c r="J238" s="200">
        <f>SUM('Egresos Reales'!J88)</f>
        <v>0</v>
      </c>
      <c r="K238" s="200">
        <f>SUM('Egresos Reales'!K88)</f>
        <v>0</v>
      </c>
    </row>
    <row r="239" spans="1:11" ht="12.75">
      <c r="A239" s="238" t="s">
        <v>537</v>
      </c>
      <c r="B239" s="53">
        <f>SUM('Egresos Reales'!B89)</f>
        <v>500372.02</v>
      </c>
      <c r="C239" s="200">
        <f>SUM('Egresos Reales'!C89)</f>
        <v>491519.44</v>
      </c>
      <c r="D239" s="200">
        <f>SUM('Egresos Reales'!D89)</f>
        <v>-12235.18</v>
      </c>
      <c r="E239" s="200">
        <f>SUM('Egresos Reales'!E89)</f>
        <v>48455.52</v>
      </c>
      <c r="F239" s="200">
        <f>SUM('Egresos Reales'!F89)</f>
        <v>0</v>
      </c>
      <c r="G239" s="200">
        <f>SUM('Egresos Reales'!G89)</f>
        <v>0</v>
      </c>
      <c r="H239" s="200">
        <f>SUM('Egresos Reales'!H89)</f>
        <v>0</v>
      </c>
      <c r="I239" s="200">
        <f>SUM('Egresos Reales'!I89)</f>
        <v>-0.8</v>
      </c>
      <c r="J239" s="200">
        <f>SUM('Egresos Reales'!J89)</f>
        <v>0</v>
      </c>
      <c r="K239" s="200">
        <f>SUM('Egresos Reales'!K89)</f>
        <v>1028110.9999999999</v>
      </c>
    </row>
    <row r="240" spans="1:11" ht="12.75">
      <c r="A240" s="238" t="s">
        <v>560</v>
      </c>
      <c r="B240" s="53">
        <f>SUM('Egresos Reales'!B90)</f>
        <v>552598.16</v>
      </c>
      <c r="C240" s="200">
        <f>SUM('Egresos Reales'!C90)</f>
        <v>3131382.51</v>
      </c>
      <c r="D240" s="200">
        <f>SUM('Egresos Reales'!D90)</f>
        <v>1648630.55</v>
      </c>
      <c r="E240" s="200">
        <f>SUM('Egresos Reales'!E90)</f>
        <v>3699156.34</v>
      </c>
      <c r="F240" s="200">
        <f>SUM('Egresos Reales'!F90)</f>
        <v>2998910.92</v>
      </c>
      <c r="G240" s="200">
        <f>SUM('Egresos Reales'!G90)</f>
        <v>2088109.2</v>
      </c>
      <c r="H240" s="200">
        <f>SUM('Egresos Reales'!H90)</f>
        <v>3425524.2399999998</v>
      </c>
      <c r="I240" s="200">
        <f>SUM('Egresos Reales'!I90)</f>
        <v>2064222.8</v>
      </c>
      <c r="J240" s="200">
        <f>SUM('Egresos Reales'!J90)</f>
        <v>2482498.09</v>
      </c>
      <c r="K240" s="200">
        <f>SUM('Egresos Reales'!K90)</f>
        <v>22091032.81</v>
      </c>
    </row>
    <row r="241" spans="1:11" ht="12.75">
      <c r="A241" s="238" t="s">
        <v>366</v>
      </c>
      <c r="B241" s="53">
        <f>SUM('Egresos Reales'!B91)</f>
        <v>0</v>
      </c>
      <c r="C241" s="200">
        <f>SUM('Egresos Reales'!C91)</f>
        <v>0</v>
      </c>
      <c r="D241" s="200">
        <f>SUM('Egresos Reales'!D91)</f>
        <v>0</v>
      </c>
      <c r="E241" s="200">
        <f>SUM('Egresos Reales'!E91)</f>
        <v>0</v>
      </c>
      <c r="F241" s="200">
        <f>SUM('Egresos Reales'!F91)</f>
        <v>0</v>
      </c>
      <c r="G241" s="200">
        <f>SUM('Egresos Reales'!G91)</f>
        <v>0</v>
      </c>
      <c r="H241" s="200">
        <f>SUM('Egresos Reales'!H91)</f>
        <v>0</v>
      </c>
      <c r="I241" s="200">
        <f>SUM('Egresos Reales'!I91)</f>
        <v>1836022.98</v>
      </c>
      <c r="J241" s="200">
        <f>SUM('Egresos Reales'!J91)</f>
        <v>0</v>
      </c>
      <c r="K241" s="200">
        <f>SUM('Egresos Reales'!K91)</f>
        <v>1836022.98</v>
      </c>
    </row>
    <row r="242" spans="1:11" ht="12.75">
      <c r="A242" s="238" t="s">
        <v>367</v>
      </c>
      <c r="B242" s="53">
        <f>SUM('Egresos Reales'!B92)</f>
        <v>0</v>
      </c>
      <c r="C242" s="200">
        <f>SUM('Egresos Reales'!C92)</f>
        <v>0</v>
      </c>
      <c r="D242" s="200">
        <f>SUM('Egresos Reales'!D92)</f>
        <v>0</v>
      </c>
      <c r="E242" s="200">
        <f>SUM('Egresos Reales'!E92)</f>
        <v>0</v>
      </c>
      <c r="F242" s="200">
        <f>SUM('Egresos Reales'!F92)</f>
        <v>0</v>
      </c>
      <c r="G242" s="200">
        <f>SUM('Egresos Reales'!G92)</f>
        <v>0</v>
      </c>
      <c r="H242" s="200">
        <f>SUM('Egresos Reales'!H92)</f>
        <v>0</v>
      </c>
      <c r="I242" s="200">
        <f>SUM('Egresos Reales'!I92)</f>
        <v>60507.66</v>
      </c>
      <c r="J242" s="200">
        <f>SUM('Egresos Reales'!J92)</f>
        <v>0</v>
      </c>
      <c r="K242" s="200">
        <f>SUM('Egresos Reales'!K92)</f>
        <v>60507.66</v>
      </c>
    </row>
    <row r="243" spans="1:11" ht="12.75" hidden="1">
      <c r="A243" s="238" t="s">
        <v>444</v>
      </c>
      <c r="B243" s="53">
        <f>SUM('Egresos Reales'!B93)</f>
        <v>0</v>
      </c>
      <c r="C243" s="200">
        <f>SUM('Egresos Reales'!C93)</f>
        <v>0</v>
      </c>
      <c r="D243" s="200">
        <f>SUM('Egresos Reales'!D93)</f>
        <v>0</v>
      </c>
      <c r="E243" s="200">
        <f>SUM('Egresos Reales'!E93)</f>
        <v>0</v>
      </c>
      <c r="F243" s="200">
        <f>SUM('Egresos Reales'!F93)</f>
        <v>0</v>
      </c>
      <c r="G243" s="200">
        <f>SUM('Egresos Reales'!G93)</f>
        <v>0</v>
      </c>
      <c r="H243" s="200">
        <f>SUM('Egresos Reales'!H93)</f>
        <v>0</v>
      </c>
      <c r="I243" s="200">
        <f>SUM('Egresos Reales'!I93)</f>
        <v>0</v>
      </c>
      <c r="J243" s="200">
        <f>SUM('Egresos Reales'!J93)</f>
        <v>0</v>
      </c>
      <c r="K243" s="200">
        <f>SUM('Egresos Reales'!K93)</f>
        <v>0</v>
      </c>
    </row>
    <row r="244" spans="1:11" ht="12.75">
      <c r="A244" s="238" t="s">
        <v>533</v>
      </c>
      <c r="B244" s="53">
        <f>SUM('Egresos Reales'!B94)</f>
        <v>0</v>
      </c>
      <c r="C244" s="200">
        <f>SUM('Egresos Reales'!C94)</f>
        <v>0</v>
      </c>
      <c r="D244" s="200">
        <f>SUM('Egresos Reales'!D94)</f>
        <v>0</v>
      </c>
      <c r="E244" s="200">
        <f>SUM('Egresos Reales'!E94)</f>
        <v>0</v>
      </c>
      <c r="F244" s="200">
        <f>SUM('Egresos Reales'!F94)</f>
        <v>0</v>
      </c>
      <c r="G244" s="200">
        <f>SUM('Egresos Reales'!G94)</f>
        <v>0</v>
      </c>
      <c r="H244" s="200">
        <f>SUM('Egresos Reales'!H94)</f>
        <v>6955293.13</v>
      </c>
      <c r="I244" s="200">
        <f>SUM('Egresos Reales'!I94)</f>
        <v>1023474.18</v>
      </c>
      <c r="J244" s="200">
        <f>SUM('Egresos Reales'!J94)</f>
        <v>460370.81</v>
      </c>
      <c r="K244" s="200">
        <f>SUM('Egresos Reales'!K94)</f>
        <v>8439138.12</v>
      </c>
    </row>
    <row r="245" spans="1:11" ht="12.75">
      <c r="A245" s="238" t="s">
        <v>549</v>
      </c>
      <c r="B245" s="53">
        <f>SUM('Egresos Reales'!B95)</f>
        <v>0</v>
      </c>
      <c r="C245" s="200">
        <f>SUM('Egresos Reales'!C95)</f>
        <v>0</v>
      </c>
      <c r="D245" s="200">
        <f>SUM('Egresos Reales'!D95)</f>
        <v>0</v>
      </c>
      <c r="E245" s="200">
        <f>SUM('Egresos Reales'!E95)</f>
        <v>0</v>
      </c>
      <c r="F245" s="200">
        <f>SUM('Egresos Reales'!F95)</f>
        <v>0</v>
      </c>
      <c r="G245" s="200">
        <f>SUM('Egresos Reales'!G95)</f>
        <v>0</v>
      </c>
      <c r="H245" s="200">
        <f>SUM('Egresos Reales'!H95)</f>
        <v>0</v>
      </c>
      <c r="I245" s="200">
        <f>SUM('Egresos Reales'!I95)</f>
        <v>0</v>
      </c>
      <c r="J245" s="200">
        <f>SUM('Egresos Reales'!J95)</f>
        <v>0</v>
      </c>
      <c r="K245" s="200">
        <f>SUM('Egresos Reales'!K95)</f>
        <v>0</v>
      </c>
    </row>
    <row r="246" spans="1:11" ht="12.75" hidden="1">
      <c r="A246" s="238" t="s">
        <v>384</v>
      </c>
      <c r="B246" s="53">
        <f>SUM('Egresos Reales'!B96)</f>
        <v>0</v>
      </c>
      <c r="C246" s="200">
        <f>SUM('Egresos Reales'!C96)</f>
        <v>0</v>
      </c>
      <c r="D246" s="200">
        <f>SUM('Egresos Reales'!D96)</f>
        <v>0</v>
      </c>
      <c r="E246" s="200">
        <f>SUM('Egresos Reales'!E96)</f>
        <v>0</v>
      </c>
      <c r="F246" s="200">
        <f>SUM('Egresos Reales'!F96)</f>
        <v>0</v>
      </c>
      <c r="G246" s="200">
        <f>SUM('Egresos Reales'!G96)</f>
        <v>0</v>
      </c>
      <c r="H246" s="200">
        <f>SUM('Egresos Reales'!H96)</f>
        <v>0</v>
      </c>
      <c r="I246" s="200">
        <f>SUM('Egresos Reales'!I96)</f>
        <v>0</v>
      </c>
      <c r="J246" s="200">
        <f>SUM('Egresos Reales'!J96)</f>
        <v>0</v>
      </c>
      <c r="K246" s="200">
        <f>SUM('Egresos Reales'!K96)</f>
        <v>0</v>
      </c>
    </row>
    <row r="247" spans="1:11" ht="12.75" hidden="1">
      <c r="A247" s="238" t="s">
        <v>385</v>
      </c>
      <c r="B247" s="53">
        <f>SUM('Egresos Reales'!B97)</f>
        <v>0</v>
      </c>
      <c r="C247" s="200">
        <f>SUM('Egresos Reales'!C97)</f>
        <v>0</v>
      </c>
      <c r="D247" s="200">
        <f>SUM('Egresos Reales'!D97)</f>
        <v>0</v>
      </c>
      <c r="E247" s="200">
        <f>SUM('Egresos Reales'!E97)</f>
        <v>0</v>
      </c>
      <c r="F247" s="200">
        <f>SUM('Egresos Reales'!F97)</f>
        <v>0</v>
      </c>
      <c r="G247" s="200">
        <f>SUM('Egresos Reales'!G97)</f>
        <v>0</v>
      </c>
      <c r="H247" s="200">
        <f>SUM('Egresos Reales'!H97)</f>
        <v>0</v>
      </c>
      <c r="I247" s="200">
        <f>SUM('Egresos Reales'!I97)</f>
        <v>0</v>
      </c>
      <c r="J247" s="200">
        <f>SUM('Egresos Reales'!J97)</f>
        <v>0</v>
      </c>
      <c r="K247" s="200">
        <f>SUM('Egresos Reales'!K97)</f>
        <v>0</v>
      </c>
    </row>
    <row r="248" spans="1:11" ht="12.75" hidden="1">
      <c r="A248" s="238" t="s">
        <v>448</v>
      </c>
      <c r="B248" s="53">
        <f>SUM('Egresos Reales'!B98)</f>
        <v>0</v>
      </c>
      <c r="C248" s="200">
        <f>SUM('Egresos Reales'!C98)</f>
        <v>0</v>
      </c>
      <c r="D248" s="200">
        <f>SUM('Egresos Reales'!D98)</f>
        <v>0</v>
      </c>
      <c r="E248" s="200">
        <f>SUM('Egresos Reales'!E98)</f>
        <v>0</v>
      </c>
      <c r="F248" s="200">
        <f>SUM('Egresos Reales'!F98)</f>
        <v>0</v>
      </c>
      <c r="G248" s="200">
        <f>SUM('Egresos Reales'!G98)</f>
        <v>0</v>
      </c>
      <c r="H248" s="200">
        <f>SUM('Egresos Reales'!H98)</f>
        <v>0</v>
      </c>
      <c r="I248" s="200">
        <f>SUM('Egresos Reales'!I98)</f>
        <v>0</v>
      </c>
      <c r="J248" s="200">
        <f>SUM('Egresos Reales'!J98)</f>
        <v>0</v>
      </c>
      <c r="K248" s="200">
        <f>SUM('Egresos Reales'!K98)</f>
        <v>0</v>
      </c>
    </row>
    <row r="249" spans="1:11" ht="12.75" hidden="1">
      <c r="A249" s="238" t="s">
        <v>482</v>
      </c>
      <c r="B249" s="53">
        <f>SUM('Egresos Reales'!B99)</f>
        <v>0</v>
      </c>
      <c r="C249" s="200">
        <f>SUM('Egresos Reales'!C99)</f>
        <v>0</v>
      </c>
      <c r="D249" s="200">
        <f>SUM('Egresos Reales'!D99)</f>
        <v>0</v>
      </c>
      <c r="E249" s="200">
        <f>SUM('Egresos Reales'!E99)</f>
        <v>0</v>
      </c>
      <c r="F249" s="200">
        <f>SUM('Egresos Reales'!F99)</f>
        <v>0</v>
      </c>
      <c r="G249" s="200">
        <f>SUM('Egresos Reales'!G99)</f>
        <v>0</v>
      </c>
      <c r="H249" s="200">
        <f>SUM('Egresos Reales'!H99)</f>
        <v>0</v>
      </c>
      <c r="I249" s="200">
        <f>SUM('Egresos Reales'!I99)</f>
        <v>0</v>
      </c>
      <c r="J249" s="200">
        <f>SUM('Egresos Reales'!J99)</f>
        <v>0</v>
      </c>
      <c r="K249" s="200">
        <f>SUM('Egresos Reales'!K99)</f>
        <v>0</v>
      </c>
    </row>
    <row r="250" spans="1:11" ht="12.75">
      <c r="A250" s="238" t="s">
        <v>538</v>
      </c>
      <c r="B250" s="53">
        <f>SUM('Egresos Reales'!B100)</f>
        <v>0</v>
      </c>
      <c r="C250" s="200">
        <f>SUM('Egresos Reales'!C100)</f>
        <v>919371.27</v>
      </c>
      <c r="D250" s="200">
        <f>SUM('Egresos Reales'!D100)</f>
        <v>1880419.12</v>
      </c>
      <c r="E250" s="200">
        <f>SUM('Egresos Reales'!E100)</f>
        <v>2442102.64</v>
      </c>
      <c r="F250" s="200">
        <f>SUM('Egresos Reales'!F100)</f>
        <v>0</v>
      </c>
      <c r="G250" s="200">
        <f>SUM('Egresos Reales'!G100)</f>
        <v>0</v>
      </c>
      <c r="H250" s="200">
        <f>SUM('Egresos Reales'!H100)</f>
        <v>0</v>
      </c>
      <c r="I250" s="200">
        <f>SUM('Egresos Reales'!I100)</f>
        <v>0</v>
      </c>
      <c r="J250" s="200">
        <f>SUM('Egresos Reales'!J100)</f>
        <v>0</v>
      </c>
      <c r="K250" s="200">
        <f>SUM('Egresos Reales'!K100)</f>
        <v>5241893.03</v>
      </c>
    </row>
    <row r="251" spans="1:11" ht="12.75">
      <c r="A251" s="238" t="s">
        <v>561</v>
      </c>
      <c r="B251" s="53">
        <f>SUM('Egresos Reales'!B101)</f>
        <v>0</v>
      </c>
      <c r="C251" s="200">
        <f>SUM('Egresos Reales'!C101)</f>
        <v>0</v>
      </c>
      <c r="D251" s="200">
        <f>SUM('Egresos Reales'!D101)</f>
        <v>0</v>
      </c>
      <c r="E251" s="200">
        <f>SUM('Egresos Reales'!E101)</f>
        <v>0</v>
      </c>
      <c r="F251" s="200">
        <f>SUM('Egresos Reales'!F101)</f>
        <v>0</v>
      </c>
      <c r="G251" s="200">
        <f>SUM('Egresos Reales'!G101)</f>
        <v>0</v>
      </c>
      <c r="H251" s="200">
        <f>SUM('Egresos Reales'!H101)</f>
        <v>102886.2</v>
      </c>
      <c r="I251" s="200">
        <f>SUM('Egresos Reales'!I101)</f>
        <v>0</v>
      </c>
      <c r="J251" s="200">
        <f>SUM('Egresos Reales'!J101)</f>
        <v>0</v>
      </c>
      <c r="K251" s="200">
        <f>SUM('Egresos Reales'!K101)</f>
        <v>102886.2</v>
      </c>
    </row>
    <row r="252" spans="1:11" ht="12.75" hidden="1">
      <c r="A252" s="238" t="s">
        <v>364</v>
      </c>
      <c r="B252" s="53">
        <f>SUM('Egresos Reales'!B102)</f>
        <v>0</v>
      </c>
      <c r="C252" s="200">
        <f>SUM('Egresos Reales'!C102)</f>
        <v>0</v>
      </c>
      <c r="D252" s="200">
        <f>SUM('Egresos Reales'!D102)</f>
        <v>0</v>
      </c>
      <c r="E252" s="200">
        <f>SUM('Egresos Reales'!E102)</f>
        <v>0</v>
      </c>
      <c r="F252" s="200">
        <f>SUM('Egresos Reales'!F102)</f>
        <v>0</v>
      </c>
      <c r="G252" s="200">
        <f>SUM('Egresos Reales'!G102)</f>
        <v>0</v>
      </c>
      <c r="H252" s="200">
        <f>SUM('Egresos Reales'!H102)</f>
        <v>0</v>
      </c>
      <c r="I252" s="200">
        <f>SUM('Egresos Reales'!I102)</f>
        <v>0</v>
      </c>
      <c r="J252" s="200">
        <f>SUM('Egresos Reales'!J102)</f>
        <v>0</v>
      </c>
      <c r="K252" s="200">
        <f>SUM('Egresos Reales'!K102)</f>
        <v>0</v>
      </c>
    </row>
    <row r="253" spans="1:11" ht="12.75" hidden="1">
      <c r="A253" s="238" t="s">
        <v>365</v>
      </c>
      <c r="B253" s="53">
        <f>SUM('Egresos Reales'!B103)</f>
        <v>0</v>
      </c>
      <c r="C253" s="200">
        <f>SUM('Egresos Reales'!C103)</f>
        <v>0</v>
      </c>
      <c r="D253" s="200">
        <f>SUM('Egresos Reales'!D103)</f>
        <v>0</v>
      </c>
      <c r="E253" s="200">
        <f>SUM('Egresos Reales'!E103)</f>
        <v>0</v>
      </c>
      <c r="F253" s="200">
        <f>SUM('Egresos Reales'!F103)</f>
        <v>0</v>
      </c>
      <c r="G253" s="200">
        <f>SUM('Egresos Reales'!G103)</f>
        <v>0</v>
      </c>
      <c r="H253" s="200">
        <f>SUM('Egresos Reales'!H103)</f>
        <v>0</v>
      </c>
      <c r="I253" s="200">
        <f>SUM('Egresos Reales'!I103)</f>
        <v>0</v>
      </c>
      <c r="J253" s="200">
        <f>SUM('Egresos Reales'!J103)</f>
        <v>0</v>
      </c>
      <c r="K253" s="200">
        <f>SUM('Egresos Reales'!K103)</f>
        <v>0</v>
      </c>
    </row>
    <row r="254" spans="1:11" ht="12.75" hidden="1">
      <c r="A254" s="238" t="s">
        <v>443</v>
      </c>
      <c r="B254" s="53">
        <f>SUM('Egresos Reales'!B104)</f>
        <v>0</v>
      </c>
      <c r="C254" s="200">
        <f>SUM('Egresos Reales'!C104)</f>
        <v>0</v>
      </c>
      <c r="D254" s="200">
        <f>SUM('Egresos Reales'!D104)</f>
        <v>0</v>
      </c>
      <c r="E254" s="200">
        <f>SUM('Egresos Reales'!E104)</f>
        <v>0</v>
      </c>
      <c r="F254" s="200">
        <f>SUM('Egresos Reales'!F104)</f>
        <v>0</v>
      </c>
      <c r="G254" s="200">
        <f>SUM('Egresos Reales'!G104)</f>
        <v>0</v>
      </c>
      <c r="H254" s="200">
        <f>SUM('Egresos Reales'!H104)</f>
        <v>0</v>
      </c>
      <c r="I254" s="200">
        <f>SUM('Egresos Reales'!I104)</f>
        <v>0</v>
      </c>
      <c r="J254" s="200">
        <f>SUM('Egresos Reales'!J104)</f>
        <v>0</v>
      </c>
      <c r="K254" s="200">
        <f>SUM('Egresos Reales'!K104)</f>
        <v>0</v>
      </c>
    </row>
    <row r="255" spans="1:11" ht="12.75">
      <c r="A255" s="238" t="s">
        <v>476</v>
      </c>
      <c r="B255" s="53">
        <f>SUM('Egresos Reales'!B105)</f>
        <v>0</v>
      </c>
      <c r="C255" s="200">
        <f>SUM('Egresos Reales'!C105)</f>
        <v>0</v>
      </c>
      <c r="D255" s="200">
        <f>SUM('Egresos Reales'!D105)</f>
        <v>0</v>
      </c>
      <c r="E255" s="200">
        <f>SUM('Egresos Reales'!E105)</f>
        <v>0</v>
      </c>
      <c r="F255" s="200">
        <f>SUM('Egresos Reales'!F105)</f>
        <v>0</v>
      </c>
      <c r="G255" s="200">
        <f>SUM('Egresos Reales'!G105)</f>
        <v>0</v>
      </c>
      <c r="H255" s="200">
        <f>SUM('Egresos Reales'!H105)</f>
        <v>0</v>
      </c>
      <c r="I255" s="200">
        <f>SUM('Egresos Reales'!I105)</f>
        <v>0</v>
      </c>
      <c r="J255" s="200">
        <f>SUM('Egresos Reales'!J105)</f>
        <v>0</v>
      </c>
      <c r="K255" s="200">
        <f>SUM('Egresos Reales'!K105)</f>
        <v>0</v>
      </c>
    </row>
    <row r="256" spans="1:11" ht="12.75">
      <c r="A256" s="238" t="s">
        <v>532</v>
      </c>
      <c r="B256" s="53">
        <f>SUM('Egresos Reales'!B106)</f>
        <v>139.2</v>
      </c>
      <c r="C256" s="200">
        <f>SUM('Egresos Reales'!C106)</f>
        <v>0</v>
      </c>
      <c r="D256" s="200">
        <f>SUM('Egresos Reales'!D106)</f>
        <v>13.92</v>
      </c>
      <c r="E256" s="200">
        <f>SUM('Egresos Reales'!E106)</f>
        <v>104.4</v>
      </c>
      <c r="F256" s="200">
        <f>SUM('Egresos Reales'!F106)</f>
        <v>0</v>
      </c>
      <c r="G256" s="200">
        <f>SUM('Egresos Reales'!G106)</f>
        <v>0</v>
      </c>
      <c r="H256" s="200">
        <f>SUM('Egresos Reales'!H106)</f>
        <v>41.76</v>
      </c>
      <c r="I256" s="200">
        <f>SUM('Egresos Reales'!I106)</f>
        <v>34.8</v>
      </c>
      <c r="J256" s="200">
        <f>SUM('Egresos Reales'!J106)</f>
        <v>146.16</v>
      </c>
      <c r="K256" s="200">
        <f>SUM('Egresos Reales'!K106)</f>
        <v>480.24</v>
      </c>
    </row>
    <row r="257" spans="1:11" ht="12.75">
      <c r="A257" s="238" t="s">
        <v>562</v>
      </c>
      <c r="B257" s="53">
        <f>SUM('Egresos Reales'!B107)</f>
        <v>0</v>
      </c>
      <c r="C257" s="200">
        <f>SUM('Egresos Reales'!C107)</f>
        <v>112.36</v>
      </c>
      <c r="D257" s="200">
        <f>SUM('Egresos Reales'!D107)</f>
        <v>1044</v>
      </c>
      <c r="E257" s="200">
        <f>SUM('Egresos Reales'!E107)</f>
        <v>0</v>
      </c>
      <c r="F257" s="200">
        <f>SUM('Egresos Reales'!F107)</f>
        <v>-1044</v>
      </c>
      <c r="G257" s="200">
        <f>SUM('Egresos Reales'!G107)</f>
        <v>0</v>
      </c>
      <c r="H257" s="200">
        <f>SUM('Egresos Reales'!H107)</f>
        <v>0</v>
      </c>
      <c r="I257" s="200">
        <f>SUM('Egresos Reales'!I107)</f>
        <v>0</v>
      </c>
      <c r="J257" s="200">
        <f>SUM('Egresos Reales'!J107)</f>
        <v>-111.36</v>
      </c>
      <c r="K257" s="200">
        <f>SUM('Egresos Reales'!K107)</f>
        <v>0.9999999999999005</v>
      </c>
    </row>
    <row r="258" spans="1:11" ht="12.75" hidden="1">
      <c r="A258" s="238" t="s">
        <v>307</v>
      </c>
      <c r="B258" s="53">
        <f>SUM('Egresos Reales'!B108)</f>
        <v>0</v>
      </c>
      <c r="C258" s="200">
        <f>SUM('Egresos Reales'!C108)</f>
        <v>0</v>
      </c>
      <c r="D258" s="200">
        <f>SUM('Egresos Reales'!D108)</f>
        <v>0</v>
      </c>
      <c r="E258" s="200">
        <f>SUM('Egresos Reales'!E108)</f>
        <v>0</v>
      </c>
      <c r="F258" s="200">
        <f>SUM('Egresos Reales'!F108)</f>
        <v>0</v>
      </c>
      <c r="G258" s="200">
        <f>SUM('Egresos Reales'!G108)</f>
        <v>0</v>
      </c>
      <c r="H258" s="200">
        <f>SUM('Egresos Reales'!H108)</f>
        <v>0</v>
      </c>
      <c r="I258" s="200">
        <f>SUM('Egresos Reales'!I108)</f>
        <v>0</v>
      </c>
      <c r="J258" s="200">
        <f>SUM('Egresos Reales'!J108)</f>
        <v>0</v>
      </c>
      <c r="K258" s="200">
        <f>SUM('Egresos Reales'!K108)</f>
        <v>0</v>
      </c>
    </row>
    <row r="259" spans="1:11" ht="12.75" hidden="1">
      <c r="A259" s="238" t="s">
        <v>270</v>
      </c>
      <c r="B259" s="53">
        <f>SUM('Egresos Reales'!B109)</f>
        <v>0</v>
      </c>
      <c r="C259" s="200">
        <f>SUM('Egresos Reales'!C109)</f>
        <v>0</v>
      </c>
      <c r="D259" s="200">
        <f>SUM('Egresos Reales'!D109)</f>
        <v>0</v>
      </c>
      <c r="E259" s="200">
        <f>SUM('Egresos Reales'!E109)</f>
        <v>0</v>
      </c>
      <c r="F259" s="200">
        <f>SUM('Egresos Reales'!F109)</f>
        <v>0</v>
      </c>
      <c r="G259" s="200">
        <f>SUM('Egresos Reales'!G109)</f>
        <v>0</v>
      </c>
      <c r="H259" s="200">
        <f>SUM('Egresos Reales'!H109)</f>
        <v>0</v>
      </c>
      <c r="I259" s="200">
        <f>SUM('Egresos Reales'!I109)</f>
        <v>0</v>
      </c>
      <c r="J259" s="200">
        <f>SUM('Egresos Reales'!J109)</f>
        <v>0</v>
      </c>
      <c r="K259" s="200">
        <f>SUM('Egresos Reales'!K109)</f>
        <v>0</v>
      </c>
    </row>
    <row r="260" spans="1:11" ht="12.75">
      <c r="A260" s="238" t="s">
        <v>336</v>
      </c>
      <c r="B260" s="53">
        <f>SUM('Egresos Reales'!B110)</f>
        <v>0</v>
      </c>
      <c r="C260" s="200">
        <f>SUM('Egresos Reales'!C110)</f>
        <v>0</v>
      </c>
      <c r="D260" s="200">
        <f>SUM('Egresos Reales'!D110)</f>
        <v>0</v>
      </c>
      <c r="E260" s="200">
        <f>SUM('Egresos Reales'!E110)</f>
        <v>0</v>
      </c>
      <c r="F260" s="200">
        <f>SUM('Egresos Reales'!F110)</f>
        <v>0</v>
      </c>
      <c r="G260" s="200">
        <f>SUM('Egresos Reales'!G110)</f>
        <v>0</v>
      </c>
      <c r="H260" s="200">
        <f>SUM('Egresos Reales'!H110)</f>
        <v>0</v>
      </c>
      <c r="I260" s="200">
        <f>SUM('Egresos Reales'!I110)</f>
        <v>0</v>
      </c>
      <c r="J260" s="200">
        <f>SUM('Egresos Reales'!J110)</f>
        <v>0</v>
      </c>
      <c r="K260" s="200">
        <f>SUM('Egresos Reales'!K110)</f>
        <v>0</v>
      </c>
    </row>
    <row r="261" spans="1:11" ht="12.75">
      <c r="A261" s="238" t="s">
        <v>539</v>
      </c>
      <c r="B261" s="53">
        <f>SUM('Egresos Reales'!B111)</f>
        <v>0</v>
      </c>
      <c r="C261" s="200">
        <f>SUM('Egresos Reales'!C111)</f>
        <v>0</v>
      </c>
      <c r="D261" s="200">
        <f>SUM('Egresos Reales'!D111)</f>
        <v>0</v>
      </c>
      <c r="E261" s="200">
        <f>SUM('Egresos Reales'!E111)</f>
        <v>0</v>
      </c>
      <c r="F261" s="200">
        <f>SUM('Egresos Reales'!F111)</f>
        <v>0</v>
      </c>
      <c r="G261" s="200">
        <f>SUM('Egresos Reales'!G111)</f>
        <v>0</v>
      </c>
      <c r="H261" s="200">
        <f>SUM('Egresos Reales'!H111)</f>
        <v>0</v>
      </c>
      <c r="I261" s="200">
        <f>SUM('Egresos Reales'!I111)</f>
        <v>0</v>
      </c>
      <c r="J261" s="200">
        <f>SUM('Egresos Reales'!J111)</f>
        <v>0</v>
      </c>
      <c r="K261" s="200">
        <f>SUM('Egresos Reales'!K111)</f>
        <v>0</v>
      </c>
    </row>
    <row r="262" spans="1:11" ht="12.75">
      <c r="A262" s="238" t="s">
        <v>563</v>
      </c>
      <c r="B262" s="53">
        <f>SUM('Egresos Reales'!B112)</f>
        <v>4117780.38</v>
      </c>
      <c r="C262" s="200">
        <f>SUM('Egresos Reales'!C112)</f>
        <v>7137204.91</v>
      </c>
      <c r="D262" s="200">
        <f>SUM('Egresos Reales'!D112)</f>
        <v>5546628.67</v>
      </c>
      <c r="E262" s="200">
        <f>SUM('Egresos Reales'!E112)</f>
        <v>5584674.1</v>
      </c>
      <c r="F262" s="200">
        <f>SUM('Egresos Reales'!F112)</f>
        <v>1036453.06</v>
      </c>
      <c r="G262" s="200">
        <f>SUM('Egresos Reales'!G112)</f>
        <v>1053405.62</v>
      </c>
      <c r="H262" s="200">
        <f>SUM('Egresos Reales'!H112)</f>
        <v>1029260.47</v>
      </c>
      <c r="I262" s="200">
        <f>SUM('Egresos Reales'!I112)</f>
        <v>1086293.24</v>
      </c>
      <c r="J262" s="200">
        <f>SUM('Egresos Reales'!J112)</f>
        <v>1005982.54</v>
      </c>
      <c r="K262" s="200">
        <f>SUM('Egresos Reales'!K112)</f>
        <v>27597682.99</v>
      </c>
    </row>
    <row r="263" spans="1:11" ht="12.75" hidden="1">
      <c r="A263" s="93" t="s">
        <v>317</v>
      </c>
      <c r="B263" s="53">
        <f>SUM('Egresos Reales'!B113)</f>
        <v>0</v>
      </c>
      <c r="C263" s="200">
        <f>SUM('Egresos Reales'!C113)</f>
        <v>0</v>
      </c>
      <c r="D263" s="200">
        <f>SUM('Egresos Reales'!D113)</f>
        <v>0</v>
      </c>
      <c r="E263" s="200">
        <f>SUM('Egresos Reales'!E113)</f>
        <v>0</v>
      </c>
      <c r="F263" s="200">
        <f>SUM('Egresos Reales'!F113)</f>
        <v>0</v>
      </c>
      <c r="G263" s="200">
        <f>SUM('Egresos Reales'!G113)</f>
        <v>0</v>
      </c>
      <c r="H263" s="200">
        <f>SUM('Egresos Reales'!H113)</f>
        <v>0</v>
      </c>
      <c r="I263" s="200">
        <f>SUM('Egresos Reales'!I113)</f>
        <v>0</v>
      </c>
      <c r="J263" s="200">
        <f>SUM('Egresos Reales'!J113)</f>
        <v>0</v>
      </c>
      <c r="K263" s="200">
        <f>SUM('Egresos Reales'!K113)</f>
        <v>0</v>
      </c>
    </row>
    <row r="264" spans="1:11" ht="12.75">
      <c r="A264" s="93" t="s">
        <v>410</v>
      </c>
      <c r="B264" s="53">
        <f>SUM('Egresos Reales'!B114)</f>
        <v>0</v>
      </c>
      <c r="C264" s="200">
        <f>SUM('Egresos Reales'!C114)</f>
        <v>0</v>
      </c>
      <c r="D264" s="200">
        <f>SUM('Egresos Reales'!D114)</f>
        <v>0</v>
      </c>
      <c r="E264" s="200">
        <f>SUM('Egresos Reales'!E114)</f>
        <v>0</v>
      </c>
      <c r="F264" s="200">
        <f>SUM('Egresos Reales'!F114)</f>
        <v>1000000</v>
      </c>
      <c r="G264" s="200">
        <f>SUM('Egresos Reales'!G114)</f>
        <v>0</v>
      </c>
      <c r="H264" s="200">
        <f>SUM('Egresos Reales'!H114)</f>
        <v>0</v>
      </c>
      <c r="I264" s="200">
        <f>SUM('Egresos Reales'!I114)</f>
        <v>1500000</v>
      </c>
      <c r="J264" s="200">
        <f>SUM('Egresos Reales'!J114)</f>
        <v>0</v>
      </c>
      <c r="K264" s="200">
        <f>SUM('Egresos Reales'!K114)</f>
        <v>2500000</v>
      </c>
    </row>
    <row r="265" spans="1:11" ht="12.75" hidden="1">
      <c r="A265" s="93" t="s">
        <v>421</v>
      </c>
      <c r="B265" s="53">
        <f>SUM('Egresos Reales'!B115)</f>
        <v>0</v>
      </c>
      <c r="C265" s="200">
        <f>SUM('Egresos Reales'!C115)</f>
        <v>0</v>
      </c>
      <c r="D265" s="200">
        <f>SUM('Egresos Reales'!D115)</f>
        <v>0</v>
      </c>
      <c r="E265" s="200">
        <f>SUM('Egresos Reales'!E115)</f>
        <v>0</v>
      </c>
      <c r="F265" s="200">
        <f>SUM('Egresos Reales'!F115)</f>
        <v>0</v>
      </c>
      <c r="G265" s="200">
        <f>SUM('Egresos Reales'!G115)</f>
        <v>0</v>
      </c>
      <c r="H265" s="200">
        <f>SUM('Egresos Reales'!H115)</f>
        <v>0</v>
      </c>
      <c r="I265" s="200">
        <f>SUM('Egresos Reales'!I115)</f>
        <v>0</v>
      </c>
      <c r="J265" s="200">
        <f>SUM('Egresos Reales'!J115)</f>
        <v>0</v>
      </c>
      <c r="K265" s="200">
        <f>SUM('Egresos Reales'!K115)</f>
        <v>0</v>
      </c>
    </row>
    <row r="266" spans="1:11" ht="12.75" hidden="1">
      <c r="A266" s="93" t="s">
        <v>405</v>
      </c>
      <c r="B266" s="53">
        <f>SUM('Egresos Reales'!B116)</f>
        <v>0</v>
      </c>
      <c r="C266" s="200">
        <f>SUM('Egresos Reales'!C116)</f>
        <v>0</v>
      </c>
      <c r="D266" s="200">
        <f>SUM('Egresos Reales'!D116)</f>
        <v>0</v>
      </c>
      <c r="E266" s="200">
        <f>SUM('Egresos Reales'!E116)</f>
        <v>0</v>
      </c>
      <c r="F266" s="200">
        <f>SUM('Egresos Reales'!F116)</f>
        <v>0</v>
      </c>
      <c r="G266" s="200">
        <f>SUM('Egresos Reales'!G116)</f>
        <v>0</v>
      </c>
      <c r="H266" s="200">
        <f>SUM('Egresos Reales'!H116)</f>
        <v>0</v>
      </c>
      <c r="I266" s="200">
        <f>SUM('Egresos Reales'!I116)</f>
        <v>0</v>
      </c>
      <c r="J266" s="200">
        <f>SUM('Egresos Reales'!J116)</f>
        <v>0</v>
      </c>
      <c r="K266" s="200">
        <f>SUM('Egresos Reales'!K116)</f>
        <v>0</v>
      </c>
    </row>
    <row r="267" spans="1:11" ht="12.75" hidden="1">
      <c r="A267" s="93" t="s">
        <v>406</v>
      </c>
      <c r="B267" s="53">
        <f>SUM('Egresos Reales'!B117)</f>
        <v>0</v>
      </c>
      <c r="C267" s="200">
        <f>SUM('Egresos Reales'!C117)</f>
        <v>0</v>
      </c>
      <c r="D267" s="200">
        <f>SUM('Egresos Reales'!D117)</f>
        <v>0</v>
      </c>
      <c r="E267" s="200">
        <f>SUM('Egresos Reales'!E117)</f>
        <v>0</v>
      </c>
      <c r="F267" s="200">
        <f>SUM('Egresos Reales'!F117)</f>
        <v>0</v>
      </c>
      <c r="G267" s="200">
        <f>SUM('Egresos Reales'!G117)</f>
        <v>0</v>
      </c>
      <c r="H267" s="200">
        <f>SUM('Egresos Reales'!H117)</f>
        <v>0</v>
      </c>
      <c r="I267" s="200">
        <f>SUM('Egresos Reales'!I117)</f>
        <v>0</v>
      </c>
      <c r="J267" s="200">
        <f>SUM('Egresos Reales'!J117)</f>
        <v>0</v>
      </c>
      <c r="K267" s="200">
        <f>SUM('Egresos Reales'!K117)</f>
        <v>0</v>
      </c>
    </row>
    <row r="268" spans="1:11" ht="12.75" hidden="1">
      <c r="A268" s="207" t="s">
        <v>540</v>
      </c>
      <c r="B268" s="53">
        <f>SUM('Egresos Reales'!B118)</f>
        <v>0</v>
      </c>
      <c r="C268" s="200">
        <f>SUM('Egresos Reales'!C118)</f>
        <v>0</v>
      </c>
      <c r="D268" s="200">
        <f>SUM('Egresos Reales'!D118)</f>
        <v>0</v>
      </c>
      <c r="E268" s="200">
        <f>SUM('Egresos Reales'!E118)</f>
        <v>0</v>
      </c>
      <c r="F268" s="200">
        <f>SUM('Egresos Reales'!F118)</f>
        <v>0</v>
      </c>
      <c r="G268" s="200">
        <f>SUM('Egresos Reales'!G118)</f>
        <v>0</v>
      </c>
      <c r="H268" s="200">
        <f>SUM('Egresos Reales'!H118)</f>
        <v>0</v>
      </c>
      <c r="I268" s="200">
        <f>SUM('Egresos Reales'!I118)</f>
        <v>0</v>
      </c>
      <c r="J268" s="200">
        <f>SUM('Egresos Reales'!J118)</f>
        <v>0</v>
      </c>
      <c r="K268" s="200">
        <f>SUM('Egresos Reales'!K118)</f>
        <v>0</v>
      </c>
    </row>
    <row r="269" spans="1:11" ht="12.75">
      <c r="A269" s="207" t="s">
        <v>564</v>
      </c>
      <c r="B269" s="53">
        <f>SUM('Egresos Reales'!B119)</f>
        <v>4076911.01</v>
      </c>
      <c r="C269" s="200">
        <f>SUM('Egresos Reales'!C119)</f>
        <v>4077695.01</v>
      </c>
      <c r="D269" s="200">
        <f>SUM('Egresos Reales'!D119)</f>
        <v>4232691</v>
      </c>
      <c r="E269" s="200">
        <f>SUM('Egresos Reales'!E119)</f>
        <v>3920692</v>
      </c>
      <c r="F269" s="200">
        <f>SUM('Egresos Reales'!F119)</f>
        <v>4008234</v>
      </c>
      <c r="G269" s="200">
        <f>SUM('Egresos Reales'!G119)</f>
        <v>3855881</v>
      </c>
      <c r="H269" s="200">
        <f>SUM('Egresos Reales'!H119)</f>
        <v>4466643</v>
      </c>
      <c r="I269" s="200">
        <f>SUM('Egresos Reales'!I119)</f>
        <v>4005374</v>
      </c>
      <c r="J269" s="200">
        <f>SUM('Egresos Reales'!J119)</f>
        <v>4165145.01</v>
      </c>
      <c r="K269" s="200">
        <f>SUM('Egresos Reales'!K119)</f>
        <v>36809266.03</v>
      </c>
    </row>
    <row r="270" spans="1:11" ht="12.75">
      <c r="A270" s="93" t="s">
        <v>451</v>
      </c>
      <c r="B270" s="53">
        <f>SUM('Egresos Reales'!B120)</f>
        <v>951717.14</v>
      </c>
      <c r="C270" s="200">
        <f>SUM('Egresos Reales'!C120)</f>
        <v>951717.14</v>
      </c>
      <c r="D270" s="200">
        <f>SUM('Egresos Reales'!D120)</f>
        <v>951717.14</v>
      </c>
      <c r="E270" s="200">
        <f>SUM('Egresos Reales'!E120)</f>
        <v>951717.14</v>
      </c>
      <c r="F270" s="200">
        <f>SUM('Egresos Reales'!F120)</f>
        <v>951717.14</v>
      </c>
      <c r="G270" s="200">
        <f>SUM('Egresos Reales'!G120)</f>
        <v>951717.14</v>
      </c>
      <c r="H270" s="200">
        <f>SUM('Egresos Reales'!H120)</f>
        <v>951717.14</v>
      </c>
      <c r="I270" s="200">
        <f>SUM('Egresos Reales'!I120)</f>
        <v>951717.14</v>
      </c>
      <c r="J270" s="200">
        <f>SUM('Egresos Reales'!J120)</f>
        <v>951717.14</v>
      </c>
      <c r="K270" s="200">
        <f>SUM('Egresos Reales'!K120)</f>
        <v>8565454.26</v>
      </c>
    </row>
    <row r="271" spans="1:11" ht="12.75">
      <c r="A271" s="239" t="s">
        <v>272</v>
      </c>
      <c r="B271" s="54">
        <f>SUM(B221:B270)</f>
        <v>16714086.610000001</v>
      </c>
      <c r="C271" s="54">
        <f aca="true" t="shared" si="34" ref="C271:K271">SUM(C221:C270)</f>
        <v>22979362.64</v>
      </c>
      <c r="D271" s="54">
        <f t="shared" si="34"/>
        <v>21736984.48</v>
      </c>
      <c r="E271" s="54">
        <f t="shared" si="34"/>
        <v>29009121.949999996</v>
      </c>
      <c r="F271" s="54">
        <f t="shared" si="34"/>
        <v>17791237.85</v>
      </c>
      <c r="G271" s="54">
        <f t="shared" si="34"/>
        <v>14428964.96</v>
      </c>
      <c r="H271" s="54">
        <f>SUM(H221:H270)</f>
        <v>23923385.19</v>
      </c>
      <c r="I271" s="54">
        <f t="shared" si="34"/>
        <v>24211683.77</v>
      </c>
      <c r="J271" s="54">
        <f>SUM(J221:J270)</f>
        <v>17316021.330000002</v>
      </c>
      <c r="K271" s="54">
        <f t="shared" si="34"/>
        <v>188110848.78</v>
      </c>
    </row>
    <row r="272" spans="1:11" ht="12.75">
      <c r="A272" s="240" t="s">
        <v>121</v>
      </c>
      <c r="B272" s="54"/>
      <c r="C272" s="54"/>
      <c r="D272" s="54"/>
      <c r="E272" s="54"/>
      <c r="F272" s="54"/>
      <c r="G272" s="54"/>
      <c r="H272" s="54"/>
      <c r="I272" s="54"/>
      <c r="J272" s="54"/>
      <c r="K272" s="54"/>
    </row>
    <row r="273" spans="1:11" ht="12.75">
      <c r="A273" s="241" t="s">
        <v>122</v>
      </c>
      <c r="B273" s="53">
        <f>SUM('Egresos Reales'!B122)</f>
        <v>0</v>
      </c>
      <c r="C273" s="53">
        <f>SUM('Egresos Reales'!C122)</f>
        <v>0</v>
      </c>
      <c r="D273" s="53">
        <f>SUM('Egresos Reales'!D122)</f>
        <v>0</v>
      </c>
      <c r="E273" s="53">
        <f>SUM('Egresos Reales'!E122)</f>
        <v>0</v>
      </c>
      <c r="F273" s="53">
        <f>SUM('Egresos Reales'!F122)</f>
        <v>0</v>
      </c>
      <c r="G273" s="53">
        <f>SUM('Egresos Reales'!G122)</f>
        <v>0</v>
      </c>
      <c r="H273" s="53">
        <f>SUM('Egresos Reales'!H122)</f>
        <v>0</v>
      </c>
      <c r="I273" s="53">
        <f>SUM('Egresos Reales'!I122)</f>
        <v>0</v>
      </c>
      <c r="J273" s="53">
        <f>SUM('Egresos Reales'!J122)</f>
        <v>0</v>
      </c>
      <c r="K273" s="53">
        <f>SUM(B273:J273)</f>
        <v>0</v>
      </c>
    </row>
    <row r="274" spans="1:11" ht="12.75">
      <c r="A274" s="102" t="s">
        <v>402</v>
      </c>
      <c r="B274" s="53">
        <f>SUM('Egresos Reales'!B123)</f>
        <v>342744.68</v>
      </c>
      <c r="C274" s="53">
        <f>SUM('Egresos Reales'!C123)</f>
        <v>195374.82</v>
      </c>
      <c r="D274" s="53">
        <f>SUM('Egresos Reales'!D123)</f>
        <v>156173.55</v>
      </c>
      <c r="E274" s="53">
        <f>SUM('Egresos Reales'!E123)</f>
        <v>111235.95999999999</v>
      </c>
      <c r="F274" s="53">
        <f>SUM('Egresos Reales'!F123)</f>
        <v>76101.8</v>
      </c>
      <c r="G274" s="53">
        <f>SUM('Egresos Reales'!G123)</f>
        <v>62848.869999999995</v>
      </c>
      <c r="H274" s="53">
        <f>SUM('Egresos Reales'!H123)</f>
        <v>69187.75</v>
      </c>
      <c r="I274" s="53">
        <f>SUM('Egresos Reales'!I123)</f>
        <v>52799.979999999996</v>
      </c>
      <c r="J274" s="53">
        <f>SUM('Egresos Reales'!J123)</f>
        <v>76998.16</v>
      </c>
      <c r="K274" s="53">
        <f>SUM(B274:J274)</f>
        <v>1143465.57</v>
      </c>
    </row>
    <row r="275" spans="1:11" ht="12.75">
      <c r="A275" s="241" t="s">
        <v>299</v>
      </c>
      <c r="B275" s="53">
        <f>SUM('Egresos Reales'!B124)</f>
        <v>1333333</v>
      </c>
      <c r="C275" s="53">
        <f>SUM('Egresos Reales'!C124)</f>
        <v>1333333</v>
      </c>
      <c r="D275" s="53">
        <f>SUM('Egresos Reales'!D124)</f>
        <v>1333333</v>
      </c>
      <c r="E275" s="53">
        <f>SUM('Egresos Reales'!E124)</f>
        <v>1333333</v>
      </c>
      <c r="F275" s="53">
        <f>SUM('Egresos Reales'!F124)</f>
        <v>1333333</v>
      </c>
      <c r="G275" s="53">
        <f>SUM('Egresos Reales'!G124)</f>
        <v>1333333</v>
      </c>
      <c r="H275" s="53">
        <f>SUM('Egresos Reales'!H124)</f>
        <v>1333333</v>
      </c>
      <c r="I275" s="53">
        <f>SUM('Egresos Reales'!I124)</f>
        <v>1333333</v>
      </c>
      <c r="J275" s="53">
        <f>SUM('Egresos Reales'!J124)</f>
        <v>1333333</v>
      </c>
      <c r="K275" s="53">
        <f>SUM(B275:J275)</f>
        <v>11999997</v>
      </c>
    </row>
    <row r="276" spans="1:11" ht="12.75" hidden="1">
      <c r="A276" s="241" t="s">
        <v>301</v>
      </c>
      <c r="B276" s="53">
        <f>SUM('Egresos Reales'!B125)</f>
        <v>0</v>
      </c>
      <c r="C276" s="53">
        <f>SUM('Egresos Reales'!C125)</f>
        <v>0</v>
      </c>
      <c r="D276" s="53">
        <f>SUM('Egresos Reales'!D125)</f>
        <v>0</v>
      </c>
      <c r="E276" s="53">
        <f>SUM('Egresos Reales'!E125)</f>
        <v>0</v>
      </c>
      <c r="F276" s="53">
        <f>SUM('Egresos Reales'!F125)</f>
        <v>0</v>
      </c>
      <c r="G276" s="53">
        <f>SUM('Egresos Reales'!G125)</f>
        <v>0</v>
      </c>
      <c r="H276" s="53">
        <f>SUM('Egresos Reales'!H125)</f>
        <v>0</v>
      </c>
      <c r="I276" s="53">
        <f>SUM('Egresos Reales'!I125)</f>
        <v>0</v>
      </c>
      <c r="J276" s="53">
        <f>SUM('Egresos Reales'!J125)</f>
        <v>0</v>
      </c>
      <c r="K276" s="53">
        <f>SUM(B276:J276)</f>
        <v>0</v>
      </c>
    </row>
    <row r="277" spans="1:11" ht="12.75" hidden="1">
      <c r="A277" s="68" t="s">
        <v>306</v>
      </c>
      <c r="B277" s="53">
        <f>SUM('Egresos Reales'!B126)</f>
        <v>0</v>
      </c>
      <c r="C277" s="53">
        <f>SUM('Egresos Reales'!C126)</f>
        <v>0</v>
      </c>
      <c r="D277" s="53">
        <f>SUM('Egresos Reales'!D126)</f>
        <v>0</v>
      </c>
      <c r="E277" s="53">
        <f>SUM('Egresos Reales'!E126)</f>
        <v>0</v>
      </c>
      <c r="F277" s="53">
        <f>SUM('Egresos Reales'!F126)</f>
        <v>0</v>
      </c>
      <c r="G277" s="53">
        <f>SUM('Egresos Reales'!G126)</f>
        <v>0</v>
      </c>
      <c r="H277" s="53">
        <f>SUM('Egresos Reales'!H126)</f>
        <v>0</v>
      </c>
      <c r="I277" s="53">
        <f>SUM('Egresos Reales'!I126)</f>
        <v>0</v>
      </c>
      <c r="J277" s="53">
        <f>SUM('Egresos Reales'!J126)</f>
        <v>0</v>
      </c>
      <c r="K277" s="53">
        <f>SUM(B277:J277)</f>
        <v>0</v>
      </c>
    </row>
    <row r="278" spans="1:11" ht="12.75">
      <c r="A278" s="242" t="s">
        <v>123</v>
      </c>
      <c r="B278" s="54">
        <f>SUM(B273:B277)</f>
        <v>1676077.68</v>
      </c>
      <c r="C278" s="54">
        <f aca="true" t="shared" si="35" ref="C278:K278">SUM(C273:C277)</f>
        <v>1528707.82</v>
      </c>
      <c r="D278" s="54">
        <f t="shared" si="35"/>
        <v>1489506.55</v>
      </c>
      <c r="E278" s="54">
        <f t="shared" si="35"/>
        <v>1444568.96</v>
      </c>
      <c r="F278" s="54">
        <f t="shared" si="35"/>
        <v>1409434.8</v>
      </c>
      <c r="G278" s="54">
        <f t="shared" si="35"/>
        <v>1396181.87</v>
      </c>
      <c r="H278" s="54">
        <f>SUM(H273:H277)</f>
        <v>1402520.75</v>
      </c>
      <c r="I278" s="54">
        <f t="shared" si="35"/>
        <v>1386132.98</v>
      </c>
      <c r="J278" s="54">
        <f>SUM(J273:J277)</f>
        <v>1410331.16</v>
      </c>
      <c r="K278" s="54">
        <f t="shared" si="35"/>
        <v>13143462.57</v>
      </c>
    </row>
    <row r="279" spans="1:11" ht="12.75">
      <c r="A279" s="240" t="s">
        <v>292</v>
      </c>
      <c r="B279" s="53"/>
      <c r="C279" s="53"/>
      <c r="D279" s="53"/>
      <c r="E279" s="53"/>
      <c r="F279" s="53"/>
      <c r="G279" s="53"/>
      <c r="H279" s="53"/>
      <c r="I279" s="53"/>
      <c r="J279" s="53"/>
      <c r="K279" s="53"/>
    </row>
    <row r="280" spans="1:12" ht="12.75" hidden="1">
      <c r="A280" s="93" t="s">
        <v>144</v>
      </c>
      <c r="B280" s="53">
        <f>SUM('Egresos Reales'!B128)</f>
        <v>0</v>
      </c>
      <c r="C280" s="200">
        <f>SUM('Egresos Reales'!C128)</f>
        <v>0</v>
      </c>
      <c r="D280" s="200">
        <f>SUM('Egresos Reales'!D128)</f>
        <v>0</v>
      </c>
      <c r="E280" s="200">
        <f>SUM('Egresos Reales'!E128)</f>
        <v>0</v>
      </c>
      <c r="F280" s="200">
        <f>SUM('Egresos Reales'!F128)</f>
        <v>0</v>
      </c>
      <c r="G280" s="200">
        <f>SUM('Egresos Reales'!G128)</f>
        <v>0</v>
      </c>
      <c r="H280" s="200">
        <f>SUM('Egresos Reales'!H128)</f>
        <v>0</v>
      </c>
      <c r="I280" s="200">
        <f>SUM('Egresos Reales'!I128)</f>
        <v>0</v>
      </c>
      <c r="J280" s="200">
        <f>SUM('Egresos Reales'!J128)</f>
        <v>0</v>
      </c>
      <c r="K280" s="200">
        <f>SUM('Egresos Reales'!K128)</f>
        <v>0</v>
      </c>
      <c r="L280" s="32"/>
    </row>
    <row r="281" spans="1:12" ht="12.75" hidden="1">
      <c r="A281" s="93" t="s">
        <v>134</v>
      </c>
      <c r="B281" s="53">
        <f>SUM('Egresos Reales'!B129)</f>
        <v>0</v>
      </c>
      <c r="C281" s="200">
        <f>SUM('Egresos Reales'!C129)</f>
        <v>0</v>
      </c>
      <c r="D281" s="200">
        <f>SUM('Egresos Reales'!D129)</f>
        <v>0</v>
      </c>
      <c r="E281" s="200">
        <f>SUM('Egresos Reales'!E129)</f>
        <v>0</v>
      </c>
      <c r="F281" s="200">
        <f>SUM('Egresos Reales'!F129)</f>
        <v>0</v>
      </c>
      <c r="G281" s="200">
        <f>SUM('Egresos Reales'!G129)</f>
        <v>0</v>
      </c>
      <c r="H281" s="200">
        <f>SUM('Egresos Reales'!H129)</f>
        <v>0</v>
      </c>
      <c r="I281" s="200">
        <f>SUM('Egresos Reales'!I129)</f>
        <v>0</v>
      </c>
      <c r="J281" s="200">
        <f>SUM('Egresos Reales'!J129)</f>
        <v>0</v>
      </c>
      <c r="K281" s="200">
        <f>SUM('Egresos Reales'!K129)</f>
        <v>0</v>
      </c>
      <c r="L281" s="32"/>
    </row>
    <row r="282" spans="1:12" ht="12.75" hidden="1">
      <c r="A282" s="93" t="s">
        <v>287</v>
      </c>
      <c r="B282" s="53">
        <f>SUM('Egresos Reales'!B130)</f>
        <v>0</v>
      </c>
      <c r="C282" s="200">
        <f>SUM('Egresos Reales'!C130)</f>
        <v>0</v>
      </c>
      <c r="D282" s="200">
        <f>SUM('Egresos Reales'!D130)</f>
        <v>0</v>
      </c>
      <c r="E282" s="200">
        <f>SUM('Egresos Reales'!E130)</f>
        <v>0</v>
      </c>
      <c r="F282" s="200">
        <f>SUM('Egresos Reales'!F130)</f>
        <v>0</v>
      </c>
      <c r="G282" s="200">
        <f>SUM('Egresos Reales'!G130)</f>
        <v>0</v>
      </c>
      <c r="H282" s="200">
        <f>SUM('Egresos Reales'!H130)</f>
        <v>0</v>
      </c>
      <c r="I282" s="200">
        <f>SUM('Egresos Reales'!I130)</f>
        <v>0</v>
      </c>
      <c r="J282" s="200">
        <f>SUM('Egresos Reales'!J130)</f>
        <v>0</v>
      </c>
      <c r="K282" s="200">
        <f>SUM('Egresos Reales'!K130)</f>
        <v>0</v>
      </c>
      <c r="L282" s="32"/>
    </row>
    <row r="283" spans="1:12" ht="12.75" hidden="1">
      <c r="A283" s="93" t="s">
        <v>288</v>
      </c>
      <c r="B283" s="53">
        <f>SUM('Egresos Reales'!B131)</f>
        <v>0</v>
      </c>
      <c r="C283" s="200">
        <f>SUM('Egresos Reales'!C131)</f>
        <v>0</v>
      </c>
      <c r="D283" s="200">
        <f>SUM('Egresos Reales'!D131)</f>
        <v>0</v>
      </c>
      <c r="E283" s="200">
        <f>SUM('Egresos Reales'!E131)</f>
        <v>0</v>
      </c>
      <c r="F283" s="200">
        <f>SUM('Egresos Reales'!F131)</f>
        <v>0</v>
      </c>
      <c r="G283" s="200">
        <f>SUM('Egresos Reales'!G131)</f>
        <v>0</v>
      </c>
      <c r="H283" s="200">
        <f>SUM('Egresos Reales'!H131)</f>
        <v>0</v>
      </c>
      <c r="I283" s="200">
        <f>SUM('Egresos Reales'!I131)</f>
        <v>0</v>
      </c>
      <c r="J283" s="200">
        <f>SUM('Egresos Reales'!J131)</f>
        <v>0</v>
      </c>
      <c r="K283" s="200">
        <f>SUM('Egresos Reales'!K131)</f>
        <v>0</v>
      </c>
      <c r="L283" s="32"/>
    </row>
    <row r="284" spans="1:12" ht="12.75" hidden="1">
      <c r="A284" s="93" t="s">
        <v>240</v>
      </c>
      <c r="B284" s="53">
        <f>SUM('Egresos Reales'!B132)</f>
        <v>0</v>
      </c>
      <c r="C284" s="200">
        <f>SUM('Egresos Reales'!C132)</f>
        <v>0</v>
      </c>
      <c r="D284" s="200">
        <f>SUM('Egresos Reales'!D132)</f>
        <v>0</v>
      </c>
      <c r="E284" s="200">
        <f>SUM('Egresos Reales'!E132)</f>
        <v>0</v>
      </c>
      <c r="F284" s="200">
        <f>SUM('Egresos Reales'!F132)</f>
        <v>0</v>
      </c>
      <c r="G284" s="200">
        <f>SUM('Egresos Reales'!G132)</f>
        <v>0</v>
      </c>
      <c r="H284" s="200">
        <f>SUM('Egresos Reales'!H132)</f>
        <v>0</v>
      </c>
      <c r="I284" s="200">
        <f>SUM('Egresos Reales'!I132)</f>
        <v>0</v>
      </c>
      <c r="J284" s="200">
        <f>SUM('Egresos Reales'!J132)</f>
        <v>0</v>
      </c>
      <c r="K284" s="200">
        <f>SUM('Egresos Reales'!K132)</f>
        <v>0</v>
      </c>
      <c r="L284" s="32"/>
    </row>
    <row r="285" spans="1:12" ht="12.75">
      <c r="A285" s="93" t="s">
        <v>244</v>
      </c>
      <c r="B285" s="53">
        <f>SUM('Egresos Reales'!B133)</f>
        <v>0</v>
      </c>
      <c r="C285" s="200">
        <f>SUM('Egresos Reales'!C133)</f>
        <v>0</v>
      </c>
      <c r="D285" s="200">
        <f>SUM('Egresos Reales'!D133)</f>
        <v>0</v>
      </c>
      <c r="E285" s="200">
        <f>SUM('Egresos Reales'!E133)</f>
        <v>0</v>
      </c>
      <c r="F285" s="200">
        <f>SUM('Egresos Reales'!F133)</f>
        <v>0</v>
      </c>
      <c r="G285" s="200">
        <f>SUM('Egresos Reales'!G133)</f>
        <v>0</v>
      </c>
      <c r="H285" s="200">
        <f>SUM('Egresos Reales'!H133)</f>
        <v>0</v>
      </c>
      <c r="I285" s="200">
        <f>SUM('Egresos Reales'!I133)</f>
        <v>0</v>
      </c>
      <c r="J285" s="200">
        <f>SUM('Egresos Reales'!J133)</f>
        <v>0</v>
      </c>
      <c r="K285" s="200">
        <f>SUM('Egresos Reales'!K133)</f>
        <v>0</v>
      </c>
      <c r="L285" s="32"/>
    </row>
    <row r="286" spans="1:12" ht="12" customHeight="1" hidden="1">
      <c r="A286" s="93" t="s">
        <v>250</v>
      </c>
      <c r="B286" s="53">
        <f>SUM('Egresos Reales'!B134)</f>
        <v>0</v>
      </c>
      <c r="C286" s="200">
        <f>SUM('Egresos Reales'!C134)</f>
        <v>0</v>
      </c>
      <c r="D286" s="200">
        <f>SUM('Egresos Reales'!D134)</f>
        <v>0</v>
      </c>
      <c r="E286" s="200">
        <f>SUM('Egresos Reales'!E134)</f>
        <v>0</v>
      </c>
      <c r="F286" s="200">
        <f>SUM('Egresos Reales'!F134)</f>
        <v>0</v>
      </c>
      <c r="G286" s="200">
        <f>SUM('Egresos Reales'!G134)</f>
        <v>0</v>
      </c>
      <c r="H286" s="200">
        <f>SUM('Egresos Reales'!H134)</f>
        <v>0</v>
      </c>
      <c r="I286" s="200">
        <f>SUM('Egresos Reales'!I134)</f>
        <v>0</v>
      </c>
      <c r="J286" s="200">
        <f>SUM('Egresos Reales'!J134)</f>
        <v>0</v>
      </c>
      <c r="K286" s="200">
        <f>SUM('Egresos Reales'!K134)</f>
        <v>0</v>
      </c>
      <c r="L286" s="32"/>
    </row>
    <row r="287" spans="1:12" ht="12" customHeight="1" hidden="1">
      <c r="A287" s="93" t="s">
        <v>283</v>
      </c>
      <c r="B287" s="53">
        <f>SUM('Egresos Reales'!B135)</f>
        <v>0</v>
      </c>
      <c r="C287" s="200">
        <f>SUM('Egresos Reales'!C135)</f>
        <v>0</v>
      </c>
      <c r="D287" s="200">
        <f>SUM('Egresos Reales'!D135)</f>
        <v>0</v>
      </c>
      <c r="E287" s="200">
        <f>SUM('Egresos Reales'!E135)</f>
        <v>0</v>
      </c>
      <c r="F287" s="200">
        <f>SUM('Egresos Reales'!F135)</f>
        <v>0</v>
      </c>
      <c r="G287" s="200">
        <f>SUM('Egresos Reales'!G135)</f>
        <v>0</v>
      </c>
      <c r="H287" s="200">
        <f>SUM('Egresos Reales'!H135)</f>
        <v>0</v>
      </c>
      <c r="I287" s="200">
        <f>SUM('Egresos Reales'!I135)</f>
        <v>0</v>
      </c>
      <c r="J287" s="200">
        <f>SUM('Egresos Reales'!J135)</f>
        <v>0</v>
      </c>
      <c r="K287" s="200">
        <f>SUM('Egresos Reales'!K135)</f>
        <v>0</v>
      </c>
      <c r="L287" s="32"/>
    </row>
    <row r="288" spans="1:12" ht="12" customHeight="1" hidden="1">
      <c r="A288" s="93" t="s">
        <v>251</v>
      </c>
      <c r="B288" s="53">
        <f>SUM('Egresos Reales'!B136)</f>
        <v>0</v>
      </c>
      <c r="C288" s="200">
        <f>SUM('Egresos Reales'!C136)</f>
        <v>0</v>
      </c>
      <c r="D288" s="200">
        <f>SUM('Egresos Reales'!D136)</f>
        <v>0</v>
      </c>
      <c r="E288" s="200">
        <f>SUM('Egresos Reales'!E136)</f>
        <v>0</v>
      </c>
      <c r="F288" s="200">
        <f>SUM('Egresos Reales'!F136)</f>
        <v>0</v>
      </c>
      <c r="G288" s="200">
        <f>SUM('Egresos Reales'!G136)</f>
        <v>0</v>
      </c>
      <c r="H288" s="200">
        <f>SUM('Egresos Reales'!H136)</f>
        <v>0</v>
      </c>
      <c r="I288" s="200">
        <f>SUM('Egresos Reales'!I136)</f>
        <v>0</v>
      </c>
      <c r="J288" s="200">
        <f>SUM('Egresos Reales'!J136)</f>
        <v>0</v>
      </c>
      <c r="K288" s="200">
        <f>SUM('Egresos Reales'!K136)</f>
        <v>0</v>
      </c>
      <c r="L288" s="32"/>
    </row>
    <row r="289" spans="1:12" ht="12" customHeight="1" hidden="1">
      <c r="A289" s="93" t="s">
        <v>252</v>
      </c>
      <c r="B289" s="53">
        <f>SUM('Egresos Reales'!B137)</f>
        <v>0</v>
      </c>
      <c r="C289" s="200">
        <f>SUM('Egresos Reales'!C137)</f>
        <v>0</v>
      </c>
      <c r="D289" s="200">
        <f>SUM('Egresos Reales'!D137)</f>
        <v>0</v>
      </c>
      <c r="E289" s="200">
        <f>SUM('Egresos Reales'!E137)</f>
        <v>0</v>
      </c>
      <c r="F289" s="200">
        <f>SUM('Egresos Reales'!F137)</f>
        <v>0</v>
      </c>
      <c r="G289" s="200">
        <f>SUM('Egresos Reales'!G137)</f>
        <v>0</v>
      </c>
      <c r="H289" s="200">
        <f>SUM('Egresos Reales'!H137)</f>
        <v>0</v>
      </c>
      <c r="I289" s="200">
        <f>SUM('Egresos Reales'!I137)</f>
        <v>0</v>
      </c>
      <c r="J289" s="200">
        <f>SUM('Egresos Reales'!J137)</f>
        <v>0</v>
      </c>
      <c r="K289" s="200">
        <f>SUM('Egresos Reales'!K137)</f>
        <v>0</v>
      </c>
      <c r="L289" s="32"/>
    </row>
    <row r="290" spans="1:12" ht="12" customHeight="1" hidden="1">
      <c r="A290" s="93" t="s">
        <v>243</v>
      </c>
      <c r="B290" s="53">
        <f>SUM('Egresos Reales'!B138)</f>
        <v>0</v>
      </c>
      <c r="C290" s="200">
        <f>SUM('Egresos Reales'!C138)</f>
        <v>0</v>
      </c>
      <c r="D290" s="200">
        <f>SUM('Egresos Reales'!D138)</f>
        <v>0</v>
      </c>
      <c r="E290" s="200">
        <f>SUM('Egresos Reales'!E138)</f>
        <v>0</v>
      </c>
      <c r="F290" s="200">
        <f>SUM('Egresos Reales'!F138)</f>
        <v>0</v>
      </c>
      <c r="G290" s="200">
        <f>SUM('Egresos Reales'!G138)</f>
        <v>0</v>
      </c>
      <c r="H290" s="200">
        <f>SUM('Egresos Reales'!H138)</f>
        <v>0</v>
      </c>
      <c r="I290" s="200">
        <f>SUM('Egresos Reales'!I138)</f>
        <v>0</v>
      </c>
      <c r="J290" s="200">
        <f>SUM('Egresos Reales'!J138)</f>
        <v>0</v>
      </c>
      <c r="K290" s="200">
        <f>SUM('Egresos Reales'!K138)</f>
        <v>0</v>
      </c>
      <c r="L290" s="32"/>
    </row>
    <row r="291" spans="1:12" ht="12.75" hidden="1">
      <c r="A291" s="93" t="s">
        <v>388</v>
      </c>
      <c r="B291" s="53">
        <f>SUM('Egresos Reales'!B139)</f>
        <v>0</v>
      </c>
      <c r="C291" s="200">
        <f>SUM('Egresos Reales'!C139)</f>
        <v>0</v>
      </c>
      <c r="D291" s="200">
        <f>SUM('Egresos Reales'!D139)</f>
        <v>0</v>
      </c>
      <c r="E291" s="200">
        <f>SUM('Egresos Reales'!E139)</f>
        <v>0</v>
      </c>
      <c r="F291" s="200">
        <f>SUM('Egresos Reales'!F139)</f>
        <v>0</v>
      </c>
      <c r="G291" s="200">
        <f>SUM('Egresos Reales'!G139)</f>
        <v>0</v>
      </c>
      <c r="H291" s="200">
        <f>SUM('Egresos Reales'!H139)</f>
        <v>0</v>
      </c>
      <c r="I291" s="200">
        <f>SUM('Egresos Reales'!I139)</f>
        <v>0</v>
      </c>
      <c r="J291" s="200">
        <f>SUM('Egresos Reales'!J139)</f>
        <v>0</v>
      </c>
      <c r="K291" s="200">
        <f>SUM('Egresos Reales'!K139)</f>
        <v>0</v>
      </c>
      <c r="L291" s="32"/>
    </row>
    <row r="292" spans="1:12" ht="12.75" hidden="1">
      <c r="A292" s="93" t="s">
        <v>434</v>
      </c>
      <c r="B292" s="53">
        <f>SUM('Egresos Reales'!B140)</f>
        <v>0</v>
      </c>
      <c r="C292" s="200">
        <f>SUM('Egresos Reales'!C140)</f>
        <v>0</v>
      </c>
      <c r="D292" s="200">
        <f>SUM('Egresos Reales'!D140)</f>
        <v>0</v>
      </c>
      <c r="E292" s="200">
        <f>SUM('Egresos Reales'!E140)</f>
        <v>0</v>
      </c>
      <c r="F292" s="200">
        <f>SUM('Egresos Reales'!F140)</f>
        <v>0</v>
      </c>
      <c r="G292" s="200">
        <f>SUM('Egresos Reales'!G140)</f>
        <v>0</v>
      </c>
      <c r="H292" s="200">
        <f>SUM('Egresos Reales'!H140)</f>
        <v>0</v>
      </c>
      <c r="I292" s="200">
        <f>SUM('Egresos Reales'!I140)</f>
        <v>0</v>
      </c>
      <c r="J292" s="200">
        <f>SUM('Egresos Reales'!J140)</f>
        <v>0</v>
      </c>
      <c r="K292" s="200">
        <f>SUM('Egresos Reales'!K140)</f>
        <v>0</v>
      </c>
      <c r="L292" s="32"/>
    </row>
    <row r="293" spans="1:12" ht="12.75">
      <c r="A293" s="93" t="s">
        <v>293</v>
      </c>
      <c r="B293" s="53">
        <f>SUM('Egresos Reales'!B141)</f>
        <v>857511.35</v>
      </c>
      <c r="C293" s="200">
        <f>SUM('Egresos Reales'!C141)</f>
        <v>187915.81</v>
      </c>
      <c r="D293" s="200">
        <f>SUM('Egresos Reales'!D141)</f>
        <v>16122.05</v>
      </c>
      <c r="E293" s="200">
        <f>SUM('Egresos Reales'!E141)</f>
        <v>172638.28</v>
      </c>
      <c r="F293" s="200">
        <f>SUM('Egresos Reales'!F141)</f>
        <v>17942.06</v>
      </c>
      <c r="G293" s="200">
        <f>SUM('Egresos Reales'!G141)</f>
        <v>2947.06</v>
      </c>
      <c r="H293" s="200">
        <f>SUM('Egresos Reales'!H141)</f>
        <v>957.99</v>
      </c>
      <c r="I293" s="200">
        <f>SUM('Egresos Reales'!I141)</f>
        <v>1180</v>
      </c>
      <c r="J293" s="200">
        <f>SUM('Egresos Reales'!J141)</f>
        <v>57176.68</v>
      </c>
      <c r="K293" s="200">
        <f>SUM('Egresos Reales'!K141)</f>
        <v>1314391.28</v>
      </c>
      <c r="L293" s="32"/>
    </row>
    <row r="294" spans="1:12" ht="12.75">
      <c r="A294" s="93" t="s">
        <v>294</v>
      </c>
      <c r="B294" s="53">
        <f>SUM('Egresos Reales'!B142)</f>
        <v>1572390.29</v>
      </c>
      <c r="C294" s="200">
        <f>SUM('Egresos Reales'!C142)</f>
        <v>2460311.25</v>
      </c>
      <c r="D294" s="200">
        <f>SUM('Egresos Reales'!D142)</f>
        <v>3334266.12</v>
      </c>
      <c r="E294" s="200">
        <f>SUM('Egresos Reales'!E142)</f>
        <v>2220834.32</v>
      </c>
      <c r="F294" s="200">
        <f>SUM('Egresos Reales'!F142)</f>
        <v>3754744.32</v>
      </c>
      <c r="G294" s="200">
        <f>SUM('Egresos Reales'!G142)</f>
        <v>1963572.59</v>
      </c>
      <c r="H294" s="200">
        <f>SUM('Egresos Reales'!H142)</f>
        <v>1224056.05</v>
      </c>
      <c r="I294" s="200">
        <f>SUM('Egresos Reales'!I142)</f>
        <v>1696087.96</v>
      </c>
      <c r="J294" s="200">
        <f>SUM('Egresos Reales'!J142)</f>
        <v>3179272.28</v>
      </c>
      <c r="K294" s="200">
        <f>SUM('Egresos Reales'!K142)</f>
        <v>21405535.180000003</v>
      </c>
      <c r="L294" s="32"/>
    </row>
    <row r="295" spans="1:12" ht="12.75" hidden="1">
      <c r="A295" s="93" t="s">
        <v>314</v>
      </c>
      <c r="B295" s="53">
        <f>SUM('Egresos Reales'!B143)</f>
        <v>0</v>
      </c>
      <c r="C295" s="200">
        <f>SUM('Egresos Reales'!C143)</f>
        <v>0</v>
      </c>
      <c r="D295" s="200">
        <f>SUM('Egresos Reales'!D143)</f>
        <v>0</v>
      </c>
      <c r="E295" s="200">
        <f>SUM('Egresos Reales'!E143)</f>
        <v>0</v>
      </c>
      <c r="F295" s="200">
        <f>SUM('Egresos Reales'!F143)</f>
        <v>0</v>
      </c>
      <c r="G295" s="200">
        <f>SUM('Egresos Reales'!G143)</f>
        <v>0</v>
      </c>
      <c r="H295" s="200">
        <f>SUM('Egresos Reales'!H143)</f>
        <v>0</v>
      </c>
      <c r="I295" s="200">
        <f>SUM('Egresos Reales'!I143)</f>
        <v>0</v>
      </c>
      <c r="J295" s="200">
        <f>SUM('Egresos Reales'!J143)</f>
        <v>0</v>
      </c>
      <c r="K295" s="200">
        <f>SUM('Egresos Reales'!K143)</f>
        <v>0</v>
      </c>
      <c r="L295" s="32"/>
    </row>
    <row r="296" spans="1:12" ht="12.75" hidden="1">
      <c r="A296" s="93" t="s">
        <v>389</v>
      </c>
      <c r="B296" s="53">
        <f>SUM('Egresos Reales'!B144)</f>
        <v>0</v>
      </c>
      <c r="C296" s="200">
        <f>SUM('Egresos Reales'!C144)</f>
        <v>0</v>
      </c>
      <c r="D296" s="200">
        <f>SUM('Egresos Reales'!D144)</f>
        <v>0</v>
      </c>
      <c r="E296" s="200">
        <f>SUM('Egresos Reales'!E144)</f>
        <v>0</v>
      </c>
      <c r="F296" s="200">
        <f>SUM('Egresos Reales'!F144)</f>
        <v>0</v>
      </c>
      <c r="G296" s="200">
        <f>SUM('Egresos Reales'!G144)</f>
        <v>0</v>
      </c>
      <c r="H296" s="200">
        <f>SUM('Egresos Reales'!H144)</f>
        <v>0</v>
      </c>
      <c r="I296" s="200">
        <f>SUM('Egresos Reales'!I144)</f>
        <v>0</v>
      </c>
      <c r="J296" s="200">
        <f>SUM('Egresos Reales'!J144)</f>
        <v>0</v>
      </c>
      <c r="K296" s="200">
        <f>SUM('Egresos Reales'!K144)</f>
        <v>0</v>
      </c>
      <c r="L296" s="32"/>
    </row>
    <row r="297" spans="1:12" ht="12.75" hidden="1">
      <c r="A297" s="93" t="s">
        <v>435</v>
      </c>
      <c r="B297" s="53">
        <f>SUM('Egresos Reales'!B145)</f>
        <v>0</v>
      </c>
      <c r="C297" s="200">
        <f>SUM('Egresos Reales'!C145)</f>
        <v>0</v>
      </c>
      <c r="D297" s="200">
        <f>SUM('Egresos Reales'!D145)</f>
        <v>0</v>
      </c>
      <c r="E297" s="200">
        <f>SUM('Egresos Reales'!E145)</f>
        <v>0</v>
      </c>
      <c r="F297" s="200">
        <f>SUM('Egresos Reales'!F145)</f>
        <v>0</v>
      </c>
      <c r="G297" s="200">
        <f>SUM('Egresos Reales'!G145)</f>
        <v>0</v>
      </c>
      <c r="H297" s="200">
        <f>SUM('Egresos Reales'!H145)</f>
        <v>0</v>
      </c>
      <c r="I297" s="200">
        <f>SUM('Egresos Reales'!I145)</f>
        <v>0</v>
      </c>
      <c r="J297" s="200">
        <f>SUM('Egresos Reales'!J145)</f>
        <v>0</v>
      </c>
      <c r="K297" s="200">
        <f>SUM('Egresos Reales'!K145)</f>
        <v>0</v>
      </c>
      <c r="L297" s="32"/>
    </row>
    <row r="298" spans="1:12" ht="12.75" hidden="1">
      <c r="A298" s="93" t="s">
        <v>320</v>
      </c>
      <c r="B298" s="53">
        <f>SUM('Egresos Reales'!B146)</f>
        <v>0</v>
      </c>
      <c r="C298" s="200">
        <f>SUM('Egresos Reales'!C146)</f>
        <v>0</v>
      </c>
      <c r="D298" s="200">
        <f>SUM('Egresos Reales'!D146)</f>
        <v>0</v>
      </c>
      <c r="E298" s="200">
        <f>SUM('Egresos Reales'!E146)</f>
        <v>0</v>
      </c>
      <c r="F298" s="200">
        <f>SUM('Egresos Reales'!F146)</f>
        <v>0</v>
      </c>
      <c r="G298" s="200">
        <f>SUM('Egresos Reales'!G146)</f>
        <v>0</v>
      </c>
      <c r="H298" s="200">
        <f>SUM('Egresos Reales'!H146)</f>
        <v>0</v>
      </c>
      <c r="I298" s="200">
        <f>SUM('Egresos Reales'!I146)</f>
        <v>0</v>
      </c>
      <c r="J298" s="200">
        <f>SUM('Egresos Reales'!J146)</f>
        <v>0</v>
      </c>
      <c r="K298" s="200">
        <f>SUM('Egresos Reales'!K146)</f>
        <v>0</v>
      </c>
      <c r="L298" s="32"/>
    </row>
    <row r="299" spans="1:12" ht="12.75" hidden="1">
      <c r="A299" s="93" t="s">
        <v>390</v>
      </c>
      <c r="B299" s="53">
        <f>SUM('Egresos Reales'!B147)</f>
        <v>0</v>
      </c>
      <c r="C299" s="200">
        <f>SUM('Egresos Reales'!C147)</f>
        <v>0</v>
      </c>
      <c r="D299" s="200">
        <f>SUM('Egresos Reales'!D147)</f>
        <v>0</v>
      </c>
      <c r="E299" s="200">
        <f>SUM('Egresos Reales'!E147)</f>
        <v>0</v>
      </c>
      <c r="F299" s="200">
        <f>SUM('Egresos Reales'!F147)</f>
        <v>0</v>
      </c>
      <c r="G299" s="200">
        <f>SUM('Egresos Reales'!G147)</f>
        <v>0</v>
      </c>
      <c r="H299" s="200">
        <f>SUM('Egresos Reales'!H147)</f>
        <v>0</v>
      </c>
      <c r="I299" s="200">
        <f>SUM('Egresos Reales'!I147)</f>
        <v>0</v>
      </c>
      <c r="J299" s="200">
        <f>SUM('Egresos Reales'!J147)</f>
        <v>0</v>
      </c>
      <c r="K299" s="200">
        <f>SUM('Egresos Reales'!K147)</f>
        <v>0</v>
      </c>
      <c r="L299" s="32"/>
    </row>
    <row r="300" spans="1:12" ht="12.75" hidden="1">
      <c r="A300" s="93" t="s">
        <v>436</v>
      </c>
      <c r="B300" s="53">
        <f>SUM('Egresos Reales'!B148)</f>
        <v>0</v>
      </c>
      <c r="C300" s="200">
        <f>SUM('Egresos Reales'!C148)</f>
        <v>0</v>
      </c>
      <c r="D300" s="200">
        <f>SUM('Egresos Reales'!D148)</f>
        <v>0</v>
      </c>
      <c r="E300" s="200">
        <f>SUM('Egresos Reales'!E148)</f>
        <v>0</v>
      </c>
      <c r="F300" s="200">
        <f>SUM('Egresos Reales'!F148)</f>
        <v>0</v>
      </c>
      <c r="G300" s="200">
        <f>SUM('Egresos Reales'!G148)</f>
        <v>0</v>
      </c>
      <c r="H300" s="200">
        <f>SUM('Egresos Reales'!H148)</f>
        <v>0</v>
      </c>
      <c r="I300" s="200">
        <f>SUM('Egresos Reales'!I148)</f>
        <v>0</v>
      </c>
      <c r="J300" s="200">
        <f>SUM('Egresos Reales'!J148)</f>
        <v>0</v>
      </c>
      <c r="K300" s="200">
        <f>SUM('Egresos Reales'!K148)</f>
        <v>0</v>
      </c>
      <c r="L300" s="32"/>
    </row>
    <row r="301" spans="1:12" ht="12.75" hidden="1">
      <c r="A301" s="93" t="s">
        <v>321</v>
      </c>
      <c r="B301" s="53">
        <f>SUM('Egresos Reales'!B149)</f>
        <v>0</v>
      </c>
      <c r="C301" s="200">
        <f>SUM('Egresos Reales'!C149)</f>
        <v>0</v>
      </c>
      <c r="D301" s="200">
        <f>SUM('Egresos Reales'!D149)</f>
        <v>0</v>
      </c>
      <c r="E301" s="200">
        <f>SUM('Egresos Reales'!E149)</f>
        <v>0</v>
      </c>
      <c r="F301" s="200">
        <f>SUM('Egresos Reales'!F149)</f>
        <v>0</v>
      </c>
      <c r="G301" s="200">
        <f>SUM('Egresos Reales'!G149)</f>
        <v>0</v>
      </c>
      <c r="H301" s="200">
        <f>SUM('Egresos Reales'!H149)</f>
        <v>0</v>
      </c>
      <c r="I301" s="200">
        <f>SUM('Egresos Reales'!I149)</f>
        <v>0</v>
      </c>
      <c r="J301" s="200">
        <f>SUM('Egresos Reales'!J149)</f>
        <v>0</v>
      </c>
      <c r="K301" s="200">
        <f>SUM('Egresos Reales'!K149)</f>
        <v>0</v>
      </c>
      <c r="L301" s="32"/>
    </row>
    <row r="302" spans="1:12" ht="12.75" hidden="1">
      <c r="A302" s="93" t="s">
        <v>391</v>
      </c>
      <c r="B302" s="53">
        <f>SUM('Egresos Reales'!B150)</f>
        <v>0</v>
      </c>
      <c r="C302" s="200">
        <f>SUM('Egresos Reales'!C150)</f>
        <v>0</v>
      </c>
      <c r="D302" s="200">
        <f>SUM('Egresos Reales'!D150)</f>
        <v>0</v>
      </c>
      <c r="E302" s="200">
        <f>SUM('Egresos Reales'!E150)</f>
        <v>0</v>
      </c>
      <c r="F302" s="200">
        <f>SUM('Egresos Reales'!F150)</f>
        <v>0</v>
      </c>
      <c r="G302" s="200">
        <f>SUM('Egresos Reales'!G150)</f>
        <v>0</v>
      </c>
      <c r="H302" s="200">
        <f>SUM('Egresos Reales'!H150)</f>
        <v>0</v>
      </c>
      <c r="I302" s="200">
        <f>SUM('Egresos Reales'!I150)</f>
        <v>0</v>
      </c>
      <c r="J302" s="200">
        <f>SUM('Egresos Reales'!J150)</f>
        <v>0</v>
      </c>
      <c r="K302" s="200">
        <f>SUM('Egresos Reales'!K150)</f>
        <v>0</v>
      </c>
      <c r="L302" s="32"/>
    </row>
    <row r="303" spans="1:12" ht="12.75" hidden="1">
      <c r="A303" s="93" t="s">
        <v>437</v>
      </c>
      <c r="B303" s="53">
        <f>SUM('Egresos Reales'!B151)</f>
        <v>0</v>
      </c>
      <c r="C303" s="200">
        <f>SUM('Egresos Reales'!C151)</f>
        <v>0</v>
      </c>
      <c r="D303" s="200">
        <f>SUM('Egresos Reales'!D151)</f>
        <v>0</v>
      </c>
      <c r="E303" s="200">
        <f>SUM('Egresos Reales'!E151)</f>
        <v>0</v>
      </c>
      <c r="F303" s="200">
        <f>SUM('Egresos Reales'!F151)</f>
        <v>0</v>
      </c>
      <c r="G303" s="200">
        <f>SUM('Egresos Reales'!G151)</f>
        <v>0</v>
      </c>
      <c r="H303" s="200">
        <f>SUM('Egresos Reales'!H151)</f>
        <v>0</v>
      </c>
      <c r="I303" s="200">
        <f>SUM('Egresos Reales'!I151)</f>
        <v>0</v>
      </c>
      <c r="J303" s="200">
        <f>SUM('Egresos Reales'!J151)</f>
        <v>0</v>
      </c>
      <c r="K303" s="200">
        <f>SUM('Egresos Reales'!K151)</f>
        <v>0</v>
      </c>
      <c r="L303" s="32"/>
    </row>
    <row r="304" spans="1:12" ht="12.75" hidden="1">
      <c r="A304" s="207" t="s">
        <v>485</v>
      </c>
      <c r="B304" s="53">
        <f>SUM('Egresos Reales'!B152)</f>
        <v>0</v>
      </c>
      <c r="C304" s="200">
        <f>SUM('Egresos Reales'!C152)</f>
        <v>0</v>
      </c>
      <c r="D304" s="200">
        <f>SUM('Egresos Reales'!D152)</f>
        <v>0</v>
      </c>
      <c r="E304" s="200">
        <f>SUM('Egresos Reales'!E152)</f>
        <v>0</v>
      </c>
      <c r="F304" s="200">
        <f>SUM('Egresos Reales'!F152)</f>
        <v>0</v>
      </c>
      <c r="G304" s="200">
        <f>SUM('Egresos Reales'!G152)</f>
        <v>0</v>
      </c>
      <c r="H304" s="200">
        <f>SUM('Egresos Reales'!H152)</f>
        <v>0</v>
      </c>
      <c r="I304" s="200">
        <f>SUM('Egresos Reales'!I152)</f>
        <v>0</v>
      </c>
      <c r="J304" s="200">
        <f>SUM('Egresos Reales'!J152)</f>
        <v>0</v>
      </c>
      <c r="K304" s="200">
        <f>SUM('Egresos Reales'!K152)</f>
        <v>0</v>
      </c>
      <c r="L304" s="32"/>
    </row>
    <row r="305" spans="1:12" ht="12.75">
      <c r="A305" s="207" t="s">
        <v>528</v>
      </c>
      <c r="B305" s="53">
        <f>SUM('Egresos Reales'!B153)</f>
        <v>0</v>
      </c>
      <c r="C305" s="200">
        <f>SUM('Egresos Reales'!C153)</f>
        <v>0</v>
      </c>
      <c r="D305" s="200">
        <f>SUM('Egresos Reales'!D153)</f>
        <v>94000</v>
      </c>
      <c r="E305" s="200">
        <f>SUM('Egresos Reales'!E153)</f>
        <v>-19986.08</v>
      </c>
      <c r="F305" s="200">
        <f>SUM('Egresos Reales'!F153)</f>
        <v>-7937.36</v>
      </c>
      <c r="G305" s="200">
        <f>SUM('Egresos Reales'!G153)</f>
        <v>0</v>
      </c>
      <c r="H305" s="200">
        <f>SUM('Egresos Reales'!H153)</f>
        <v>0</v>
      </c>
      <c r="I305" s="200">
        <f>SUM('Egresos Reales'!I153)</f>
        <v>0</v>
      </c>
      <c r="J305" s="200">
        <f>SUM('Egresos Reales'!J153)</f>
        <v>0</v>
      </c>
      <c r="K305" s="200">
        <f>SUM('Egresos Reales'!K153)</f>
        <v>66076.56</v>
      </c>
      <c r="L305" s="32"/>
    </row>
    <row r="306" spans="1:12" ht="12.75">
      <c r="A306" s="207" t="s">
        <v>565</v>
      </c>
      <c r="B306" s="53">
        <f>SUM('Egresos Reales'!B154)</f>
        <v>0</v>
      </c>
      <c r="C306" s="200">
        <f>SUM('Egresos Reales'!C154)</f>
        <v>0</v>
      </c>
      <c r="D306" s="200">
        <f>SUM('Egresos Reales'!D154)</f>
        <v>0</v>
      </c>
      <c r="E306" s="200">
        <f>SUM('Egresos Reales'!E154)</f>
        <v>580</v>
      </c>
      <c r="F306" s="200">
        <f>SUM('Egresos Reales'!F154)</f>
        <v>0</v>
      </c>
      <c r="G306" s="200">
        <f>SUM('Egresos Reales'!G154)</f>
        <v>2307046.06</v>
      </c>
      <c r="H306" s="200">
        <f>SUM('Egresos Reales'!H154)</f>
        <v>220336</v>
      </c>
      <c r="I306" s="200">
        <f>SUM('Egresos Reales'!I154)</f>
        <v>705410</v>
      </c>
      <c r="J306" s="200">
        <f>SUM('Egresos Reales'!J154)</f>
        <v>1285279.96</v>
      </c>
      <c r="K306" s="200">
        <f>SUM('Egresos Reales'!K154)</f>
        <v>4518652.02</v>
      </c>
      <c r="L306" s="32"/>
    </row>
    <row r="307" spans="1:12" ht="12.75" hidden="1">
      <c r="A307" s="93" t="s">
        <v>322</v>
      </c>
      <c r="B307" s="53">
        <f>SUM('Egresos Reales'!B155)</f>
        <v>0</v>
      </c>
      <c r="C307" s="200">
        <f>SUM('Egresos Reales'!C155)</f>
        <v>0</v>
      </c>
      <c r="D307" s="200">
        <f>SUM('Egresos Reales'!D155)</f>
        <v>0</v>
      </c>
      <c r="E307" s="200">
        <f>SUM('Egresos Reales'!E155)</f>
        <v>0</v>
      </c>
      <c r="F307" s="200">
        <f>SUM('Egresos Reales'!F155)</f>
        <v>0</v>
      </c>
      <c r="G307" s="200">
        <f>SUM('Egresos Reales'!G155)</f>
        <v>0</v>
      </c>
      <c r="H307" s="200">
        <f>SUM('Egresos Reales'!H155)</f>
        <v>0</v>
      </c>
      <c r="I307" s="200">
        <f>SUM('Egresos Reales'!I155)</f>
        <v>0</v>
      </c>
      <c r="J307" s="200">
        <f>SUM('Egresos Reales'!J155)</f>
        <v>0</v>
      </c>
      <c r="K307" s="200">
        <f>SUM('Egresos Reales'!K155)</f>
        <v>0</v>
      </c>
      <c r="L307" s="32"/>
    </row>
    <row r="308" spans="1:12" ht="12.75" hidden="1">
      <c r="A308" s="93" t="s">
        <v>332</v>
      </c>
      <c r="B308" s="53">
        <f>SUM('Egresos Reales'!B156)</f>
        <v>0</v>
      </c>
      <c r="C308" s="200">
        <f>SUM('Egresos Reales'!C156)</f>
        <v>0</v>
      </c>
      <c r="D308" s="200">
        <f>SUM('Egresos Reales'!D156)</f>
        <v>0</v>
      </c>
      <c r="E308" s="200">
        <f>SUM('Egresos Reales'!E156)</f>
        <v>0</v>
      </c>
      <c r="F308" s="200">
        <f>SUM('Egresos Reales'!F156)</f>
        <v>0</v>
      </c>
      <c r="G308" s="200">
        <f>SUM('Egresos Reales'!G156)</f>
        <v>0</v>
      </c>
      <c r="H308" s="200">
        <f>SUM('Egresos Reales'!H156)</f>
        <v>0</v>
      </c>
      <c r="I308" s="200">
        <f>SUM('Egresos Reales'!I156)</f>
        <v>0</v>
      </c>
      <c r="J308" s="200">
        <f>SUM('Egresos Reales'!J156)</f>
        <v>0</v>
      </c>
      <c r="K308" s="200">
        <f>SUM('Egresos Reales'!K156)</f>
        <v>0</v>
      </c>
      <c r="L308" s="32"/>
    </row>
    <row r="309" spans="1:12" ht="12.75" hidden="1">
      <c r="A309" s="93" t="s">
        <v>392</v>
      </c>
      <c r="B309" s="53">
        <f>SUM('Egresos Reales'!B157)</f>
        <v>0</v>
      </c>
      <c r="C309" s="200">
        <f>SUM('Egresos Reales'!C157)</f>
        <v>0</v>
      </c>
      <c r="D309" s="200">
        <f>SUM('Egresos Reales'!D157)</f>
        <v>0</v>
      </c>
      <c r="E309" s="200">
        <f>SUM('Egresos Reales'!E157)</f>
        <v>0</v>
      </c>
      <c r="F309" s="200">
        <f>SUM('Egresos Reales'!F157)</f>
        <v>0</v>
      </c>
      <c r="G309" s="200">
        <f>SUM('Egresos Reales'!G157)</f>
        <v>0</v>
      </c>
      <c r="H309" s="200">
        <f>SUM('Egresos Reales'!H157)</f>
        <v>0</v>
      </c>
      <c r="I309" s="200">
        <f>SUM('Egresos Reales'!I157)</f>
        <v>0</v>
      </c>
      <c r="J309" s="200">
        <f>SUM('Egresos Reales'!J157)</f>
        <v>0</v>
      </c>
      <c r="K309" s="200">
        <f>SUM('Egresos Reales'!K157)</f>
        <v>0</v>
      </c>
      <c r="L309" s="32"/>
    </row>
    <row r="310" spans="1:12" ht="12.75" hidden="1">
      <c r="A310" s="93" t="s">
        <v>458</v>
      </c>
      <c r="B310" s="53">
        <f>SUM('Egresos Reales'!B158)</f>
        <v>0</v>
      </c>
      <c r="C310" s="200">
        <f>SUM('Egresos Reales'!C158)</f>
        <v>0</v>
      </c>
      <c r="D310" s="200">
        <f>SUM('Egresos Reales'!D158)</f>
        <v>0</v>
      </c>
      <c r="E310" s="200">
        <f>SUM('Egresos Reales'!E158)</f>
        <v>0</v>
      </c>
      <c r="F310" s="200">
        <f>SUM('Egresos Reales'!F158)</f>
        <v>0</v>
      </c>
      <c r="G310" s="200">
        <f>SUM('Egresos Reales'!G158)</f>
        <v>0</v>
      </c>
      <c r="H310" s="200">
        <f>SUM('Egresos Reales'!H158)</f>
        <v>0</v>
      </c>
      <c r="I310" s="200">
        <f>SUM('Egresos Reales'!I158)</f>
        <v>0</v>
      </c>
      <c r="J310" s="200">
        <f>SUM('Egresos Reales'!J158)</f>
        <v>0</v>
      </c>
      <c r="K310" s="200">
        <f>SUM('Egresos Reales'!K158)</f>
        <v>0</v>
      </c>
      <c r="L310" s="32"/>
    </row>
    <row r="311" spans="1:12" ht="12.75" hidden="1">
      <c r="A311" s="207" t="s">
        <v>489</v>
      </c>
      <c r="B311" s="53">
        <f>SUM('Egresos Reales'!B159)</f>
        <v>0</v>
      </c>
      <c r="C311" s="200">
        <f>SUM('Egresos Reales'!C159)</f>
        <v>0</v>
      </c>
      <c r="D311" s="200">
        <f>SUM('Egresos Reales'!D159)</f>
        <v>0</v>
      </c>
      <c r="E311" s="200">
        <f>SUM('Egresos Reales'!E159)</f>
        <v>0</v>
      </c>
      <c r="F311" s="200">
        <f>SUM('Egresos Reales'!F159)</f>
        <v>0</v>
      </c>
      <c r="G311" s="200">
        <f>SUM('Egresos Reales'!G159)</f>
        <v>0</v>
      </c>
      <c r="H311" s="200">
        <f>SUM('Egresos Reales'!H159)</f>
        <v>0</v>
      </c>
      <c r="I311" s="200">
        <f>SUM('Egresos Reales'!I159)</f>
        <v>0</v>
      </c>
      <c r="J311" s="200">
        <f>SUM('Egresos Reales'!J159)</f>
        <v>0</v>
      </c>
      <c r="K311" s="200">
        <f>SUM('Egresos Reales'!K159)</f>
        <v>0</v>
      </c>
      <c r="L311" s="32"/>
    </row>
    <row r="312" spans="1:12" ht="12.75" hidden="1">
      <c r="A312" s="207" t="s">
        <v>527</v>
      </c>
      <c r="B312" s="53">
        <f>SUM('Egresos Reales'!B160)</f>
        <v>0</v>
      </c>
      <c r="C312" s="200">
        <f>SUM('Egresos Reales'!C160)</f>
        <v>0</v>
      </c>
      <c r="D312" s="200">
        <f>SUM('Egresos Reales'!D160)</f>
        <v>0</v>
      </c>
      <c r="E312" s="200">
        <f>SUM('Egresos Reales'!E160)</f>
        <v>0</v>
      </c>
      <c r="F312" s="200">
        <f>SUM('Egresos Reales'!F160)</f>
        <v>0</v>
      </c>
      <c r="G312" s="200">
        <f>SUM('Egresos Reales'!G160)</f>
        <v>0</v>
      </c>
      <c r="H312" s="200">
        <f>SUM('Egresos Reales'!H160)</f>
        <v>0</v>
      </c>
      <c r="I312" s="200">
        <f>SUM('Egresos Reales'!I160)</f>
        <v>0</v>
      </c>
      <c r="J312" s="200">
        <f>SUM('Egresos Reales'!J160)</f>
        <v>0</v>
      </c>
      <c r="K312" s="200">
        <f>SUM('Egresos Reales'!K160)</f>
        <v>0</v>
      </c>
      <c r="L312" s="32"/>
    </row>
    <row r="313" spans="1:12" ht="12.75" hidden="1">
      <c r="A313" s="93" t="s">
        <v>399</v>
      </c>
      <c r="B313" s="53">
        <f>SUM('Egresos Reales'!B161)</f>
        <v>0</v>
      </c>
      <c r="C313" s="200">
        <f>SUM('Egresos Reales'!C161)</f>
        <v>0</v>
      </c>
      <c r="D313" s="200">
        <f>SUM('Egresos Reales'!D161)</f>
        <v>0</v>
      </c>
      <c r="E313" s="200">
        <f>SUM('Egresos Reales'!E161)</f>
        <v>0</v>
      </c>
      <c r="F313" s="200">
        <f>SUM('Egresos Reales'!F161)</f>
        <v>0</v>
      </c>
      <c r="G313" s="200">
        <f>SUM('Egresos Reales'!G161)</f>
        <v>0</v>
      </c>
      <c r="H313" s="200">
        <f>SUM('Egresos Reales'!H161)</f>
        <v>0</v>
      </c>
      <c r="I313" s="200">
        <f>SUM('Egresos Reales'!I161)</f>
        <v>0</v>
      </c>
      <c r="J313" s="200">
        <f>SUM('Egresos Reales'!J161)</f>
        <v>0</v>
      </c>
      <c r="K313" s="200">
        <f>SUM('Egresos Reales'!K161)</f>
        <v>0</v>
      </c>
      <c r="L313" s="32"/>
    </row>
    <row r="314" spans="1:12" ht="12.75" hidden="1">
      <c r="A314" s="93" t="s">
        <v>345</v>
      </c>
      <c r="B314" s="53">
        <f>SUM('Egresos Reales'!B162)</f>
        <v>0</v>
      </c>
      <c r="C314" s="200">
        <f>SUM('Egresos Reales'!C162)</f>
        <v>0</v>
      </c>
      <c r="D314" s="200">
        <f>SUM('Egresos Reales'!D162)</f>
        <v>0</v>
      </c>
      <c r="E314" s="200">
        <f>SUM('Egresos Reales'!E162)</f>
        <v>0</v>
      </c>
      <c r="F314" s="200">
        <f>SUM('Egresos Reales'!F162)</f>
        <v>0</v>
      </c>
      <c r="G314" s="200">
        <f>SUM('Egresos Reales'!G162)</f>
        <v>0</v>
      </c>
      <c r="H314" s="200">
        <f>SUM('Egresos Reales'!H162)</f>
        <v>0</v>
      </c>
      <c r="I314" s="200">
        <f>SUM('Egresos Reales'!I162)</f>
        <v>0</v>
      </c>
      <c r="J314" s="200">
        <f>SUM('Egresos Reales'!J162)</f>
        <v>0</v>
      </c>
      <c r="K314" s="200">
        <f>SUM('Egresos Reales'!K162)</f>
        <v>0</v>
      </c>
      <c r="L314" s="32"/>
    </row>
    <row r="315" spans="1:12" ht="12.75" hidden="1">
      <c r="A315" s="93" t="s">
        <v>433</v>
      </c>
      <c r="B315" s="53">
        <f>SUM('Egresos Reales'!B163)</f>
        <v>0</v>
      </c>
      <c r="C315" s="200">
        <f>SUM('Egresos Reales'!C163)</f>
        <v>0</v>
      </c>
      <c r="D315" s="200">
        <f>SUM('Egresos Reales'!D163)</f>
        <v>0</v>
      </c>
      <c r="E315" s="200">
        <f>SUM('Egresos Reales'!E163)</f>
        <v>0</v>
      </c>
      <c r="F315" s="200">
        <f>SUM('Egresos Reales'!F163)</f>
        <v>0</v>
      </c>
      <c r="G315" s="200">
        <f>SUM('Egresos Reales'!G163)</f>
        <v>0</v>
      </c>
      <c r="H315" s="200">
        <f>SUM('Egresos Reales'!H163)</f>
        <v>0</v>
      </c>
      <c r="I315" s="200">
        <f>SUM('Egresos Reales'!I163)</f>
        <v>0</v>
      </c>
      <c r="J315" s="200">
        <f>SUM('Egresos Reales'!J163)</f>
        <v>0</v>
      </c>
      <c r="K315" s="200">
        <f>SUM('Egresos Reales'!K163)</f>
        <v>0</v>
      </c>
      <c r="L315" s="32"/>
    </row>
    <row r="316" spans="1:12" ht="12.75" hidden="1">
      <c r="A316" s="207" t="s">
        <v>491</v>
      </c>
      <c r="B316" s="53">
        <f>SUM('Egresos Reales'!B164)</f>
        <v>0</v>
      </c>
      <c r="C316" s="200">
        <f>SUM('Egresos Reales'!C164)</f>
        <v>0</v>
      </c>
      <c r="D316" s="200">
        <f>SUM('Egresos Reales'!D164)</f>
        <v>0</v>
      </c>
      <c r="E316" s="200">
        <f>SUM('Egresos Reales'!E164)</f>
        <v>0</v>
      </c>
      <c r="F316" s="200">
        <f>SUM('Egresos Reales'!F164)</f>
        <v>0</v>
      </c>
      <c r="G316" s="200">
        <f>SUM('Egresos Reales'!G164)</f>
        <v>0</v>
      </c>
      <c r="H316" s="200">
        <f>SUM('Egresos Reales'!H164)</f>
        <v>0</v>
      </c>
      <c r="I316" s="200">
        <f>SUM('Egresos Reales'!I164)</f>
        <v>0</v>
      </c>
      <c r="J316" s="200">
        <f>SUM('Egresos Reales'!J164)</f>
        <v>0</v>
      </c>
      <c r="K316" s="200">
        <f>SUM('Egresos Reales'!K164)</f>
        <v>0</v>
      </c>
      <c r="L316" s="32"/>
    </row>
    <row r="317" spans="1:12" ht="12.75">
      <c r="A317" s="93" t="s">
        <v>397</v>
      </c>
      <c r="B317" s="53">
        <f>SUM('Egresos Reales'!B165)</f>
        <v>0</v>
      </c>
      <c r="C317" s="200">
        <f>SUM('Egresos Reales'!C165)</f>
        <v>0</v>
      </c>
      <c r="D317" s="200">
        <f>SUM('Egresos Reales'!D165)</f>
        <v>0</v>
      </c>
      <c r="E317" s="200">
        <f>SUM('Egresos Reales'!E165)</f>
        <v>0</v>
      </c>
      <c r="F317" s="200">
        <f>SUM('Egresos Reales'!F165)</f>
        <v>0</v>
      </c>
      <c r="G317" s="200">
        <f>SUM('Egresos Reales'!G165)</f>
        <v>0</v>
      </c>
      <c r="H317" s="200">
        <f>SUM('Egresos Reales'!H165)</f>
        <v>0</v>
      </c>
      <c r="I317" s="200">
        <f>SUM('Egresos Reales'!I165)</f>
        <v>29002.76</v>
      </c>
      <c r="J317" s="200">
        <f>SUM('Egresos Reales'!J165)</f>
        <v>0</v>
      </c>
      <c r="K317" s="200">
        <f>SUM('Egresos Reales'!K165)</f>
        <v>29002.76</v>
      </c>
      <c r="L317" s="32"/>
    </row>
    <row r="318" spans="1:12" ht="12.75" hidden="1">
      <c r="A318" s="207" t="s">
        <v>473</v>
      </c>
      <c r="B318" s="53">
        <f>SUM('Egresos Reales'!B166)</f>
        <v>0</v>
      </c>
      <c r="C318" s="200">
        <f>SUM('Egresos Reales'!C166)</f>
        <v>0</v>
      </c>
      <c r="D318" s="200">
        <f>SUM('Egresos Reales'!D166)</f>
        <v>0</v>
      </c>
      <c r="E318" s="200">
        <f>SUM('Egresos Reales'!E166)</f>
        <v>0</v>
      </c>
      <c r="F318" s="200">
        <f>SUM('Egresos Reales'!F166)</f>
        <v>0</v>
      </c>
      <c r="G318" s="200">
        <f>SUM('Egresos Reales'!G166)</f>
        <v>0</v>
      </c>
      <c r="H318" s="200">
        <f>SUM('Egresos Reales'!H166)</f>
        <v>0</v>
      </c>
      <c r="I318" s="200">
        <f>SUM('Egresos Reales'!I166)</f>
        <v>0</v>
      </c>
      <c r="J318" s="200">
        <f>SUM('Egresos Reales'!J166)</f>
        <v>0</v>
      </c>
      <c r="K318" s="200">
        <f>SUM('Egresos Reales'!K166)</f>
        <v>0</v>
      </c>
      <c r="L318" s="32"/>
    </row>
    <row r="319" spans="1:12" ht="12.75" hidden="1">
      <c r="A319" s="207" t="s">
        <v>488</v>
      </c>
      <c r="B319" s="53">
        <f>SUM('Egresos Reales'!B167)</f>
        <v>0</v>
      </c>
      <c r="C319" s="200">
        <f>SUM('Egresos Reales'!C167)</f>
        <v>0</v>
      </c>
      <c r="D319" s="200">
        <f>SUM('Egresos Reales'!D167)</f>
        <v>0</v>
      </c>
      <c r="E319" s="200">
        <f>SUM('Egresos Reales'!E167)</f>
        <v>0</v>
      </c>
      <c r="F319" s="200">
        <f>SUM('Egresos Reales'!F167)</f>
        <v>0</v>
      </c>
      <c r="G319" s="200">
        <f>SUM('Egresos Reales'!G167)</f>
        <v>0</v>
      </c>
      <c r="H319" s="200">
        <f>SUM('Egresos Reales'!H167)</f>
        <v>0</v>
      </c>
      <c r="I319" s="200">
        <f>SUM('Egresos Reales'!I167)</f>
        <v>0</v>
      </c>
      <c r="J319" s="200">
        <f>SUM('Egresos Reales'!J167)</f>
        <v>0</v>
      </c>
      <c r="K319" s="200">
        <f>SUM('Egresos Reales'!K167)</f>
        <v>0</v>
      </c>
      <c r="L319" s="32"/>
    </row>
    <row r="320" spans="1:12" ht="12.75">
      <c r="A320" s="207" t="s">
        <v>503</v>
      </c>
      <c r="B320" s="53">
        <f>SUM('Egresos Reales'!B168)</f>
        <v>0</v>
      </c>
      <c r="C320" s="200">
        <f>SUM('Egresos Reales'!C168)</f>
        <v>0</v>
      </c>
      <c r="D320" s="200">
        <f>SUM('Egresos Reales'!D168)</f>
        <v>13579016.37</v>
      </c>
      <c r="E320" s="200">
        <f>SUM('Egresos Reales'!E168)</f>
        <v>3399339.65</v>
      </c>
      <c r="F320" s="200">
        <f>SUM('Egresos Reales'!F168)</f>
        <v>3581839.36</v>
      </c>
      <c r="G320" s="200">
        <f>SUM('Egresos Reales'!G168)</f>
        <v>4852551.39</v>
      </c>
      <c r="H320" s="200">
        <f>SUM('Egresos Reales'!H168)</f>
        <v>6195722.25</v>
      </c>
      <c r="I320" s="200">
        <f>SUM('Egresos Reales'!I168)</f>
        <v>4334968.99</v>
      </c>
      <c r="J320" s="200">
        <f>SUM('Egresos Reales'!J168)</f>
        <v>1712770.67</v>
      </c>
      <c r="K320" s="200">
        <f>SUM('Egresos Reales'!K168)</f>
        <v>37656208.68</v>
      </c>
      <c r="L320" s="32"/>
    </row>
    <row r="321" spans="1:12" ht="12.75" hidden="1">
      <c r="A321" s="93" t="s">
        <v>311</v>
      </c>
      <c r="B321" s="53">
        <f>SUM('Egresos Reales'!B169)</f>
        <v>0</v>
      </c>
      <c r="C321" s="200">
        <f>SUM('Egresos Reales'!C169)</f>
        <v>0</v>
      </c>
      <c r="D321" s="200">
        <f>SUM('Egresos Reales'!D169)</f>
        <v>0</v>
      </c>
      <c r="E321" s="200">
        <f>SUM('Egresos Reales'!E169)</f>
        <v>0</v>
      </c>
      <c r="F321" s="200">
        <f>SUM('Egresos Reales'!F169)</f>
        <v>0</v>
      </c>
      <c r="G321" s="200">
        <f>SUM('Egresos Reales'!G169)</f>
        <v>0</v>
      </c>
      <c r="H321" s="200">
        <f>SUM('Egresos Reales'!H169)</f>
        <v>0</v>
      </c>
      <c r="I321" s="200">
        <f>SUM('Egresos Reales'!I169)</f>
        <v>0</v>
      </c>
      <c r="J321" s="200">
        <f>SUM('Egresos Reales'!J169)</f>
        <v>0</v>
      </c>
      <c r="K321" s="200">
        <f>SUM('Egresos Reales'!K169)</f>
        <v>0</v>
      </c>
      <c r="L321" s="32"/>
    </row>
    <row r="322" spans="1:12" ht="12.75" hidden="1">
      <c r="A322" s="93" t="s">
        <v>400</v>
      </c>
      <c r="B322" s="53">
        <f>SUM('Egresos Reales'!B170)</f>
        <v>0</v>
      </c>
      <c r="C322" s="200">
        <f>SUM('Egresos Reales'!C170)</f>
        <v>0</v>
      </c>
      <c r="D322" s="200">
        <f>SUM('Egresos Reales'!D170)</f>
        <v>0</v>
      </c>
      <c r="E322" s="200">
        <f>SUM('Egresos Reales'!E170)</f>
        <v>0</v>
      </c>
      <c r="F322" s="200">
        <f>SUM('Egresos Reales'!F170)</f>
        <v>0</v>
      </c>
      <c r="G322" s="200">
        <f>SUM('Egresos Reales'!G170)</f>
        <v>0</v>
      </c>
      <c r="H322" s="200">
        <f>SUM('Egresos Reales'!H170)</f>
        <v>0</v>
      </c>
      <c r="I322" s="200">
        <f>SUM('Egresos Reales'!I170)</f>
        <v>0</v>
      </c>
      <c r="J322" s="200">
        <f>SUM('Egresos Reales'!J170)</f>
        <v>0</v>
      </c>
      <c r="K322" s="200">
        <f>SUM('Egresos Reales'!K170)</f>
        <v>0</v>
      </c>
      <c r="L322" s="32"/>
    </row>
    <row r="323" spans="1:12" ht="12.75" hidden="1">
      <c r="A323" s="93" t="s">
        <v>460</v>
      </c>
      <c r="B323" s="53">
        <f>SUM('Egresos Reales'!B171)</f>
        <v>0</v>
      </c>
      <c r="C323" s="200">
        <f>SUM('Egresos Reales'!C171)</f>
        <v>0</v>
      </c>
      <c r="D323" s="200">
        <f>SUM('Egresos Reales'!D171)</f>
        <v>0</v>
      </c>
      <c r="E323" s="200">
        <f>SUM('Egresos Reales'!E171)</f>
        <v>0</v>
      </c>
      <c r="F323" s="200">
        <f>SUM('Egresos Reales'!F171)</f>
        <v>0</v>
      </c>
      <c r="G323" s="200">
        <f>SUM('Egresos Reales'!G171)</f>
        <v>0</v>
      </c>
      <c r="H323" s="200">
        <f>SUM('Egresos Reales'!H171)</f>
        <v>0</v>
      </c>
      <c r="I323" s="200">
        <f>SUM('Egresos Reales'!I171)</f>
        <v>0</v>
      </c>
      <c r="J323" s="200">
        <f>SUM('Egresos Reales'!J171)</f>
        <v>0</v>
      </c>
      <c r="K323" s="200">
        <f>SUM('Egresos Reales'!K171)</f>
        <v>0</v>
      </c>
      <c r="L323" s="32"/>
    </row>
    <row r="324" spans="1:12" ht="12.75" hidden="1">
      <c r="A324" s="207" t="s">
        <v>494</v>
      </c>
      <c r="B324" s="53">
        <f>SUM('Egresos Reales'!B172)</f>
        <v>0</v>
      </c>
      <c r="C324" s="200">
        <f>SUM('Egresos Reales'!C172)</f>
        <v>0</v>
      </c>
      <c r="D324" s="200">
        <f>SUM('Egresos Reales'!D172)</f>
        <v>0</v>
      </c>
      <c r="E324" s="200">
        <f>SUM('Egresos Reales'!E172)</f>
        <v>0</v>
      </c>
      <c r="F324" s="200">
        <f>SUM('Egresos Reales'!F172)</f>
        <v>0</v>
      </c>
      <c r="G324" s="200">
        <f>SUM('Egresos Reales'!G172)</f>
        <v>0</v>
      </c>
      <c r="H324" s="200">
        <f>SUM('Egresos Reales'!H172)</f>
        <v>0</v>
      </c>
      <c r="I324" s="200">
        <f>SUM('Egresos Reales'!I172)</f>
        <v>0</v>
      </c>
      <c r="J324" s="200">
        <f>SUM('Egresos Reales'!J172)</f>
        <v>0</v>
      </c>
      <c r="K324" s="200">
        <f>SUM('Egresos Reales'!K172)</f>
        <v>0</v>
      </c>
      <c r="L324" s="32"/>
    </row>
    <row r="325" spans="1:12" ht="12.75" hidden="1">
      <c r="A325" s="207" t="s">
        <v>526</v>
      </c>
      <c r="B325" s="53">
        <f>SUM('Egresos Reales'!B173)</f>
        <v>0</v>
      </c>
      <c r="C325" s="200">
        <f>SUM('Egresos Reales'!C173)</f>
        <v>0</v>
      </c>
      <c r="D325" s="200">
        <f>SUM('Egresos Reales'!D173)</f>
        <v>0</v>
      </c>
      <c r="E325" s="200">
        <f>SUM('Egresos Reales'!E173)</f>
        <v>0</v>
      </c>
      <c r="F325" s="200">
        <f>SUM('Egresos Reales'!F173)</f>
        <v>0</v>
      </c>
      <c r="G325" s="200">
        <f>SUM('Egresos Reales'!G173)</f>
        <v>0</v>
      </c>
      <c r="H325" s="200">
        <f>SUM('Egresos Reales'!H173)</f>
        <v>0</v>
      </c>
      <c r="I325" s="200">
        <f>SUM('Egresos Reales'!I173)</f>
        <v>0</v>
      </c>
      <c r="J325" s="200">
        <f>SUM('Egresos Reales'!J173)</f>
        <v>0</v>
      </c>
      <c r="K325" s="200">
        <f>SUM('Egresos Reales'!K173)</f>
        <v>0</v>
      </c>
      <c r="L325" s="32"/>
    </row>
    <row r="326" spans="1:12" ht="12.75">
      <c r="A326" s="207" t="s">
        <v>571</v>
      </c>
      <c r="B326" s="53">
        <f>SUM('Egresos Reales'!B174)</f>
        <v>0</v>
      </c>
      <c r="C326" s="200">
        <f>SUM('Egresos Reales'!C174)</f>
        <v>0</v>
      </c>
      <c r="D326" s="200">
        <f>SUM('Egresos Reales'!D174)</f>
        <v>0</v>
      </c>
      <c r="E326" s="200">
        <f>SUM('Egresos Reales'!E174)</f>
        <v>0</v>
      </c>
      <c r="F326" s="200">
        <f>SUM('Egresos Reales'!F174)</f>
        <v>0</v>
      </c>
      <c r="G326" s="200">
        <f>SUM('Egresos Reales'!G174)</f>
        <v>0</v>
      </c>
      <c r="H326" s="200">
        <f>SUM('Egresos Reales'!H174)</f>
        <v>0</v>
      </c>
      <c r="I326" s="200">
        <f>SUM('Egresos Reales'!I174)</f>
        <v>880012.5</v>
      </c>
      <c r="J326" s="200">
        <f>SUM('Egresos Reales'!J174)</f>
        <v>880012.5</v>
      </c>
      <c r="K326" s="200">
        <f>SUM('Egresos Reales'!K174)</f>
        <v>1760025</v>
      </c>
      <c r="L326" s="32"/>
    </row>
    <row r="327" spans="1:12" ht="12.75" hidden="1">
      <c r="A327" s="207" t="s">
        <v>541</v>
      </c>
      <c r="B327" s="53">
        <f>SUM('Egresos Reales'!B175)</f>
        <v>0</v>
      </c>
      <c r="C327" s="200">
        <f>SUM('Egresos Reales'!C175)</f>
        <v>0</v>
      </c>
      <c r="D327" s="200">
        <f>SUM('Egresos Reales'!D175)</f>
        <v>0</v>
      </c>
      <c r="E327" s="200">
        <f>SUM('Egresos Reales'!E175)</f>
        <v>0</v>
      </c>
      <c r="F327" s="200">
        <f>SUM('Egresos Reales'!F175)</f>
        <v>0</v>
      </c>
      <c r="G327" s="200">
        <f>SUM('Egresos Reales'!G175)</f>
        <v>0</v>
      </c>
      <c r="H327" s="200">
        <f>SUM('Egresos Reales'!H175)</f>
        <v>0</v>
      </c>
      <c r="I327" s="200">
        <f>SUM('Egresos Reales'!I175)</f>
        <v>0</v>
      </c>
      <c r="J327" s="200">
        <f>SUM('Egresos Reales'!J175)</f>
        <v>0</v>
      </c>
      <c r="K327" s="200">
        <f>SUM('Egresos Reales'!K175)</f>
        <v>0</v>
      </c>
      <c r="L327" s="32"/>
    </row>
    <row r="328" spans="1:12" ht="12.75" hidden="1">
      <c r="A328" s="93" t="s">
        <v>452</v>
      </c>
      <c r="B328" s="53">
        <f>SUM('Egresos Reales'!B176)</f>
        <v>0</v>
      </c>
      <c r="C328" s="200">
        <f>SUM('Egresos Reales'!C176)</f>
        <v>0</v>
      </c>
      <c r="D328" s="200">
        <f>SUM('Egresos Reales'!D176)</f>
        <v>0</v>
      </c>
      <c r="E328" s="200">
        <f>SUM('Egresos Reales'!E176)</f>
        <v>0</v>
      </c>
      <c r="F328" s="200">
        <f>SUM('Egresos Reales'!F176)</f>
        <v>0</v>
      </c>
      <c r="G328" s="200">
        <f>SUM('Egresos Reales'!G176)</f>
        <v>0</v>
      </c>
      <c r="H328" s="200">
        <f>SUM('Egresos Reales'!H176)</f>
        <v>0</v>
      </c>
      <c r="I328" s="200">
        <f>SUM('Egresos Reales'!I176)</f>
        <v>0</v>
      </c>
      <c r="J328" s="200">
        <f>SUM('Egresos Reales'!J176)</f>
        <v>0</v>
      </c>
      <c r="K328" s="200">
        <f>SUM('Egresos Reales'!K176)</f>
        <v>0</v>
      </c>
      <c r="L328" s="32"/>
    </row>
    <row r="329" spans="1:12" ht="12.75" hidden="1">
      <c r="A329" s="198" t="s">
        <v>461</v>
      </c>
      <c r="B329" s="53">
        <f>SUM('Egresos Reales'!B177)</f>
        <v>0</v>
      </c>
      <c r="C329" s="200">
        <f>SUM('Egresos Reales'!C177)</f>
        <v>0</v>
      </c>
      <c r="D329" s="200">
        <f>SUM('Egresos Reales'!D177)</f>
        <v>0</v>
      </c>
      <c r="E329" s="200">
        <f>SUM('Egresos Reales'!E177)</f>
        <v>0</v>
      </c>
      <c r="F329" s="200">
        <f>SUM('Egresos Reales'!F177)</f>
        <v>0</v>
      </c>
      <c r="G329" s="200">
        <f>SUM('Egresos Reales'!G177)</f>
        <v>0</v>
      </c>
      <c r="H329" s="200">
        <f>SUM('Egresos Reales'!H177)</f>
        <v>0</v>
      </c>
      <c r="I329" s="200">
        <f>SUM('Egresos Reales'!I177)</f>
        <v>0</v>
      </c>
      <c r="J329" s="200">
        <f>SUM('Egresos Reales'!J177)</f>
        <v>0</v>
      </c>
      <c r="K329" s="200">
        <f>SUM('Egresos Reales'!K177)</f>
        <v>0</v>
      </c>
      <c r="L329" s="32"/>
    </row>
    <row r="330" spans="1:12" ht="12.75">
      <c r="A330" s="198" t="s">
        <v>462</v>
      </c>
      <c r="B330" s="53">
        <f>SUM('Egresos Reales'!B178)</f>
        <v>0</v>
      </c>
      <c r="C330" s="200">
        <f>SUM('Egresos Reales'!C178)</f>
        <v>779246.1</v>
      </c>
      <c r="D330" s="200">
        <f>SUM('Egresos Reales'!D178)</f>
        <v>0</v>
      </c>
      <c r="E330" s="200">
        <f>SUM('Egresos Reales'!E178)</f>
        <v>0</v>
      </c>
      <c r="F330" s="200">
        <f>SUM('Egresos Reales'!F178)</f>
        <v>0</v>
      </c>
      <c r="G330" s="200">
        <f>SUM('Egresos Reales'!G178)</f>
        <v>0</v>
      </c>
      <c r="H330" s="200">
        <f>SUM('Egresos Reales'!H178)</f>
        <v>0</v>
      </c>
      <c r="I330" s="200">
        <f>SUM('Egresos Reales'!I178)</f>
        <v>0</v>
      </c>
      <c r="J330" s="200">
        <f>SUM('Egresos Reales'!J178)</f>
        <v>0</v>
      </c>
      <c r="K330" s="200">
        <f>SUM('Egresos Reales'!K178)</f>
        <v>779246.1</v>
      </c>
      <c r="L330" s="32"/>
    </row>
    <row r="331" spans="1:12" ht="12.75" hidden="1">
      <c r="A331" s="16" t="s">
        <v>487</v>
      </c>
      <c r="B331" s="53">
        <f>SUM('Egresos Reales'!B179)</f>
        <v>0</v>
      </c>
      <c r="C331" s="200">
        <f>SUM('Egresos Reales'!C179)</f>
        <v>0</v>
      </c>
      <c r="D331" s="200">
        <f>SUM('Egresos Reales'!D179)</f>
        <v>0</v>
      </c>
      <c r="E331" s="200">
        <f>SUM('Egresos Reales'!E179)</f>
        <v>0</v>
      </c>
      <c r="F331" s="200">
        <f>SUM('Egresos Reales'!F179)</f>
        <v>0</v>
      </c>
      <c r="G331" s="200">
        <f>SUM('Egresos Reales'!G179)</f>
        <v>0</v>
      </c>
      <c r="H331" s="200">
        <f>SUM('Egresos Reales'!H179)</f>
        <v>0</v>
      </c>
      <c r="I331" s="200">
        <f>SUM('Egresos Reales'!I179)</f>
        <v>0</v>
      </c>
      <c r="J331" s="200">
        <f>SUM('Egresos Reales'!J179)</f>
        <v>0</v>
      </c>
      <c r="K331" s="200">
        <f>SUM('Egresos Reales'!K179)</f>
        <v>0</v>
      </c>
      <c r="L331" s="32"/>
    </row>
    <row r="332" spans="1:12" ht="12.75">
      <c r="A332" s="16" t="s">
        <v>525</v>
      </c>
      <c r="B332" s="53">
        <f>SUM('Egresos Reales'!B180)</f>
        <v>0</v>
      </c>
      <c r="C332" s="200">
        <f>SUM('Egresos Reales'!C180)</f>
        <v>0</v>
      </c>
      <c r="D332" s="200">
        <f>SUM('Egresos Reales'!D180)</f>
        <v>0</v>
      </c>
      <c r="E332" s="200">
        <f>SUM('Egresos Reales'!E180)</f>
        <v>1110830.43</v>
      </c>
      <c r="F332" s="200">
        <f>SUM('Egresos Reales'!F180)</f>
        <v>1372317.34</v>
      </c>
      <c r="G332" s="200">
        <f>SUM('Egresos Reales'!G180)</f>
        <v>0</v>
      </c>
      <c r="H332" s="200">
        <f>SUM('Egresos Reales'!H180)</f>
        <v>180788.34</v>
      </c>
      <c r="I332" s="200">
        <f>SUM('Egresos Reales'!I180)</f>
        <v>1477055.96</v>
      </c>
      <c r="J332" s="200">
        <f>SUM('Egresos Reales'!J180)</f>
        <v>0</v>
      </c>
      <c r="K332" s="200">
        <f>SUM('Egresos Reales'!K180)</f>
        <v>4140992.07</v>
      </c>
      <c r="L332" s="32"/>
    </row>
    <row r="333" spans="1:12" ht="12.75" hidden="1">
      <c r="A333" s="199" t="s">
        <v>463</v>
      </c>
      <c r="B333" s="53">
        <f>SUM('Egresos Reales'!B181)</f>
        <v>0</v>
      </c>
      <c r="C333" s="200">
        <f>SUM('Egresos Reales'!C181)</f>
        <v>0</v>
      </c>
      <c r="D333" s="200">
        <f>SUM('Egresos Reales'!D181)</f>
        <v>0</v>
      </c>
      <c r="E333" s="200">
        <f>SUM('Egresos Reales'!E181)</f>
        <v>0</v>
      </c>
      <c r="F333" s="200">
        <f>SUM('Egresos Reales'!F181)</f>
        <v>0</v>
      </c>
      <c r="G333" s="200">
        <f>SUM('Egresos Reales'!G181)</f>
        <v>0</v>
      </c>
      <c r="H333" s="200">
        <f>SUM('Egresos Reales'!H181)</f>
        <v>0</v>
      </c>
      <c r="I333" s="200">
        <f>SUM('Egresos Reales'!I181)</f>
        <v>0</v>
      </c>
      <c r="J333" s="200">
        <f>SUM('Egresos Reales'!J181)</f>
        <v>0</v>
      </c>
      <c r="K333" s="200">
        <f>SUM('Egresos Reales'!K181)</f>
        <v>0</v>
      </c>
      <c r="L333" s="32"/>
    </row>
    <row r="334" spans="1:12" ht="12.75">
      <c r="A334" s="16" t="s">
        <v>486</v>
      </c>
      <c r="B334" s="53">
        <f>SUM('Egresos Reales'!B182)</f>
        <v>0</v>
      </c>
      <c r="C334" s="200">
        <f>SUM('Egresos Reales'!C182)</f>
        <v>0</v>
      </c>
      <c r="D334" s="200">
        <f>SUM('Egresos Reales'!D182)</f>
        <v>0</v>
      </c>
      <c r="E334" s="200">
        <f>SUM('Egresos Reales'!E182)</f>
        <v>0</v>
      </c>
      <c r="F334" s="200">
        <f>SUM('Egresos Reales'!F182)</f>
        <v>0</v>
      </c>
      <c r="G334" s="200">
        <f>SUM('Egresos Reales'!G182)</f>
        <v>0</v>
      </c>
      <c r="H334" s="200">
        <f>SUM('Egresos Reales'!H182)</f>
        <v>0</v>
      </c>
      <c r="I334" s="200">
        <f>SUM('Egresos Reales'!I182)</f>
        <v>0</v>
      </c>
      <c r="J334" s="200">
        <f>SUM('Egresos Reales'!J182)</f>
        <v>0</v>
      </c>
      <c r="K334" s="200">
        <f>SUM('Egresos Reales'!K182)</f>
        <v>0</v>
      </c>
      <c r="L334" s="32"/>
    </row>
    <row r="335" spans="1:12" ht="12.75">
      <c r="A335" s="16" t="s">
        <v>523</v>
      </c>
      <c r="B335" s="53">
        <f>SUM('Egresos Reales'!B183)</f>
        <v>10244221.35</v>
      </c>
      <c r="C335" s="200">
        <f>SUM('Egresos Reales'!C183)</f>
        <v>0</v>
      </c>
      <c r="D335" s="200">
        <f>SUM('Egresos Reales'!D183)</f>
        <v>9415073.27</v>
      </c>
      <c r="E335" s="200">
        <f>SUM('Egresos Reales'!E183)</f>
        <v>0</v>
      </c>
      <c r="F335" s="200">
        <f>SUM('Egresos Reales'!F183)</f>
        <v>11222477.05</v>
      </c>
      <c r="G335" s="200">
        <f>SUM('Egresos Reales'!G183)</f>
        <v>0</v>
      </c>
      <c r="H335" s="200">
        <f>SUM('Egresos Reales'!H183)</f>
        <v>8816582.79</v>
      </c>
      <c r="I335" s="200">
        <f>SUM('Egresos Reales'!I183)</f>
        <v>0</v>
      </c>
      <c r="J335" s="200">
        <f>SUM('Egresos Reales'!J183)</f>
        <v>1236992.29</v>
      </c>
      <c r="K335" s="200">
        <f>SUM('Egresos Reales'!K183)</f>
        <v>40935346.74999999</v>
      </c>
      <c r="L335" s="32"/>
    </row>
    <row r="336" spans="1:12" ht="12.75" hidden="1">
      <c r="A336" s="15" t="s">
        <v>509</v>
      </c>
      <c r="B336" s="53">
        <f>SUM('Egresos Reales'!B184)</f>
        <v>0</v>
      </c>
      <c r="C336" s="200">
        <f>SUM('Egresos Reales'!C184)</f>
        <v>0</v>
      </c>
      <c r="D336" s="200">
        <f>SUM('Egresos Reales'!D184)</f>
        <v>0</v>
      </c>
      <c r="E336" s="200">
        <f>SUM('Egresos Reales'!E184)</f>
        <v>0</v>
      </c>
      <c r="F336" s="200">
        <f>SUM('Egresos Reales'!F184)</f>
        <v>0</v>
      </c>
      <c r="G336" s="200">
        <f>SUM('Egresos Reales'!G184)</f>
        <v>0</v>
      </c>
      <c r="H336" s="200">
        <f>SUM('Egresos Reales'!H184)</f>
        <v>0</v>
      </c>
      <c r="I336" s="200">
        <f>SUM('Egresos Reales'!I184)</f>
        <v>0</v>
      </c>
      <c r="J336" s="200">
        <f>SUM('Egresos Reales'!J184)</f>
        <v>0</v>
      </c>
      <c r="K336" s="200">
        <f>SUM('Egresos Reales'!K184)</f>
        <v>0</v>
      </c>
      <c r="L336" s="32"/>
    </row>
    <row r="337" spans="1:12" ht="12.75">
      <c r="A337" s="242" t="s">
        <v>193</v>
      </c>
      <c r="B337" s="54">
        <f>SUM(B280:B336)</f>
        <v>12674122.99</v>
      </c>
      <c r="C337" s="201">
        <f aca="true" t="shared" si="36" ref="C337:K337">SUM(C280:C336)</f>
        <v>3427473.16</v>
      </c>
      <c r="D337" s="201">
        <f t="shared" si="36"/>
        <v>26438477.81</v>
      </c>
      <c r="E337" s="201">
        <f t="shared" si="36"/>
        <v>6884236.6</v>
      </c>
      <c r="F337" s="201">
        <f t="shared" si="36"/>
        <v>19941382.770000003</v>
      </c>
      <c r="G337" s="201">
        <f t="shared" si="36"/>
        <v>9126117.1</v>
      </c>
      <c r="H337" s="201">
        <f t="shared" si="36"/>
        <v>16638443.419999998</v>
      </c>
      <c r="I337" s="201">
        <f t="shared" si="36"/>
        <v>9123718.17</v>
      </c>
      <c r="J337" s="201">
        <f t="shared" si="36"/>
        <v>8351504.38</v>
      </c>
      <c r="K337" s="201">
        <f t="shared" si="36"/>
        <v>112605476.39999998</v>
      </c>
      <c r="L337" s="32"/>
    </row>
    <row r="338" spans="1:11" ht="12.75">
      <c r="A338" s="243"/>
      <c r="B338" s="53"/>
      <c r="C338" s="53"/>
      <c r="D338" s="53"/>
      <c r="E338" s="53"/>
      <c r="F338" s="53"/>
      <c r="G338" s="53"/>
      <c r="H338" s="53"/>
      <c r="I338" s="53"/>
      <c r="J338" s="53"/>
      <c r="K338" s="53"/>
    </row>
    <row r="339" spans="1:13" ht="12.75">
      <c r="A339" s="244" t="s">
        <v>124</v>
      </c>
      <c r="B339" s="54">
        <f aca="true" t="shared" si="37" ref="B339:K339">SUM(B337+B278+B271+B217+B196+B190+B186+B177+B168+B160)</f>
        <v>71955010.27000001</v>
      </c>
      <c r="C339" s="54">
        <f t="shared" si="37"/>
        <v>74216817.89</v>
      </c>
      <c r="D339" s="54">
        <f t="shared" si="37"/>
        <v>102093315.55000001</v>
      </c>
      <c r="E339" s="54">
        <f t="shared" si="37"/>
        <v>89228848.27</v>
      </c>
      <c r="F339" s="54">
        <f t="shared" si="37"/>
        <v>101068218.13999999</v>
      </c>
      <c r="G339" s="54">
        <f t="shared" si="37"/>
        <v>79032454.56</v>
      </c>
      <c r="H339" s="54">
        <f t="shared" si="37"/>
        <v>107965188.03</v>
      </c>
      <c r="I339" s="54">
        <f t="shared" si="37"/>
        <v>102388166.63999999</v>
      </c>
      <c r="J339" s="54">
        <f t="shared" si="37"/>
        <v>86297079.05</v>
      </c>
      <c r="K339" s="54">
        <f t="shared" si="37"/>
        <v>814245098.4000001</v>
      </c>
      <c r="L339" s="32"/>
      <c r="M339" s="32"/>
    </row>
    <row r="340" spans="1:11" ht="12.75">
      <c r="A340" s="15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2.75">
      <c r="A341" s="245" t="s">
        <v>178</v>
      </c>
      <c r="B341" s="42">
        <f aca="true" t="shared" si="38" ref="B341:K341">SUM(B8+B151-B339)</f>
        <v>189505887.97000018</v>
      </c>
      <c r="C341" s="42">
        <f t="shared" si="38"/>
        <v>212888067.0900002</v>
      </c>
      <c r="D341" s="42">
        <f t="shared" si="38"/>
        <v>214417168.81000018</v>
      </c>
      <c r="E341" s="42">
        <f t="shared" si="38"/>
        <v>209870697.33000016</v>
      </c>
      <c r="F341" s="42">
        <f t="shared" si="38"/>
        <v>208253404.44000018</v>
      </c>
      <c r="G341" s="42">
        <f t="shared" si="38"/>
        <v>227026332.7400002</v>
      </c>
      <c r="H341" s="42">
        <f t="shared" si="38"/>
        <v>222808446.62000015</v>
      </c>
      <c r="I341" s="42">
        <f t="shared" si="38"/>
        <v>274882785.65000015</v>
      </c>
      <c r="J341" s="42">
        <f t="shared" si="38"/>
        <v>291008369.55000013</v>
      </c>
      <c r="K341" s="42">
        <f t="shared" si="38"/>
        <v>291008369.5500002</v>
      </c>
    </row>
    <row r="343" ht="12.75">
      <c r="K343" s="32"/>
    </row>
    <row r="344" ht="15.75">
      <c r="A344" s="90"/>
    </row>
  </sheetData>
  <sheetProtection/>
  <mergeCells count="4">
    <mergeCell ref="A3:K3"/>
    <mergeCell ref="A4:K4"/>
    <mergeCell ref="A2:K2"/>
    <mergeCell ref="A1:K1"/>
  </mergeCells>
  <printOptions horizontalCentered="1"/>
  <pageMargins left="0" right="0" top="0.2362204724409449" bottom="0.1968503937007874" header="0" footer="0"/>
  <pageSetup firstPageNumber="40" useFirstPageNumber="1" fitToHeight="3" horizontalDpi="300" verticalDpi="300" orientation="landscape" scale="54" r:id="rId2"/>
  <rowBreaks count="3" manualBreakCount="3">
    <brk id="61" max="255" man="1"/>
    <brk id="154" max="255" man="1"/>
    <brk id="2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="60" zoomScaleNormal="60" zoomScalePageLayoutView="0" workbookViewId="0" topLeftCell="A1">
      <selection activeCell="A3" sqref="A3:I3"/>
    </sheetView>
  </sheetViews>
  <sheetFormatPr defaultColWidth="11.421875" defaultRowHeight="12.75"/>
  <cols>
    <col min="1" max="1" width="32.57421875" style="0" customWidth="1"/>
    <col min="2" max="3" width="14.57421875" style="0" bestFit="1" customWidth="1"/>
    <col min="4" max="4" width="15.00390625" style="0" bestFit="1" customWidth="1"/>
    <col min="5" max="5" width="14.28125" style="0" bestFit="1" customWidth="1"/>
    <col min="6" max="6" width="18.7109375" style="0" bestFit="1" customWidth="1"/>
    <col min="7" max="9" width="16.8515625" style="0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5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 t="s">
        <v>15</v>
      </c>
      <c r="B10" s="10">
        <v>36740180.16</v>
      </c>
      <c r="C10" s="10">
        <v>40008964.54</v>
      </c>
      <c r="D10" s="10">
        <v>33458721</v>
      </c>
      <c r="E10" s="10">
        <v>6550243.539999999</v>
      </c>
      <c r="F10" s="10">
        <v>167032481.23</v>
      </c>
      <c r="G10" s="10">
        <f>SUM('Ingresos Reales'!K8)</f>
        <v>220938895.51999998</v>
      </c>
      <c r="H10" s="10">
        <f>SUM('Presupuesto Ingresos'!K8)</f>
        <v>172121913</v>
      </c>
      <c r="I10" s="10">
        <f>SUM(G10-H10)</f>
        <v>48816982.51999998</v>
      </c>
    </row>
    <row r="11" spans="1:9" ht="12.75">
      <c r="A11" s="8"/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8" t="s">
        <v>16</v>
      </c>
      <c r="B12" s="11">
        <v>12969225.930000002</v>
      </c>
      <c r="C12" s="11">
        <v>17482620.58</v>
      </c>
      <c r="D12" s="11">
        <v>12664328</v>
      </c>
      <c r="E12" s="11">
        <v>4818292.579999998</v>
      </c>
      <c r="F12" s="11">
        <v>34101458.20999999</v>
      </c>
      <c r="G12" s="11">
        <f>SUM('Ingresos Reales'!K16)</f>
        <v>42894443.99</v>
      </c>
      <c r="H12" s="11">
        <f>SUM('Presupuesto Ingresos'!K16)</f>
        <v>41223308</v>
      </c>
      <c r="I12" s="11">
        <f>SUM(G12-H12)</f>
        <v>1671135.990000002</v>
      </c>
    </row>
    <row r="13" spans="1:9" ht="12.75">
      <c r="A13" s="8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8" t="s">
        <v>199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SUM('Ingresos Reales'!K30)</f>
        <v>0</v>
      </c>
      <c r="H14" s="11">
        <f>SUM('Presupuesto Ingresos'!K30)</f>
        <v>0</v>
      </c>
      <c r="I14" s="11">
        <f>SUM(G14-H14)</f>
        <v>0</v>
      </c>
    </row>
    <row r="15" spans="1:9" ht="12.75">
      <c r="A15" s="8"/>
      <c r="B15" s="11"/>
      <c r="C15" s="11"/>
      <c r="D15" s="11"/>
      <c r="E15" s="11"/>
      <c r="F15" s="11"/>
      <c r="G15" s="11"/>
      <c r="H15" s="11"/>
      <c r="I15" s="11"/>
    </row>
    <row r="16" spans="1:9" ht="12.75">
      <c r="A16" s="8" t="s">
        <v>17</v>
      </c>
      <c r="B16" s="11">
        <v>1894416.2999999998</v>
      </c>
      <c r="C16" s="11">
        <v>3669745.46</v>
      </c>
      <c r="D16" s="11">
        <v>2821468</v>
      </c>
      <c r="E16" s="11">
        <v>848277.46</v>
      </c>
      <c r="F16" s="11">
        <v>4779926.91</v>
      </c>
      <c r="G16" s="11">
        <f>SUM('Ingresos Reales'!K35)</f>
        <v>10148102.74</v>
      </c>
      <c r="H16" s="11">
        <f>SUM('Presupuesto Ingresos'!K35)</f>
        <v>6557996.640000001</v>
      </c>
      <c r="I16" s="11">
        <f>SUM(G16-H16)</f>
        <v>3590106.0999999996</v>
      </c>
    </row>
    <row r="17" spans="1:9" ht="12.75">
      <c r="A17" s="8"/>
      <c r="B17" s="11"/>
      <c r="C17" s="11"/>
      <c r="D17" s="11"/>
      <c r="E17" s="11"/>
      <c r="F17" s="11"/>
      <c r="G17" s="11"/>
      <c r="H17" s="11"/>
      <c r="I17" s="11"/>
    </row>
    <row r="18" spans="1:9" ht="12.75">
      <c r="A18" s="8" t="s">
        <v>18</v>
      </c>
      <c r="B18" s="11">
        <v>9638094.92</v>
      </c>
      <c r="C18" s="11">
        <v>10747553.01</v>
      </c>
      <c r="D18" s="11">
        <v>19918924</v>
      </c>
      <c r="E18" s="11">
        <v>-9171370.99</v>
      </c>
      <c r="F18" s="11">
        <v>34838209.96</v>
      </c>
      <c r="G18" s="11">
        <f>SUM('Ingresos Reales'!K48)</f>
        <v>30587310.890000004</v>
      </c>
      <c r="H18" s="11">
        <f>SUM('Presupuesto Ingresos'!K48)</f>
        <v>57344311</v>
      </c>
      <c r="I18" s="11">
        <f>SUM(G18-H18)</f>
        <v>-26757000.109999996</v>
      </c>
    </row>
    <row r="19" spans="1:9" ht="12.75">
      <c r="A19" s="8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8" t="s">
        <v>19</v>
      </c>
      <c r="B20" s="11">
        <v>87089373</v>
      </c>
      <c r="C20" s="11">
        <v>100067452</v>
      </c>
      <c r="D20" s="11">
        <v>100998995</v>
      </c>
      <c r="E20" s="11">
        <v>-931543</v>
      </c>
      <c r="F20" s="11">
        <v>291521152.34000003</v>
      </c>
      <c r="G20" s="11">
        <f>SUM('Ingresos Reales'!K58)</f>
        <v>301854564</v>
      </c>
      <c r="H20" s="11">
        <f>SUM('Presupuesto Ingresos'!K57)</f>
        <v>322994888</v>
      </c>
      <c r="I20" s="11">
        <f>SUM(G20-H20)</f>
        <v>-21140324</v>
      </c>
    </row>
    <row r="21" spans="1:9" ht="12.75">
      <c r="A21" s="8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8" t="s">
        <v>1</v>
      </c>
      <c r="B22" s="11">
        <v>6975536.3</v>
      </c>
      <c r="C22" s="11">
        <v>7760252.83</v>
      </c>
      <c r="D22" s="11">
        <v>7344054</v>
      </c>
      <c r="E22" s="11">
        <v>416198.8300000001</v>
      </c>
      <c r="F22" s="11">
        <v>21638843.880000003</v>
      </c>
      <c r="G22" s="11">
        <f>SUM('Ingresos Reales'!K68)</f>
        <v>23141892.370000005</v>
      </c>
      <c r="H22" s="11">
        <f>SUM('Presupuesto Ingresos'!K67)</f>
        <v>22037711</v>
      </c>
      <c r="I22" s="11">
        <f>SUM(G22-H22)</f>
        <v>1104181.3700000048</v>
      </c>
    </row>
    <row r="23" spans="1:9" ht="12.75">
      <c r="A23" s="8"/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8" t="s">
        <v>2</v>
      </c>
      <c r="B24" s="11">
        <v>59221617.839999996</v>
      </c>
      <c r="C24" s="11">
        <v>63814402.230000004</v>
      </c>
      <c r="D24" s="11">
        <v>61294373</v>
      </c>
      <c r="E24" s="11">
        <v>2520029.230000004</v>
      </c>
      <c r="F24" s="11">
        <v>177881210.01000002</v>
      </c>
      <c r="G24" s="11">
        <f>SUM('Ingresos Reales'!K77)</f>
        <v>191534618.48</v>
      </c>
      <c r="H24" s="11">
        <f>SUM('Presupuesto Ingresos'!K76)</f>
        <v>184107049</v>
      </c>
      <c r="I24" s="11">
        <f>SUM(G24-H24)</f>
        <v>7427569.479999989</v>
      </c>
    </row>
    <row r="25" spans="1:9" ht="12.75">
      <c r="A25" s="8"/>
      <c r="B25" s="11"/>
      <c r="C25" s="11"/>
      <c r="D25" s="11"/>
      <c r="E25" s="11"/>
      <c r="F25" s="11"/>
      <c r="G25" s="11"/>
      <c r="H25" s="11"/>
      <c r="I25" s="11"/>
    </row>
    <row r="26" spans="1:9" ht="12.75">
      <c r="A26" s="8" t="s">
        <v>190</v>
      </c>
      <c r="B26" s="11">
        <v>0</v>
      </c>
      <c r="C26" s="11">
        <v>7270651</v>
      </c>
      <c r="D26" s="11">
        <v>0</v>
      </c>
      <c r="E26" s="11">
        <v>7270651</v>
      </c>
      <c r="F26" s="11">
        <v>0</v>
      </c>
      <c r="G26" s="11">
        <f>SUM('Ingresos Reales'!K86)</f>
        <v>27270651</v>
      </c>
      <c r="H26" s="11">
        <f>SUM('Presupuesto Ingresos'!K85)</f>
        <v>0</v>
      </c>
      <c r="I26" s="11">
        <f>SUM(G26-H26)</f>
        <v>27270651</v>
      </c>
    </row>
    <row r="27" spans="1:9" ht="12.75">
      <c r="A27" s="8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8" t="s">
        <v>145</v>
      </c>
      <c r="B28" s="11">
        <v>28336359.83</v>
      </c>
      <c r="C28" s="11">
        <v>91921592.92</v>
      </c>
      <c r="D28" s="11">
        <v>0</v>
      </c>
      <c r="E28" s="11">
        <v>91921592.92</v>
      </c>
      <c r="F28" s="11">
        <v>59434993.47</v>
      </c>
      <c r="G28" s="11">
        <f>SUM('Ingresos Reales'!K88)</f>
        <v>132805088.69000001</v>
      </c>
      <c r="H28" s="11">
        <f>SUM('Presupuesto Ingresos'!K87)</f>
        <v>0</v>
      </c>
      <c r="I28" s="11">
        <f>SUM(G28-H28)</f>
        <v>132805088.69000001</v>
      </c>
    </row>
    <row r="29" spans="1:9" ht="12.75">
      <c r="A29" s="8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8" t="s">
        <v>22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>SUM('Ingresos Reales'!K127)</f>
        <v>0</v>
      </c>
      <c r="H30" s="11">
        <f>SUM('Presupuesto Ingresos'!K126)</f>
        <v>0</v>
      </c>
      <c r="I30" s="11">
        <f>SUM(G30-H30)</f>
        <v>0</v>
      </c>
    </row>
    <row r="31" spans="1:9" ht="12.75">
      <c r="A31" s="8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8" t="s">
        <v>20</v>
      </c>
      <c r="B32" s="11">
        <v>3700000</v>
      </c>
      <c r="C32" s="11">
        <v>0</v>
      </c>
      <c r="D32" s="11">
        <v>30000000</v>
      </c>
      <c r="E32" s="11">
        <v>-30000000</v>
      </c>
      <c r="F32" s="11">
        <v>39200000</v>
      </c>
      <c r="G32" s="11">
        <f>SUM('Ingresos Reales'!K129)</f>
        <v>0</v>
      </c>
      <c r="H32" s="11">
        <f>SUM('Presupuesto Ingresos'!K128)</f>
        <v>30000000</v>
      </c>
      <c r="I32" s="11">
        <f>SUM(G32-H32)</f>
        <v>-30000000</v>
      </c>
    </row>
    <row r="33" spans="1:9" ht="12.75">
      <c r="A33" s="8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8" t="s">
        <v>23</v>
      </c>
      <c r="B34" s="11">
        <v>13605722.860000001</v>
      </c>
      <c r="C34" s="11">
        <v>17889235.96</v>
      </c>
      <c r="D34" s="11">
        <v>0</v>
      </c>
      <c r="E34" s="11">
        <v>17889235.96</v>
      </c>
      <c r="F34" s="11">
        <v>23375510.83</v>
      </c>
      <c r="G34" s="11">
        <f>SUM('Ingresos Reales'!K136)</f>
        <v>28092789.45</v>
      </c>
      <c r="H34" s="11">
        <f>SUM('Presupuesto Ingresos'!K135)</f>
        <v>0</v>
      </c>
      <c r="I34" s="11">
        <f>SUM(G34-H34)</f>
        <v>28092789.45</v>
      </c>
    </row>
    <row r="35" spans="1:9" ht="12.75">
      <c r="A35" s="9"/>
      <c r="B35" s="12"/>
      <c r="C35" s="12"/>
      <c r="D35" s="12"/>
      <c r="E35" s="12"/>
      <c r="F35" s="12"/>
      <c r="G35" s="12"/>
      <c r="H35" s="12"/>
      <c r="I35" s="11"/>
    </row>
    <row r="36" spans="1:10" ht="12.75">
      <c r="A36" s="5" t="s">
        <v>4</v>
      </c>
      <c r="B36" s="6">
        <f aca="true" t="shared" si="0" ref="B36:I36">SUM(B10:B34)</f>
        <v>260170527.14000005</v>
      </c>
      <c r="C36" s="6">
        <f t="shared" si="0"/>
        <v>360632470.53000003</v>
      </c>
      <c r="D36" s="6">
        <f t="shared" si="0"/>
        <v>268500863</v>
      </c>
      <c r="E36" s="6">
        <f t="shared" si="0"/>
        <v>92131607.53</v>
      </c>
      <c r="F36" s="6">
        <f t="shared" si="0"/>
        <v>853803786.8400002</v>
      </c>
      <c r="G36" s="6">
        <f t="shared" si="0"/>
        <v>1009268357.1300001</v>
      </c>
      <c r="H36" s="6">
        <f t="shared" si="0"/>
        <v>836387176.64</v>
      </c>
      <c r="I36" s="6">
        <f t="shared" si="0"/>
        <v>172881180.48999998</v>
      </c>
      <c r="J36" s="1"/>
    </row>
  </sheetData>
  <sheetProtection/>
  <mergeCells count="8">
    <mergeCell ref="A1:I1"/>
    <mergeCell ref="A3:I3"/>
    <mergeCell ref="A4:I4"/>
    <mergeCell ref="A2:I2"/>
    <mergeCell ref="F7:G7"/>
    <mergeCell ref="B6:E6"/>
    <mergeCell ref="F6:I6"/>
    <mergeCell ref="B7:C7"/>
  </mergeCells>
  <printOptions horizontalCentered="1"/>
  <pageMargins left="0.1968503937007874" right="0.1968503937007874" top="0.2362204724409449" bottom="0.1968503937007874" header="0" footer="0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60" zoomScaleNormal="60" zoomScalePageLayoutView="0" workbookViewId="0" topLeftCell="A1">
      <selection activeCell="E41" sqref="E41"/>
    </sheetView>
  </sheetViews>
  <sheetFormatPr defaultColWidth="11.421875" defaultRowHeight="12.75"/>
  <cols>
    <col min="1" max="1" width="37.00390625" style="0" bestFit="1" customWidth="1"/>
    <col min="2" max="3" width="12.7109375" style="0" bestFit="1" customWidth="1"/>
    <col min="4" max="4" width="14.8515625" style="0" bestFit="1" customWidth="1"/>
    <col min="5" max="5" width="11.7109375" style="0" bestFit="1" customWidth="1"/>
    <col min="6" max="7" width="13.7109375" style="0" bestFit="1" customWidth="1"/>
    <col min="8" max="8" width="14.8515625" style="0" bestFit="1" customWidth="1"/>
    <col min="9" max="9" width="12.7109375" style="0" bestFit="1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39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221"/>
      <c r="C10" s="10"/>
      <c r="D10" s="87"/>
      <c r="E10" s="10"/>
      <c r="F10" s="103"/>
      <c r="G10" s="24"/>
      <c r="H10" s="24"/>
      <c r="I10" s="24"/>
    </row>
    <row r="11" spans="1:9" ht="12.75">
      <c r="A11" s="8" t="s">
        <v>24</v>
      </c>
      <c r="B11" s="222">
        <v>8174785</v>
      </c>
      <c r="C11" s="11">
        <v>10415524.6</v>
      </c>
      <c r="D11" s="35">
        <v>9141600</v>
      </c>
      <c r="E11" s="11">
        <v>1273924.5999999996</v>
      </c>
      <c r="F11" s="113">
        <v>96263594</v>
      </c>
      <c r="G11" s="88">
        <f>SUM('Ingresos Reales'!K9)</f>
        <v>112947572.69999999</v>
      </c>
      <c r="H11" s="25">
        <f>SUM('Presupuesto Ingresos'!K9)</f>
        <v>99195200</v>
      </c>
      <c r="I11" s="88">
        <f>SUM(G11-H11)</f>
        <v>13752372.699999988</v>
      </c>
    </row>
    <row r="12" spans="1:9" ht="12.75">
      <c r="A12" s="8"/>
      <c r="B12" s="222"/>
      <c r="C12" s="11"/>
      <c r="D12" s="35"/>
      <c r="E12" s="11"/>
      <c r="F12" s="113"/>
      <c r="G12" s="25"/>
      <c r="H12" s="25"/>
      <c r="I12" s="25"/>
    </row>
    <row r="13" spans="1:9" ht="12.75">
      <c r="A13" s="8" t="s">
        <v>146</v>
      </c>
      <c r="B13" s="222">
        <v>28541538.159999996</v>
      </c>
      <c r="C13" s="11">
        <v>29563159.489999995</v>
      </c>
      <c r="D13" s="35">
        <v>24286080</v>
      </c>
      <c r="E13" s="11">
        <v>5277079.489999995</v>
      </c>
      <c r="F13" s="113">
        <v>70687895.13</v>
      </c>
      <c r="G13" s="88">
        <f>SUM('Ingresos Reales'!K10)</f>
        <v>107932989.87</v>
      </c>
      <c r="H13" s="25">
        <f>SUM('Presupuesto Ingresos'!K10)</f>
        <v>72863440</v>
      </c>
      <c r="I13" s="88">
        <f>SUM(G13-H13)</f>
        <v>35069549.870000005</v>
      </c>
    </row>
    <row r="14" spans="1:9" ht="12.75">
      <c r="A14" s="8"/>
      <c r="B14" s="222"/>
      <c r="C14" s="11"/>
      <c r="D14" s="35"/>
      <c r="E14" s="11"/>
      <c r="F14" s="113"/>
      <c r="G14" s="25"/>
      <c r="H14" s="25"/>
      <c r="I14" s="25"/>
    </row>
    <row r="15" spans="1:9" ht="12.75">
      <c r="A15" s="8" t="s">
        <v>147</v>
      </c>
      <c r="B15" s="222">
        <v>23857</v>
      </c>
      <c r="C15" s="11">
        <v>30280.45</v>
      </c>
      <c r="D15" s="35">
        <v>31041</v>
      </c>
      <c r="E15" s="11">
        <v>-760.5499999999993</v>
      </c>
      <c r="F15" s="113">
        <v>80992.1</v>
      </c>
      <c r="G15" s="88">
        <f>SUM('Ingresos Reales'!K11)</f>
        <v>58332.95</v>
      </c>
      <c r="H15" s="25">
        <f>SUM('Presupuesto Ingresos'!K11)</f>
        <v>63273</v>
      </c>
      <c r="I15" s="88">
        <f>SUM(G15-H15)</f>
        <v>-4940.050000000003</v>
      </c>
    </row>
    <row r="16" spans="1:9" ht="12.75">
      <c r="A16" s="8"/>
      <c r="B16" s="222"/>
      <c r="C16" s="11"/>
      <c r="D16" s="35"/>
      <c r="E16" s="11"/>
      <c r="F16" s="113"/>
      <c r="G16" s="88"/>
      <c r="H16" s="25"/>
      <c r="I16" s="88"/>
    </row>
    <row r="17" spans="1:9" ht="12.75">
      <c r="A17" s="8" t="s">
        <v>148</v>
      </c>
      <c r="B17" s="222">
        <v>0</v>
      </c>
      <c r="C17" s="11">
        <v>0</v>
      </c>
      <c r="D17" s="35">
        <v>0</v>
      </c>
      <c r="E17" s="11">
        <v>0</v>
      </c>
      <c r="F17" s="113">
        <v>0</v>
      </c>
      <c r="G17" s="88">
        <f>SUM('Ingresos Reales'!K12)</f>
        <v>0</v>
      </c>
      <c r="H17" s="25">
        <f>SUM('Presupuesto Ingresos'!K12)</f>
        <v>0</v>
      </c>
      <c r="I17" s="88">
        <f>SUM(G17-H17)</f>
        <v>0</v>
      </c>
    </row>
    <row r="18" spans="1:9" ht="12.75">
      <c r="A18" s="8"/>
      <c r="B18" s="35"/>
      <c r="C18" s="11"/>
      <c r="D18" s="35"/>
      <c r="E18" s="11"/>
      <c r="G18" s="25"/>
      <c r="H18" s="25"/>
      <c r="I18" s="25"/>
    </row>
    <row r="19" spans="1:9" ht="12.75">
      <c r="A19" s="8" t="s">
        <v>149</v>
      </c>
      <c r="B19" s="222">
        <v>0</v>
      </c>
      <c r="C19" s="11">
        <v>0</v>
      </c>
      <c r="D19" s="35">
        <v>0</v>
      </c>
      <c r="E19" s="11">
        <v>0</v>
      </c>
      <c r="F19" s="113">
        <v>0</v>
      </c>
      <c r="G19" s="88">
        <f>SUM('Ingresos Reales'!K13)</f>
        <v>0</v>
      </c>
      <c r="H19" s="25">
        <f>SUM('Presupuesto Ingresos'!K13)</f>
        <v>0</v>
      </c>
      <c r="I19" s="88">
        <f>SUM(G19-H19)</f>
        <v>0</v>
      </c>
    </row>
    <row r="20" spans="1:9" ht="12.75">
      <c r="A20" s="8"/>
      <c r="B20" s="222"/>
      <c r="C20" s="11"/>
      <c r="D20" s="35"/>
      <c r="E20" s="11"/>
      <c r="F20" s="113"/>
      <c r="G20" s="88"/>
      <c r="H20" s="25"/>
      <c r="I20" s="88"/>
    </row>
    <row r="21" spans="1:9" ht="12.75">
      <c r="A21" s="8" t="s">
        <v>126</v>
      </c>
      <c r="B21" s="222">
        <v>0</v>
      </c>
      <c r="C21" s="11">
        <v>0</v>
      </c>
      <c r="D21" s="35">
        <v>0</v>
      </c>
      <c r="E21" s="11">
        <v>0</v>
      </c>
      <c r="F21" s="113">
        <v>0</v>
      </c>
      <c r="G21" s="88">
        <f>SUM('Ingresos Reales'!K14)</f>
        <v>0</v>
      </c>
      <c r="H21" s="25">
        <f>SUM('Presupuesto Ingresos'!K14)</f>
        <v>0</v>
      </c>
      <c r="I21" s="88">
        <f>SUM(G21-H21)</f>
        <v>0</v>
      </c>
    </row>
    <row r="22" spans="1:9" ht="12.75">
      <c r="A22" s="9"/>
      <c r="B22" s="223"/>
      <c r="C22" s="12"/>
      <c r="D22" s="43"/>
      <c r="E22" s="12"/>
      <c r="F22" s="110"/>
      <c r="G22" s="26"/>
      <c r="H22" s="26"/>
      <c r="I22" s="26"/>
    </row>
    <row r="24" spans="1:9" ht="12.75">
      <c r="A24" s="5" t="s">
        <v>4</v>
      </c>
      <c r="B24" s="6">
        <f aca="true" t="shared" si="0" ref="B24:I24">SUM(B11:B22)</f>
        <v>36740180.16</v>
      </c>
      <c r="C24" s="6">
        <f t="shared" si="0"/>
        <v>40008964.54</v>
      </c>
      <c r="D24" s="6">
        <f t="shared" si="0"/>
        <v>33458721</v>
      </c>
      <c r="E24" s="6">
        <f t="shared" si="0"/>
        <v>6550243.539999994</v>
      </c>
      <c r="F24" s="6">
        <f t="shared" si="0"/>
        <v>167032481.23</v>
      </c>
      <c r="G24" s="6">
        <f t="shared" si="0"/>
        <v>220938895.51999998</v>
      </c>
      <c r="H24" s="6">
        <f t="shared" si="0"/>
        <v>172121913</v>
      </c>
      <c r="I24" s="6">
        <f t="shared" si="0"/>
        <v>48816982.519999996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2" right="0.2" top="0.31" bottom="0.17" header="0" footer="0"/>
  <pageSetup horizontalDpi="600" verticalDpi="600" orientation="landscape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60" zoomScaleNormal="60" zoomScalePageLayoutView="0" workbookViewId="0" topLeftCell="A1">
      <selection activeCell="L8" sqref="L8"/>
    </sheetView>
  </sheetViews>
  <sheetFormatPr defaultColWidth="11.421875" defaultRowHeight="12.75"/>
  <cols>
    <col min="1" max="1" width="37.00390625" style="0" bestFit="1" customWidth="1"/>
    <col min="2" max="3" width="12.7109375" style="0" bestFit="1" customWidth="1"/>
    <col min="4" max="4" width="14.8515625" style="0" bestFit="1" customWidth="1"/>
    <col min="5" max="5" width="11.7109375" style="0" bestFit="1" customWidth="1"/>
    <col min="6" max="7" width="12.7109375" style="0" bestFit="1" customWidth="1"/>
    <col min="8" max="8" width="14.8515625" style="0" bestFit="1" customWidth="1"/>
    <col min="9" max="9" width="11.7109375" style="0" bestFit="1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291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4"/>
      <c r="G10" s="24"/>
      <c r="H10" s="24"/>
      <c r="I10" s="24"/>
    </row>
    <row r="11" spans="1:9" ht="12.75">
      <c r="A11" s="8" t="s">
        <v>150</v>
      </c>
      <c r="B11" s="11">
        <v>0</v>
      </c>
      <c r="C11" s="11">
        <v>0</v>
      </c>
      <c r="D11" s="11">
        <v>0</v>
      </c>
      <c r="E11" s="11">
        <v>0</v>
      </c>
      <c r="F11" s="25">
        <v>0</v>
      </c>
      <c r="G11" s="88">
        <f>SUM('Ingresos Reales'!K17)</f>
        <v>0</v>
      </c>
      <c r="H11" s="25">
        <f>SUM('Presupuesto Ingresos'!K17)</f>
        <v>0</v>
      </c>
      <c r="I11" s="88">
        <f>SUM(G11-H11)</f>
        <v>0</v>
      </c>
    </row>
    <row r="12" spans="1:9" ht="12.75">
      <c r="A12" s="8"/>
      <c r="B12" s="11"/>
      <c r="C12" s="11"/>
      <c r="D12" s="11"/>
      <c r="E12" s="11"/>
      <c r="F12" s="25"/>
      <c r="G12" s="88"/>
      <c r="H12" s="25"/>
      <c r="I12" s="88"/>
    </row>
    <row r="13" spans="1:9" ht="12.75">
      <c r="A13" s="8" t="s">
        <v>151</v>
      </c>
      <c r="B13" s="11">
        <v>150158.40000000002</v>
      </c>
      <c r="C13" s="11">
        <v>267093.87</v>
      </c>
      <c r="D13" s="11">
        <v>188057</v>
      </c>
      <c r="E13" s="11">
        <v>79036.87</v>
      </c>
      <c r="F13" s="25">
        <v>847631.8</v>
      </c>
      <c r="G13" s="88">
        <f>SUM('Ingresos Reales'!K18)</f>
        <v>1193989.4899999998</v>
      </c>
      <c r="H13" s="25">
        <f>SUM('Presupuesto Ingresos'!K18)</f>
        <v>1169788</v>
      </c>
      <c r="I13" s="88">
        <f>SUM(G13-H13)</f>
        <v>24201.489999999758</v>
      </c>
    </row>
    <row r="14" spans="1:9" ht="12.75">
      <c r="A14" s="8"/>
      <c r="B14" s="11"/>
      <c r="C14" s="11"/>
      <c r="D14" s="11"/>
      <c r="E14" s="11"/>
      <c r="F14" s="25"/>
      <c r="G14" s="88"/>
      <c r="H14" s="25"/>
      <c r="I14" s="88"/>
    </row>
    <row r="15" spans="1:9" ht="12.75">
      <c r="A15" s="8" t="s">
        <v>152</v>
      </c>
      <c r="B15" s="11">
        <v>8230302.05</v>
      </c>
      <c r="C15" s="11">
        <v>12247471.77</v>
      </c>
      <c r="D15" s="11">
        <v>8845200</v>
      </c>
      <c r="E15" s="11">
        <v>3402271.7699999996</v>
      </c>
      <c r="F15" s="25">
        <v>19996698.08</v>
      </c>
      <c r="G15" s="88">
        <f>SUM('Ingresos Reales'!K19)</f>
        <v>25702796.480000004</v>
      </c>
      <c r="H15" s="25">
        <f>SUM('Presupuesto Ingresos'!K19)</f>
        <v>26535600</v>
      </c>
      <c r="I15" s="88">
        <f>SUM(G15-H15)</f>
        <v>-832803.5199999958</v>
      </c>
    </row>
    <row r="16" spans="1:9" ht="12.75">
      <c r="A16" s="8"/>
      <c r="B16" s="11"/>
      <c r="C16" s="11"/>
      <c r="D16" s="11"/>
      <c r="E16" s="11"/>
      <c r="F16" s="25"/>
      <c r="G16" s="88"/>
      <c r="H16" s="25"/>
      <c r="I16" s="88"/>
    </row>
    <row r="17" spans="1:9" ht="12.75">
      <c r="A17" s="8" t="s">
        <v>153</v>
      </c>
      <c r="B17" s="11">
        <v>106591</v>
      </c>
      <c r="C17" s="11">
        <v>413465</v>
      </c>
      <c r="D17" s="11">
        <v>215746</v>
      </c>
      <c r="E17" s="11">
        <v>197719</v>
      </c>
      <c r="F17" s="25">
        <v>385781.99</v>
      </c>
      <c r="G17" s="88">
        <f>SUM('Ingresos Reales'!K20)</f>
        <v>895598</v>
      </c>
      <c r="H17" s="25">
        <f>SUM('Presupuesto Ingresos'!K20)</f>
        <v>890394</v>
      </c>
      <c r="I17" s="88">
        <f>SUM(G17-H17)</f>
        <v>5204</v>
      </c>
    </row>
    <row r="18" spans="1:9" ht="12.75">
      <c r="A18" s="8"/>
      <c r="B18" s="11"/>
      <c r="C18" s="11"/>
      <c r="D18" s="11"/>
      <c r="E18" s="11"/>
      <c r="F18" s="25"/>
      <c r="G18" s="88"/>
      <c r="H18" s="25"/>
      <c r="I18" s="88"/>
    </row>
    <row r="19" spans="1:9" ht="12.75">
      <c r="A19" s="8" t="s">
        <v>154</v>
      </c>
      <c r="B19" s="11">
        <v>1670123.3</v>
      </c>
      <c r="C19" s="11">
        <v>952642.51</v>
      </c>
      <c r="D19" s="11">
        <v>464108</v>
      </c>
      <c r="E19" s="11">
        <v>488534.51</v>
      </c>
      <c r="F19" s="25">
        <v>4005393.4499999997</v>
      </c>
      <c r="G19" s="88">
        <f>SUM('Ingresos Reales'!K21)</f>
        <v>3976334.49</v>
      </c>
      <c r="H19" s="25">
        <f>SUM('Presupuesto Ingresos'!K21)</f>
        <v>3528992</v>
      </c>
      <c r="I19" s="88">
        <f>SUM(G19-H19)</f>
        <v>447342.4900000002</v>
      </c>
    </row>
    <row r="20" spans="1:9" ht="12.75">
      <c r="A20" s="8"/>
      <c r="B20" s="11"/>
      <c r="C20" s="11"/>
      <c r="D20" s="11"/>
      <c r="E20" s="11"/>
      <c r="F20" s="25"/>
      <c r="G20" s="88"/>
      <c r="H20" s="25"/>
      <c r="I20" s="88"/>
    </row>
    <row r="21" spans="1:9" ht="12.75">
      <c r="A21" s="8" t="s">
        <v>155</v>
      </c>
      <c r="B21" s="11">
        <v>0</v>
      </c>
      <c r="C21" s="11">
        <v>0</v>
      </c>
      <c r="D21" s="11">
        <v>0</v>
      </c>
      <c r="E21" s="11">
        <v>0</v>
      </c>
      <c r="F21" s="25">
        <v>0</v>
      </c>
      <c r="G21" s="88">
        <f>SUM('Ingresos Reales'!K22)</f>
        <v>0</v>
      </c>
      <c r="H21" s="25">
        <f>SUM('Presupuesto Ingresos'!K22)</f>
        <v>0</v>
      </c>
      <c r="I21" s="88">
        <f>SUM(G21-H21)</f>
        <v>0</v>
      </c>
    </row>
    <row r="22" spans="1:9" ht="12.75">
      <c r="A22" s="8"/>
      <c r="B22" s="11"/>
      <c r="C22" s="11"/>
      <c r="D22" s="11"/>
      <c r="E22" s="11"/>
      <c r="F22" s="25"/>
      <c r="G22" s="88"/>
      <c r="H22" s="25"/>
      <c r="I22" s="88"/>
    </row>
    <row r="23" spans="1:9" ht="12.75">
      <c r="A23" s="8" t="s">
        <v>221</v>
      </c>
      <c r="B23" s="11">
        <v>935451.72</v>
      </c>
      <c r="C23" s="11">
        <v>916578</v>
      </c>
      <c r="D23" s="11">
        <v>945948</v>
      </c>
      <c r="E23" s="11">
        <v>-29370</v>
      </c>
      <c r="F23" s="25">
        <v>2608261.59</v>
      </c>
      <c r="G23" s="88">
        <f>SUM('Ingresos Reales'!K23)</f>
        <v>2707375.6</v>
      </c>
      <c r="H23" s="25">
        <f>SUM('Presupuesto Ingresos'!K23)</f>
        <v>2635967</v>
      </c>
      <c r="I23" s="88">
        <f>SUM(G23-H23)</f>
        <v>71408.6000000001</v>
      </c>
    </row>
    <row r="24" spans="1:9" ht="12.75">
      <c r="A24" s="8"/>
      <c r="B24" s="11"/>
      <c r="C24" s="11"/>
      <c r="D24" s="11"/>
      <c r="E24" s="11"/>
      <c r="F24" s="25"/>
      <c r="G24" s="88"/>
      <c r="H24" s="25"/>
      <c r="I24" s="88"/>
    </row>
    <row r="25" spans="1:9" ht="12.75">
      <c r="A25" s="8" t="s">
        <v>156</v>
      </c>
      <c r="B25" s="11">
        <v>0</v>
      </c>
      <c r="C25" s="11">
        <v>0</v>
      </c>
      <c r="D25" s="11">
        <v>0</v>
      </c>
      <c r="E25" s="11">
        <v>0</v>
      </c>
      <c r="F25" s="25">
        <v>0</v>
      </c>
      <c r="G25" s="88">
        <f>SUM('Ingresos Reales'!K24)</f>
        <v>0</v>
      </c>
      <c r="H25" s="25">
        <f>SUM('Presupuesto Ingresos'!K24)</f>
        <v>0</v>
      </c>
      <c r="I25" s="88">
        <f>SUM(G25-H25)</f>
        <v>0</v>
      </c>
    </row>
    <row r="26" spans="1:9" ht="12.75">
      <c r="A26" s="8"/>
      <c r="B26" s="11"/>
      <c r="C26" s="11"/>
      <c r="D26" s="11"/>
      <c r="E26" s="11"/>
      <c r="F26" s="25"/>
      <c r="G26" s="88"/>
      <c r="H26" s="25"/>
      <c r="I26" s="88"/>
    </row>
    <row r="27" spans="1:9" ht="12.75">
      <c r="A27" s="8" t="s">
        <v>157</v>
      </c>
      <c r="B27" s="11">
        <v>0</v>
      </c>
      <c r="C27" s="11">
        <v>0</v>
      </c>
      <c r="D27" s="11">
        <v>0</v>
      </c>
      <c r="E27" s="11">
        <v>0</v>
      </c>
      <c r="F27" s="25">
        <v>0</v>
      </c>
      <c r="G27" s="88">
        <f>SUM('Ingresos Reales'!K25)</f>
        <v>0</v>
      </c>
      <c r="H27" s="25">
        <f>SUM('Presupuesto Ingresos'!K25)</f>
        <v>0</v>
      </c>
      <c r="I27" s="88">
        <f>SUM(G27-H27)</f>
        <v>0</v>
      </c>
    </row>
    <row r="28" spans="1:9" ht="12.75">
      <c r="A28" s="8"/>
      <c r="B28" s="11"/>
      <c r="C28" s="11"/>
      <c r="D28" s="11"/>
      <c r="E28" s="11"/>
      <c r="F28" s="25"/>
      <c r="G28" s="88"/>
      <c r="H28" s="25"/>
      <c r="I28" s="88"/>
    </row>
    <row r="29" spans="1:9" ht="12.75">
      <c r="A29" s="8" t="s">
        <v>158</v>
      </c>
      <c r="B29" s="11">
        <v>349429.46</v>
      </c>
      <c r="C29" s="11">
        <v>930922.87</v>
      </c>
      <c r="D29" s="11">
        <v>447970</v>
      </c>
      <c r="E29" s="11">
        <v>482952.87</v>
      </c>
      <c r="F29" s="25">
        <v>1099215.36</v>
      </c>
      <c r="G29" s="88">
        <f>SUM('Ingresos Reales'!K26)</f>
        <v>2339912.63</v>
      </c>
      <c r="H29" s="25">
        <f>SUM('Presupuesto Ingresos'!K26)</f>
        <v>1263902</v>
      </c>
      <c r="I29" s="88">
        <f>SUM(G29-H29)</f>
        <v>1076010.63</v>
      </c>
    </row>
    <row r="30" spans="1:9" ht="12.75">
      <c r="A30" s="8"/>
      <c r="B30" s="11"/>
      <c r="C30" s="11"/>
      <c r="D30" s="11"/>
      <c r="E30" s="11"/>
      <c r="F30" s="25"/>
      <c r="G30" s="88"/>
      <c r="H30" s="25"/>
      <c r="I30" s="88"/>
    </row>
    <row r="31" spans="1:9" ht="12.75">
      <c r="A31" s="8" t="s">
        <v>25</v>
      </c>
      <c r="B31" s="11">
        <v>1527170</v>
      </c>
      <c r="C31" s="11">
        <v>1754446.56</v>
      </c>
      <c r="D31" s="11">
        <v>1557299</v>
      </c>
      <c r="E31" s="11">
        <v>197147.56000000006</v>
      </c>
      <c r="F31" s="25">
        <v>5158475.9399999995</v>
      </c>
      <c r="G31" s="88">
        <f>SUM('Ingresos Reales'!K27)</f>
        <v>6078437.3</v>
      </c>
      <c r="H31" s="25">
        <f>SUM('Presupuesto Ingresos'!K27)</f>
        <v>5198665</v>
      </c>
      <c r="I31" s="88">
        <f>SUM(G31-H31)</f>
        <v>879772.2999999998</v>
      </c>
    </row>
    <row r="32" spans="1:9" ht="12.75">
      <c r="A32" s="8"/>
      <c r="B32" s="11"/>
      <c r="C32" s="11"/>
      <c r="D32" s="11"/>
      <c r="E32" s="11"/>
      <c r="F32" s="25"/>
      <c r="G32" s="88"/>
      <c r="H32" s="25"/>
      <c r="I32" s="88"/>
    </row>
    <row r="33" spans="1:9" ht="12.75">
      <c r="A33" s="8" t="s">
        <v>126</v>
      </c>
      <c r="B33" s="11">
        <v>0</v>
      </c>
      <c r="C33" s="11">
        <v>0</v>
      </c>
      <c r="D33" s="11">
        <v>0</v>
      </c>
      <c r="E33" s="11">
        <v>0</v>
      </c>
      <c r="F33" s="25">
        <v>0</v>
      </c>
      <c r="G33" s="88">
        <f>SUM('Ingresos Reales'!K28)</f>
        <v>0</v>
      </c>
      <c r="H33" s="25">
        <f>SUM('Presupuesto Ingresos'!K28)</f>
        <v>0</v>
      </c>
      <c r="I33" s="88">
        <f>SUM(G33-H33)</f>
        <v>0</v>
      </c>
    </row>
    <row r="34" spans="1:9" ht="12.75">
      <c r="A34" s="9"/>
      <c r="B34" s="9"/>
      <c r="C34" s="9"/>
      <c r="D34" s="9"/>
      <c r="E34" s="9"/>
      <c r="F34" s="26"/>
      <c r="G34" s="26"/>
      <c r="H34" s="26"/>
      <c r="I34" s="26"/>
    </row>
    <row r="36" spans="1:9" ht="12.75">
      <c r="A36" s="5" t="s">
        <v>4</v>
      </c>
      <c r="B36" s="6">
        <f aca="true" t="shared" si="0" ref="B36:I36">SUM(B10:B34)</f>
        <v>12969225.930000002</v>
      </c>
      <c r="C36" s="6">
        <f t="shared" si="0"/>
        <v>17482620.58</v>
      </c>
      <c r="D36" s="6">
        <f t="shared" si="0"/>
        <v>12664328</v>
      </c>
      <c r="E36" s="6">
        <f t="shared" si="0"/>
        <v>4818292.58</v>
      </c>
      <c r="F36" s="6">
        <f t="shared" si="0"/>
        <v>34101458.20999999</v>
      </c>
      <c r="G36" s="6">
        <f t="shared" si="0"/>
        <v>42894443.99</v>
      </c>
      <c r="H36" s="6">
        <f t="shared" si="0"/>
        <v>41223308</v>
      </c>
      <c r="I36" s="6">
        <f t="shared" si="0"/>
        <v>1671135.990000004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25" right="0.3937007874015748" top="0.22" bottom="0.3937007874015748" header="0" footer="0.29"/>
  <pageSetup horizontalDpi="600" verticalDpi="600" orientation="landscape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60" zoomScaleNormal="60" zoomScalePageLayoutView="0" workbookViewId="0" topLeftCell="A1">
      <selection activeCell="B41" sqref="B41"/>
    </sheetView>
  </sheetViews>
  <sheetFormatPr defaultColWidth="11.421875" defaultRowHeight="12.75"/>
  <cols>
    <col min="1" max="1" width="37.7109375" style="0" bestFit="1" customWidth="1"/>
    <col min="2" max="3" width="11.7109375" style="0" bestFit="1" customWidth="1"/>
    <col min="4" max="4" width="14.8515625" style="0" bestFit="1" customWidth="1"/>
    <col min="5" max="6" width="11.7109375" style="0" bestFit="1" customWidth="1"/>
    <col min="7" max="7" width="12.7109375" style="0" bestFit="1" customWidth="1"/>
    <col min="8" max="8" width="14.8515625" style="0" bestFit="1" customWidth="1"/>
    <col min="9" max="9" width="11.7109375" style="0" bestFit="1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40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9" spans="1:9" ht="12.75">
      <c r="A9" s="96"/>
      <c r="B9" s="16"/>
      <c r="C9" s="16"/>
      <c r="D9" s="16"/>
      <c r="E9" s="16"/>
      <c r="F9" s="16"/>
      <c r="G9" s="16"/>
      <c r="H9" s="16"/>
      <c r="I9" s="16"/>
    </row>
    <row r="10" spans="1:9" ht="12.75">
      <c r="A10" s="97"/>
      <c r="B10" s="36"/>
      <c r="C10" s="36"/>
      <c r="D10" s="36"/>
      <c r="E10" s="36"/>
      <c r="F10" s="24"/>
      <c r="G10" s="24"/>
      <c r="H10" s="24"/>
      <c r="I10" s="24"/>
    </row>
    <row r="11" spans="1:9" ht="12.75">
      <c r="A11" s="98" t="s">
        <v>41</v>
      </c>
      <c r="B11" s="92">
        <v>22195</v>
      </c>
      <c r="C11" s="92">
        <v>20537</v>
      </c>
      <c r="D11" s="92">
        <v>560825</v>
      </c>
      <c r="E11" s="92">
        <v>-540288</v>
      </c>
      <c r="F11" s="25">
        <v>97097</v>
      </c>
      <c r="G11" s="88">
        <f>SUM('Ingresos Reales'!K36)</f>
        <v>1269296</v>
      </c>
      <c r="H11" s="25">
        <f>SUM('Presupuesto Ingresos'!K36)</f>
        <v>634591</v>
      </c>
      <c r="I11" s="88">
        <f>SUM(G11-H11)</f>
        <v>634705</v>
      </c>
    </row>
    <row r="12" spans="1:9" ht="12.75">
      <c r="A12" s="98"/>
      <c r="B12" s="92"/>
      <c r="C12" s="92"/>
      <c r="D12" s="92"/>
      <c r="E12" s="92"/>
      <c r="F12" s="25"/>
      <c r="G12" s="88"/>
      <c r="H12" s="25"/>
      <c r="I12" s="88"/>
    </row>
    <row r="13" spans="1:9" ht="12.75">
      <c r="A13" s="98" t="s">
        <v>42</v>
      </c>
      <c r="B13" s="92">
        <v>1695134.6099999999</v>
      </c>
      <c r="C13" s="92">
        <v>1960563.51</v>
      </c>
      <c r="D13" s="92">
        <v>1831361</v>
      </c>
      <c r="E13" s="92">
        <v>129202.51000000001</v>
      </c>
      <c r="F13" s="25">
        <v>4255488.37</v>
      </c>
      <c r="G13" s="88">
        <f>SUM('Ingresos Reales'!K37)</f>
        <v>4523681.93</v>
      </c>
      <c r="H13" s="25">
        <f>SUM('Presupuesto Ingresos'!K37)</f>
        <v>4536117</v>
      </c>
      <c r="I13" s="88">
        <f>SUM(G13-H13)</f>
        <v>-12435.070000000298</v>
      </c>
    </row>
    <row r="14" spans="1:9" ht="12.75">
      <c r="A14" s="98"/>
      <c r="B14" s="92"/>
      <c r="C14" s="92"/>
      <c r="D14" s="92"/>
      <c r="E14" s="92"/>
      <c r="F14" s="25"/>
      <c r="G14" s="88"/>
      <c r="H14" s="25"/>
      <c r="I14" s="88"/>
    </row>
    <row r="15" spans="1:9" ht="12.75">
      <c r="A15" s="98" t="s">
        <v>159</v>
      </c>
      <c r="B15" s="92">
        <v>0</v>
      </c>
      <c r="C15" s="92">
        <v>0</v>
      </c>
      <c r="D15" s="92">
        <v>0</v>
      </c>
      <c r="E15" s="92">
        <v>0</v>
      </c>
      <c r="F15" s="25">
        <v>0</v>
      </c>
      <c r="G15" s="88">
        <f>SUM('Ingresos Reales'!K38)</f>
        <v>0</v>
      </c>
      <c r="H15" s="25">
        <f>SUM('Presupuesto Ingresos'!K38)</f>
        <v>0</v>
      </c>
      <c r="I15" s="88">
        <f>SUM(G15-H15)</f>
        <v>0</v>
      </c>
    </row>
    <row r="16" spans="1:9" ht="12.75">
      <c r="A16" s="98"/>
      <c r="B16" s="92"/>
      <c r="C16" s="92"/>
      <c r="D16" s="92"/>
      <c r="E16" s="92"/>
      <c r="F16" s="25"/>
      <c r="G16" s="88"/>
      <c r="H16" s="25"/>
      <c r="I16" s="88"/>
    </row>
    <row r="17" spans="1:9" ht="12.75">
      <c r="A17" s="98" t="s">
        <v>160</v>
      </c>
      <c r="B17" s="92">
        <v>0</v>
      </c>
      <c r="C17" s="92">
        <v>0</v>
      </c>
      <c r="D17" s="92">
        <v>0</v>
      </c>
      <c r="E17" s="92">
        <v>0</v>
      </c>
      <c r="F17" s="25">
        <v>0</v>
      </c>
      <c r="G17" s="88">
        <f>SUM('Ingresos Reales'!K39)</f>
        <v>0</v>
      </c>
      <c r="H17" s="25">
        <f>SUM('Presupuesto Ingresos'!K39)</f>
        <v>0</v>
      </c>
      <c r="I17" s="88">
        <f>SUM(G17-H17)</f>
        <v>0</v>
      </c>
    </row>
    <row r="18" spans="1:9" ht="12.75">
      <c r="A18" s="98"/>
      <c r="B18" s="92"/>
      <c r="C18" s="92"/>
      <c r="D18" s="92"/>
      <c r="E18" s="92"/>
      <c r="F18" s="25"/>
      <c r="G18" s="88"/>
      <c r="H18" s="25"/>
      <c r="I18" s="88"/>
    </row>
    <row r="19" spans="1:9" ht="12.75">
      <c r="A19" s="98" t="s">
        <v>161</v>
      </c>
      <c r="B19" s="92">
        <v>0</v>
      </c>
      <c r="C19" s="92">
        <v>0</v>
      </c>
      <c r="D19" s="92">
        <v>0</v>
      </c>
      <c r="E19" s="92">
        <v>0</v>
      </c>
      <c r="F19" s="25">
        <v>0</v>
      </c>
      <c r="G19" s="88">
        <f>SUM('Ingresos Reales'!K40)</f>
        <v>0</v>
      </c>
      <c r="H19" s="25">
        <f>SUM('Presupuesto Ingresos'!K40)</f>
        <v>0</v>
      </c>
      <c r="I19" s="88">
        <f>SUM(G19-H19)</f>
        <v>0</v>
      </c>
    </row>
    <row r="20" spans="1:9" ht="12.75">
      <c r="A20" s="98"/>
      <c r="B20" s="92"/>
      <c r="C20" s="92"/>
      <c r="D20" s="92"/>
      <c r="E20" s="92"/>
      <c r="F20" s="25"/>
      <c r="G20" s="88"/>
      <c r="H20" s="25"/>
      <c r="I20" s="88"/>
    </row>
    <row r="21" spans="1:9" ht="12.75">
      <c r="A21" s="98" t="s">
        <v>179</v>
      </c>
      <c r="B21" s="92">
        <v>0</v>
      </c>
      <c r="C21" s="92">
        <v>0</v>
      </c>
      <c r="D21" s="92">
        <v>0</v>
      </c>
      <c r="E21" s="92">
        <v>0</v>
      </c>
      <c r="F21" s="25">
        <v>0</v>
      </c>
      <c r="G21" s="88">
        <f>SUM('Ingresos Reales'!K41)</f>
        <v>0</v>
      </c>
      <c r="H21" s="25">
        <f>SUM('Presupuesto Ingresos'!K41)</f>
        <v>0</v>
      </c>
      <c r="I21" s="88">
        <f>SUM(G21-H21)</f>
        <v>0</v>
      </c>
    </row>
    <row r="22" spans="1:9" ht="12.75">
      <c r="A22" s="98"/>
      <c r="B22" s="92"/>
      <c r="C22" s="92"/>
      <c r="D22" s="92"/>
      <c r="E22" s="92"/>
      <c r="F22" s="25"/>
      <c r="G22" s="88"/>
      <c r="H22" s="25"/>
      <c r="I22" s="88"/>
    </row>
    <row r="23" spans="1:9" ht="12.75">
      <c r="A23" s="98" t="s">
        <v>162</v>
      </c>
      <c r="B23" s="92">
        <v>0</v>
      </c>
      <c r="C23" s="92">
        <v>0</v>
      </c>
      <c r="D23" s="92">
        <v>0</v>
      </c>
      <c r="E23" s="92">
        <v>0</v>
      </c>
      <c r="F23" s="25">
        <v>0</v>
      </c>
      <c r="G23" s="88">
        <f>SUM('Ingresos Reales'!K42)</f>
        <v>0</v>
      </c>
      <c r="H23" s="25">
        <f>SUM('Presupuesto Ingresos'!K42)</f>
        <v>0</v>
      </c>
      <c r="I23" s="88">
        <f>SUM(G23-H23)</f>
        <v>0</v>
      </c>
    </row>
    <row r="24" spans="1:9" ht="12.75">
      <c r="A24" s="98"/>
      <c r="B24" s="92"/>
      <c r="C24" s="92"/>
      <c r="D24" s="92"/>
      <c r="E24" s="92"/>
      <c r="F24" s="25"/>
      <c r="G24" s="88"/>
      <c r="H24" s="25"/>
      <c r="I24" s="88"/>
    </row>
    <row r="25" spans="1:9" ht="12.75">
      <c r="A25" s="98" t="s">
        <v>163</v>
      </c>
      <c r="B25" s="92">
        <v>0</v>
      </c>
      <c r="C25" s="92">
        <v>0</v>
      </c>
      <c r="D25" s="92">
        <v>0</v>
      </c>
      <c r="E25" s="92">
        <v>0</v>
      </c>
      <c r="F25" s="25">
        <v>0</v>
      </c>
      <c r="G25" s="88">
        <f>SUM('Ingresos Reales'!K43)</f>
        <v>0</v>
      </c>
      <c r="H25" s="25">
        <f>SUM('Presupuesto Ingresos'!K43)</f>
        <v>0</v>
      </c>
      <c r="I25" s="88">
        <f>SUM(G25-H25)</f>
        <v>0</v>
      </c>
    </row>
    <row r="26" spans="1:9" ht="12.75">
      <c r="A26" s="98"/>
      <c r="B26" s="92"/>
      <c r="C26" s="92"/>
      <c r="D26" s="92"/>
      <c r="E26" s="92"/>
      <c r="F26" s="25"/>
      <c r="G26" s="88"/>
      <c r="H26" s="25"/>
      <c r="I26" s="88"/>
    </row>
    <row r="27" spans="1:9" ht="12.75">
      <c r="A27" s="98" t="s">
        <v>26</v>
      </c>
      <c r="B27" s="92">
        <v>177051.69</v>
      </c>
      <c r="C27" s="92">
        <v>1687595.25</v>
      </c>
      <c r="D27" s="92">
        <v>429246</v>
      </c>
      <c r="E27" s="92">
        <v>1258349.25</v>
      </c>
      <c r="F27" s="25">
        <v>427007.19</v>
      </c>
      <c r="G27" s="88">
        <f>SUM('Ingresos Reales'!K44)</f>
        <v>4352584.65</v>
      </c>
      <c r="H27" s="25">
        <f>SUM('Presupuesto Ingresos'!K44)</f>
        <v>1386931.6400000001</v>
      </c>
      <c r="I27" s="88">
        <f>SUM(G27-H27)</f>
        <v>2965653.0100000002</v>
      </c>
    </row>
    <row r="28" spans="1:9" ht="12.75">
      <c r="A28" s="98"/>
      <c r="B28" s="92"/>
      <c r="C28" s="92"/>
      <c r="D28" s="92"/>
      <c r="E28" s="92"/>
      <c r="F28" s="25"/>
      <c r="G28" s="88"/>
      <c r="H28" s="25"/>
      <c r="I28" s="88"/>
    </row>
    <row r="29" spans="1:9" ht="12.75">
      <c r="A29" s="98" t="s">
        <v>164</v>
      </c>
      <c r="B29" s="92">
        <v>0</v>
      </c>
      <c r="C29" s="92">
        <v>0</v>
      </c>
      <c r="D29" s="92">
        <v>0</v>
      </c>
      <c r="E29" s="92">
        <v>0</v>
      </c>
      <c r="F29" s="25">
        <v>0</v>
      </c>
      <c r="G29" s="88">
        <f>SUM('Ingresos Reales'!K45)</f>
        <v>0</v>
      </c>
      <c r="H29" s="25">
        <f>SUM('Presupuesto Ingresos'!K45)</f>
        <v>0</v>
      </c>
      <c r="I29" s="88">
        <f>SUM(G29-H29)</f>
        <v>0</v>
      </c>
    </row>
    <row r="30" spans="1:9" ht="12.75">
      <c r="A30" s="98"/>
      <c r="B30" s="92"/>
      <c r="C30" s="92"/>
      <c r="D30" s="92"/>
      <c r="E30" s="92"/>
      <c r="F30" s="25"/>
      <c r="G30" s="88"/>
      <c r="H30" s="25"/>
      <c r="I30" s="88"/>
    </row>
    <row r="31" spans="1:9" ht="12.75">
      <c r="A31" s="98" t="s">
        <v>25</v>
      </c>
      <c r="B31" s="92">
        <v>35</v>
      </c>
      <c r="C31" s="92">
        <v>1049.7</v>
      </c>
      <c r="D31" s="92">
        <v>36</v>
      </c>
      <c r="E31" s="92">
        <v>1013.7</v>
      </c>
      <c r="F31" s="25">
        <v>334.35</v>
      </c>
      <c r="G31" s="88">
        <f>SUM('Ingresos Reales'!K46)</f>
        <v>2540.16</v>
      </c>
      <c r="H31" s="25">
        <f>SUM('Presupuesto Ingresos'!K46)</f>
        <v>357</v>
      </c>
      <c r="I31" s="88">
        <f>SUM(G31-H31)</f>
        <v>2183.16</v>
      </c>
    </row>
    <row r="32" spans="1:9" ht="12.75">
      <c r="A32" s="99"/>
      <c r="B32" s="19"/>
      <c r="C32" s="19"/>
      <c r="D32" s="19"/>
      <c r="E32" s="19"/>
      <c r="F32" s="26"/>
      <c r="G32" s="26"/>
      <c r="H32" s="26"/>
      <c r="I32" s="26"/>
    </row>
    <row r="33" spans="1:9" ht="12.75">
      <c r="A33" s="96"/>
      <c r="B33" s="16"/>
      <c r="C33" s="16"/>
      <c r="D33" s="16"/>
      <c r="E33" s="16"/>
      <c r="F33" s="35"/>
      <c r="G33" s="35"/>
      <c r="H33" s="35"/>
      <c r="I33" s="35"/>
    </row>
    <row r="34" spans="1:9" ht="12.75">
      <c r="A34" s="100" t="s">
        <v>4</v>
      </c>
      <c r="B34" s="89">
        <f>SUM(B10:B31)</f>
        <v>1894416.2999999998</v>
      </c>
      <c r="C34" s="89">
        <f>SUM(C10:C31)</f>
        <v>3669745.46</v>
      </c>
      <c r="D34" s="89">
        <f>SUM(D10:D31)</f>
        <v>2821468</v>
      </c>
      <c r="E34" s="89">
        <f>SUM(E10:E31)</f>
        <v>848277.46</v>
      </c>
      <c r="F34" s="89">
        <f>SUM(F10:F31)</f>
        <v>4779926.91</v>
      </c>
      <c r="G34" s="89">
        <f>SUM(G11:G31)</f>
        <v>10148102.74</v>
      </c>
      <c r="H34" s="89">
        <f>SUM(H10:H31)</f>
        <v>6557996.640000001</v>
      </c>
      <c r="I34" s="89">
        <f>SUM(I10:I31)</f>
        <v>3590106.1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937007874015748" right="0.3937007874015748" top="0.33" bottom="0.17" header="0" footer="0"/>
  <pageSetup horizontalDpi="600" verticalDpi="600" orientation="landscape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="60" zoomScaleNormal="60" zoomScalePageLayoutView="0" workbookViewId="0" topLeftCell="A1">
      <selection activeCell="A1" sqref="A1:I2"/>
    </sheetView>
  </sheetViews>
  <sheetFormatPr defaultColWidth="11.421875" defaultRowHeight="12.75"/>
  <cols>
    <col min="1" max="1" width="37.00390625" style="0" bestFit="1" customWidth="1"/>
    <col min="2" max="2" width="11.7109375" style="0" bestFit="1" customWidth="1"/>
    <col min="3" max="3" width="12.7109375" style="0" bestFit="1" customWidth="1"/>
    <col min="4" max="4" width="14.8515625" style="0" bestFit="1" customWidth="1"/>
    <col min="5" max="5" width="13.28125" style="0" bestFit="1" customWidth="1"/>
    <col min="6" max="7" width="12.7109375" style="0" bestFit="1" customWidth="1"/>
    <col min="8" max="8" width="14.8515625" style="0" bestFit="1" customWidth="1"/>
    <col min="9" max="9" width="13.28125" style="0" bestFit="1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43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7"/>
      <c r="D10" s="7"/>
      <c r="E10" s="7"/>
      <c r="F10" s="24"/>
      <c r="G10" s="24"/>
      <c r="H10" s="24"/>
      <c r="I10" s="24"/>
    </row>
    <row r="11" spans="1:9" ht="12.75">
      <c r="A11" s="8" t="s">
        <v>27</v>
      </c>
      <c r="B11" s="11">
        <v>2372963.73</v>
      </c>
      <c r="C11" s="11">
        <v>4318705.6</v>
      </c>
      <c r="D11" s="11">
        <v>14857473</v>
      </c>
      <c r="E11" s="11">
        <v>-10538767.4</v>
      </c>
      <c r="F11" s="25">
        <v>10874095.930000002</v>
      </c>
      <c r="G11" s="88">
        <f>SUM('Ingresos Reales'!K49)</f>
        <v>12842509.18</v>
      </c>
      <c r="H11" s="25">
        <f>SUM('Presupuesto Ingresos'!K49)</f>
        <v>40341667</v>
      </c>
      <c r="I11" s="88">
        <f>SUM(G11-H11)</f>
        <v>-27499157.82</v>
      </c>
    </row>
    <row r="12" spans="1:9" ht="12.75">
      <c r="A12" s="8"/>
      <c r="B12" s="11"/>
      <c r="C12" s="11"/>
      <c r="D12" s="11"/>
      <c r="E12" s="11"/>
      <c r="F12" s="25"/>
      <c r="G12" s="25"/>
      <c r="H12" s="25"/>
      <c r="I12" s="25"/>
    </row>
    <row r="13" spans="1:9" ht="12.75">
      <c r="A13" s="8" t="s">
        <v>28</v>
      </c>
      <c r="B13" s="11">
        <v>5550796.83</v>
      </c>
      <c r="C13" s="11">
        <v>4132203.8499999996</v>
      </c>
      <c r="D13" s="11">
        <v>3843618</v>
      </c>
      <c r="E13" s="11">
        <v>288585.8499999996</v>
      </c>
      <c r="F13" s="25">
        <v>19759247.259999998</v>
      </c>
      <c r="G13" s="88">
        <f>SUM('Ingresos Reales'!K50)</f>
        <v>12484984.220000003</v>
      </c>
      <c r="H13" s="25">
        <f>SUM('Presupuesto Ingresos'!K50)</f>
        <v>13760153</v>
      </c>
      <c r="I13" s="88">
        <f>SUM(G13-H13)</f>
        <v>-1275168.7799999975</v>
      </c>
    </row>
    <row r="14" spans="1:9" ht="12.75">
      <c r="A14" s="8"/>
      <c r="B14" s="11"/>
      <c r="C14" s="11"/>
      <c r="D14" s="11"/>
      <c r="E14" s="11"/>
      <c r="F14" s="25"/>
      <c r="G14" s="25"/>
      <c r="H14" s="25"/>
      <c r="I14" s="25"/>
    </row>
    <row r="15" spans="1:9" ht="12.75">
      <c r="A15" s="8" t="s">
        <v>29</v>
      </c>
      <c r="B15" s="11">
        <v>0</v>
      </c>
      <c r="C15" s="11">
        <v>0</v>
      </c>
      <c r="D15" s="11">
        <v>0</v>
      </c>
      <c r="E15" s="11">
        <v>0</v>
      </c>
      <c r="F15" s="25">
        <v>0</v>
      </c>
      <c r="G15" s="88">
        <f>SUM('Ingresos Reales'!K51)</f>
        <v>0</v>
      </c>
      <c r="H15" s="25">
        <f>SUM('Presupuesto Ingresos'!K51)</f>
        <v>0</v>
      </c>
      <c r="I15" s="88">
        <f>SUM(G15-H15)</f>
        <v>0</v>
      </c>
    </row>
    <row r="16" spans="1:9" ht="12.75">
      <c r="A16" s="8"/>
      <c r="B16" s="11"/>
      <c r="C16" s="11"/>
      <c r="D16" s="11"/>
      <c r="E16" s="11"/>
      <c r="F16" s="25"/>
      <c r="G16" s="25"/>
      <c r="H16" s="25"/>
      <c r="I16" s="25"/>
    </row>
    <row r="17" spans="1:9" ht="12.75">
      <c r="A17" s="8" t="s">
        <v>165</v>
      </c>
      <c r="B17" s="11">
        <v>0</v>
      </c>
      <c r="C17" s="11">
        <v>0</v>
      </c>
      <c r="D17" s="11">
        <v>0</v>
      </c>
      <c r="E17" s="11">
        <v>0</v>
      </c>
      <c r="F17" s="25">
        <v>0</v>
      </c>
      <c r="G17" s="88">
        <f>SUM('Ingresos Reales'!K52)</f>
        <v>0</v>
      </c>
      <c r="H17" s="25">
        <f>SUM('Presupuesto Ingresos'!K52)</f>
        <v>0</v>
      </c>
      <c r="I17" s="88">
        <f>SUM(G17-H17)</f>
        <v>0</v>
      </c>
    </row>
    <row r="18" spans="1:9" ht="12.75">
      <c r="A18" s="8"/>
      <c r="B18" s="11"/>
      <c r="C18" s="11"/>
      <c r="D18" s="11"/>
      <c r="E18" s="11"/>
      <c r="F18" s="25"/>
      <c r="G18" s="25"/>
      <c r="H18" s="25"/>
      <c r="I18" s="25"/>
    </row>
    <row r="19" spans="1:9" ht="12.75">
      <c r="A19" s="8" t="s">
        <v>30</v>
      </c>
      <c r="B19" s="11">
        <v>0</v>
      </c>
      <c r="C19" s="11">
        <v>0</v>
      </c>
      <c r="D19" s="11">
        <v>0</v>
      </c>
      <c r="E19" s="11">
        <v>0</v>
      </c>
      <c r="F19" s="25">
        <v>0</v>
      </c>
      <c r="G19" s="88">
        <f>SUM('Ingresos Reales'!K53)</f>
        <v>0</v>
      </c>
      <c r="H19" s="25">
        <f>SUM('Presupuesto Ingresos'!K53)</f>
        <v>0</v>
      </c>
      <c r="I19" s="88">
        <f>SUM(G19-H19)</f>
        <v>0</v>
      </c>
    </row>
    <row r="20" spans="1:9" ht="12.75">
      <c r="A20" s="8"/>
      <c r="B20" s="11"/>
      <c r="C20" s="11"/>
      <c r="D20" s="11"/>
      <c r="E20" s="11"/>
      <c r="F20" s="25"/>
      <c r="G20" s="25"/>
      <c r="H20" s="32"/>
      <c r="I20" s="25"/>
    </row>
    <row r="21" spans="1:9" ht="12.75">
      <c r="A21" s="8" t="s">
        <v>25</v>
      </c>
      <c r="B21" s="11">
        <v>412561.13</v>
      </c>
      <c r="C21" s="11">
        <v>314977.55</v>
      </c>
      <c r="D21" s="11">
        <v>283914</v>
      </c>
      <c r="E21" s="11">
        <v>31063.54999999999</v>
      </c>
      <c r="F21" s="25">
        <v>1413328.14</v>
      </c>
      <c r="G21" s="88">
        <f>SUM('Ingresos Reales'!K54)</f>
        <v>1410585.5999999999</v>
      </c>
      <c r="H21" s="25">
        <f>SUM('Presupuesto Ingresos'!K54)</f>
        <v>852782</v>
      </c>
      <c r="I21" s="88">
        <f>SUM(G21-H21)</f>
        <v>557803.5999999999</v>
      </c>
    </row>
    <row r="22" spans="1:9" ht="12.75">
      <c r="A22" s="8"/>
      <c r="B22" s="11"/>
      <c r="C22" s="11"/>
      <c r="D22" s="11"/>
      <c r="E22" s="11"/>
      <c r="F22" s="25"/>
      <c r="G22" s="88"/>
      <c r="H22" s="25"/>
      <c r="I22" s="88"/>
    </row>
    <row r="23" spans="1:9" ht="12.75">
      <c r="A23" s="8" t="s">
        <v>126</v>
      </c>
      <c r="B23" s="11">
        <v>1301773.23</v>
      </c>
      <c r="C23" s="11">
        <v>1981666.0100000002</v>
      </c>
      <c r="D23" s="11">
        <v>933919</v>
      </c>
      <c r="E23" s="11">
        <v>1047747.0100000002</v>
      </c>
      <c r="F23" s="25">
        <v>2791538.63</v>
      </c>
      <c r="G23" s="88">
        <f>SUM('Ingresos Reales'!K55)</f>
        <v>3849231.8899999997</v>
      </c>
      <c r="H23" s="25">
        <f>SUM('Presupuesto Ingresos'!K55)</f>
        <v>2389709</v>
      </c>
      <c r="I23" s="88">
        <f>SUM(G23-H23)</f>
        <v>1459522.8899999997</v>
      </c>
    </row>
    <row r="24" spans="1:9" ht="12.75">
      <c r="A24" s="9"/>
      <c r="B24" s="9"/>
      <c r="C24" s="9"/>
      <c r="D24" s="9"/>
      <c r="E24" s="9"/>
      <c r="F24" s="26"/>
      <c r="G24" s="26"/>
      <c r="H24" s="26"/>
      <c r="I24" s="26"/>
    </row>
    <row r="25" spans="7:9" ht="12.75">
      <c r="G25" s="65"/>
      <c r="I25" s="65"/>
    </row>
    <row r="26" spans="1:9" ht="12.75">
      <c r="A26" s="5" t="s">
        <v>4</v>
      </c>
      <c r="B26" s="6">
        <f aca="true" t="shared" si="0" ref="B26:I26">SUM(B10:B24)</f>
        <v>9638094.92</v>
      </c>
      <c r="C26" s="6">
        <f t="shared" si="0"/>
        <v>10747553.01</v>
      </c>
      <c r="D26" s="6">
        <f t="shared" si="0"/>
        <v>19918924</v>
      </c>
      <c r="E26" s="6">
        <f t="shared" si="0"/>
        <v>-9171370.99</v>
      </c>
      <c r="F26" s="6">
        <f t="shared" si="0"/>
        <v>34838209.96</v>
      </c>
      <c r="G26" s="6">
        <f t="shared" si="0"/>
        <v>30587310.890000004</v>
      </c>
      <c r="H26" s="6">
        <f t="shared" si="0"/>
        <v>57344311</v>
      </c>
      <c r="I26" s="6">
        <f t="shared" si="0"/>
        <v>-26757000.109999996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3937007874015748" top="0.2362204724409449" bottom="0.15748031496062992" header="0" footer="0"/>
  <pageSetup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60" zoomScaleNormal="60" zoomScalePageLayoutView="0" workbookViewId="0" topLeftCell="A1">
      <selection activeCell="C37" sqref="C37"/>
    </sheetView>
  </sheetViews>
  <sheetFormatPr defaultColWidth="11.421875" defaultRowHeight="12.75"/>
  <cols>
    <col min="1" max="1" width="37.00390625" style="0" bestFit="1" customWidth="1"/>
    <col min="2" max="2" width="12.7109375" style="0" bestFit="1" customWidth="1"/>
    <col min="3" max="3" width="13.7109375" style="0" bestFit="1" customWidth="1"/>
    <col min="4" max="4" width="14.8515625" style="0" bestFit="1" customWidth="1"/>
    <col min="5" max="5" width="12.28125" style="0" customWidth="1"/>
    <col min="6" max="7" width="13.7109375" style="0" bestFit="1" customWidth="1"/>
    <col min="8" max="8" width="14.8515625" style="0" customWidth="1"/>
    <col min="9" max="9" width="13.28125" style="0" bestFit="1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44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14"/>
      <c r="D10" s="7"/>
      <c r="E10" s="14"/>
      <c r="F10" s="24"/>
      <c r="G10" s="24"/>
      <c r="H10" s="107"/>
      <c r="I10" s="24"/>
    </row>
    <row r="11" spans="1:9" ht="12.75">
      <c r="A11" s="8" t="s">
        <v>33</v>
      </c>
      <c r="B11" s="11">
        <v>64174806</v>
      </c>
      <c r="C11" s="35">
        <v>75542999</v>
      </c>
      <c r="D11" s="11">
        <v>80864846</v>
      </c>
      <c r="E11" s="35">
        <v>-5321847</v>
      </c>
      <c r="F11" s="25">
        <v>211680748.94</v>
      </c>
      <c r="G11" s="88">
        <f>SUM('Ingresos Reales'!K59)</f>
        <v>214292613</v>
      </c>
      <c r="H11" s="109">
        <f>SUM('Presupuesto Ingresos'!K58)</f>
        <v>245078750</v>
      </c>
      <c r="I11" s="88">
        <f>SUM(G11-H11)</f>
        <v>-30786137</v>
      </c>
    </row>
    <row r="12" spans="1:9" ht="12.75">
      <c r="A12" s="8"/>
      <c r="B12" s="11"/>
      <c r="C12" s="35"/>
      <c r="D12" s="11"/>
      <c r="E12" s="35"/>
      <c r="F12" s="25"/>
      <c r="G12" s="25"/>
      <c r="H12" s="109"/>
      <c r="I12" s="25"/>
    </row>
    <row r="13" spans="1:9" ht="12.75">
      <c r="A13" s="8" t="s">
        <v>34</v>
      </c>
      <c r="B13" s="11">
        <v>8131821</v>
      </c>
      <c r="C13" s="35">
        <v>9620057</v>
      </c>
      <c r="D13" s="11">
        <v>6486696</v>
      </c>
      <c r="E13" s="35">
        <v>3133361</v>
      </c>
      <c r="F13" s="25">
        <v>26128142.67</v>
      </c>
      <c r="G13" s="88">
        <f>SUM('Ingresos Reales'!K60)</f>
        <v>27179201</v>
      </c>
      <c r="H13" s="109">
        <f>SUM('Presupuesto Ingresos'!K59)</f>
        <v>22594246</v>
      </c>
      <c r="I13" s="88">
        <f>SUM(G13-H13)</f>
        <v>4584955</v>
      </c>
    </row>
    <row r="14" spans="1:9" ht="12.75">
      <c r="A14" s="8"/>
      <c r="B14" s="11"/>
      <c r="C14" s="35"/>
      <c r="D14" s="11"/>
      <c r="E14" s="35"/>
      <c r="F14" s="25"/>
      <c r="G14" s="25"/>
      <c r="H14" s="109"/>
      <c r="I14" s="25"/>
    </row>
    <row r="15" spans="1:9" ht="12.75">
      <c r="A15" s="8" t="s">
        <v>140</v>
      </c>
      <c r="B15" s="11">
        <v>0</v>
      </c>
      <c r="C15" s="35">
        <v>0</v>
      </c>
      <c r="D15" s="11">
        <v>0</v>
      </c>
      <c r="E15" s="35">
        <v>0</v>
      </c>
      <c r="F15" s="25">
        <v>0</v>
      </c>
      <c r="G15" s="88">
        <f>SUM('Ingresos Reales'!K61)</f>
        <v>0</v>
      </c>
      <c r="H15" s="109">
        <f>SUM('Presupuesto Ingresos'!K60)</f>
        <v>0</v>
      </c>
      <c r="I15" s="88">
        <f>SUM(G15-H15)</f>
        <v>0</v>
      </c>
    </row>
    <row r="16" spans="1:9" ht="12.75">
      <c r="A16" s="8"/>
      <c r="B16" s="11"/>
      <c r="C16" s="35"/>
      <c r="D16" s="11"/>
      <c r="E16" s="35"/>
      <c r="F16" s="25"/>
      <c r="G16" s="25"/>
      <c r="H16" s="109"/>
      <c r="I16" s="88"/>
    </row>
    <row r="17" spans="1:9" ht="12.75">
      <c r="A17" s="8" t="s">
        <v>31</v>
      </c>
      <c r="B17" s="11">
        <v>2157097</v>
      </c>
      <c r="C17" s="35">
        <v>3990625</v>
      </c>
      <c r="D17" s="11">
        <v>2460000</v>
      </c>
      <c r="E17" s="35">
        <v>1530625</v>
      </c>
      <c r="F17" s="25">
        <v>17025352.38</v>
      </c>
      <c r="G17" s="88">
        <f>SUM('Ingresos Reales'!K62)</f>
        <v>28686522</v>
      </c>
      <c r="H17" s="109">
        <f>SUM('Presupuesto Ingresos'!K61)</f>
        <v>20890000</v>
      </c>
      <c r="I17" s="88">
        <f>SUM(G17-H17)</f>
        <v>7796522</v>
      </c>
    </row>
    <row r="18" spans="1:9" ht="12.75">
      <c r="A18" s="8"/>
      <c r="B18" s="11"/>
      <c r="C18" s="35"/>
      <c r="D18" s="11"/>
      <c r="E18" s="35"/>
      <c r="F18" s="25"/>
      <c r="G18" s="25"/>
      <c r="H18" s="109"/>
      <c r="I18" s="25"/>
    </row>
    <row r="19" spans="1:9" ht="12.75">
      <c r="A19" s="8" t="s">
        <v>141</v>
      </c>
      <c r="B19" s="11">
        <v>0</v>
      </c>
      <c r="C19" s="35">
        <v>0</v>
      </c>
      <c r="D19" s="11">
        <v>0</v>
      </c>
      <c r="E19" s="35">
        <v>0</v>
      </c>
      <c r="F19" s="25">
        <v>0</v>
      </c>
      <c r="G19" s="88">
        <f>SUM('Ingresos Reales'!K63)</f>
        <v>0</v>
      </c>
      <c r="H19" s="109">
        <f>SUM('Presupuesto Ingresos'!K62)</f>
        <v>0</v>
      </c>
      <c r="I19" s="88">
        <f>SUM(G19-H19)</f>
        <v>0</v>
      </c>
    </row>
    <row r="20" spans="1:9" ht="12.75">
      <c r="A20" s="8"/>
      <c r="B20" s="11"/>
      <c r="C20" s="35"/>
      <c r="D20" s="11"/>
      <c r="E20" s="35"/>
      <c r="F20" s="25"/>
      <c r="G20" s="25"/>
      <c r="H20" s="109"/>
      <c r="I20" s="25"/>
    </row>
    <row r="21" spans="1:9" ht="12.75">
      <c r="A21" s="8" t="s">
        <v>127</v>
      </c>
      <c r="B21" s="11">
        <v>1783939</v>
      </c>
      <c r="C21" s="35">
        <v>2224541</v>
      </c>
      <c r="D21" s="11">
        <v>839994</v>
      </c>
      <c r="E21" s="35">
        <v>1384547</v>
      </c>
      <c r="F21" s="25">
        <v>4560628.3100000005</v>
      </c>
      <c r="G21" s="88">
        <f>SUM('Ingresos Reales'!K64)</f>
        <v>6407476</v>
      </c>
      <c r="H21" s="109">
        <f>SUM('Presupuesto Ingresos'!K63)</f>
        <v>3502062</v>
      </c>
      <c r="I21" s="88">
        <f>SUM(G21-H21)</f>
        <v>2905414</v>
      </c>
    </row>
    <row r="22" spans="1:9" ht="12.75">
      <c r="A22" s="8"/>
      <c r="B22" s="11"/>
      <c r="C22" s="35"/>
      <c r="D22" s="11"/>
      <c r="E22" s="35"/>
      <c r="F22" s="25"/>
      <c r="G22" s="88"/>
      <c r="H22" s="109"/>
      <c r="I22" s="88"/>
    </row>
    <row r="23" spans="1:9" ht="12.75">
      <c r="A23" s="8" t="s">
        <v>142</v>
      </c>
      <c r="B23" s="11">
        <v>2643985</v>
      </c>
      <c r="C23" s="35">
        <v>2684465</v>
      </c>
      <c r="D23" s="11">
        <v>2297636</v>
      </c>
      <c r="E23" s="35">
        <v>386829</v>
      </c>
      <c r="F23" s="25">
        <v>7464053.7</v>
      </c>
      <c r="G23" s="88">
        <f>SUM('Ingresos Reales'!K65)</f>
        <v>7709983</v>
      </c>
      <c r="H23" s="109">
        <f>SUM('Presupuesto Ingresos'!K64)</f>
        <v>7055149</v>
      </c>
      <c r="I23" s="88">
        <f>SUM(G23-H23)</f>
        <v>654834</v>
      </c>
    </row>
    <row r="24" spans="1:9" ht="12.75">
      <c r="A24" s="8"/>
      <c r="B24" s="11"/>
      <c r="C24" s="35"/>
      <c r="D24" s="11"/>
      <c r="E24" s="35"/>
      <c r="F24" s="25"/>
      <c r="G24" s="88"/>
      <c r="H24" s="109"/>
      <c r="I24" s="88"/>
    </row>
    <row r="25" spans="1:9" ht="12.75">
      <c r="A25" s="8" t="s">
        <v>318</v>
      </c>
      <c r="B25" s="11">
        <v>3160207</v>
      </c>
      <c r="C25" s="35">
        <v>3188646</v>
      </c>
      <c r="D25" s="11">
        <v>3176293</v>
      </c>
      <c r="E25" s="35">
        <v>12353</v>
      </c>
      <c r="F25" s="25">
        <v>10097232.469999999</v>
      </c>
      <c r="G25" s="88">
        <f>SUM('Ingresos Reales'!K66)</f>
        <v>9608793</v>
      </c>
      <c r="H25" s="109">
        <f>SUM('Presupuesto Ingresos'!K65)</f>
        <v>9354144</v>
      </c>
      <c r="I25" s="88">
        <f>SUM(G25-H25)</f>
        <v>254649</v>
      </c>
    </row>
    <row r="26" spans="1:9" ht="12.75">
      <c r="A26" s="8"/>
      <c r="B26" s="11"/>
      <c r="C26" s="35"/>
      <c r="D26" s="11"/>
      <c r="E26" s="35"/>
      <c r="F26" s="25"/>
      <c r="G26" s="88"/>
      <c r="H26" s="109"/>
      <c r="I26" s="88"/>
    </row>
    <row r="27" spans="1:9" ht="12.75">
      <c r="A27" s="8" t="s">
        <v>326</v>
      </c>
      <c r="B27" s="11">
        <v>5037518</v>
      </c>
      <c r="C27" s="35">
        <v>2816119</v>
      </c>
      <c r="D27" s="11">
        <v>4873530</v>
      </c>
      <c r="E27" s="35">
        <v>-2057411</v>
      </c>
      <c r="F27" s="25">
        <v>14564993.870000001</v>
      </c>
      <c r="G27" s="88">
        <f>SUM('Ingresos Reales'!K67)</f>
        <v>7969976</v>
      </c>
      <c r="H27" s="109">
        <f>SUM('Presupuesto Ingresos'!K66)</f>
        <v>14520537</v>
      </c>
      <c r="I27" s="88">
        <f>SUM(G27-H27)</f>
        <v>-6550561</v>
      </c>
    </row>
    <row r="28" spans="1:9" ht="12.75">
      <c r="A28" s="9"/>
      <c r="B28" s="9"/>
      <c r="C28" s="16"/>
      <c r="D28" s="9"/>
      <c r="E28" s="16"/>
      <c r="F28" s="12"/>
      <c r="G28" s="12"/>
      <c r="H28" s="32"/>
      <c r="I28" s="12"/>
    </row>
    <row r="29" spans="1:9" ht="12.75">
      <c r="A29" s="5" t="s">
        <v>4</v>
      </c>
      <c r="B29" s="6">
        <f aca="true" t="shared" si="0" ref="B29:I29">SUM(B10:B27)</f>
        <v>87089373</v>
      </c>
      <c r="C29" s="6">
        <f t="shared" si="0"/>
        <v>100067452</v>
      </c>
      <c r="D29" s="6">
        <f t="shared" si="0"/>
        <v>100998995</v>
      </c>
      <c r="E29" s="6">
        <f t="shared" si="0"/>
        <v>-931543</v>
      </c>
      <c r="F29" s="6">
        <f t="shared" si="0"/>
        <v>291521152.34000003</v>
      </c>
      <c r="G29" s="6">
        <f t="shared" si="0"/>
        <v>301854564</v>
      </c>
      <c r="H29" s="6">
        <f t="shared" si="0"/>
        <v>322994888</v>
      </c>
      <c r="I29" s="6">
        <f t="shared" si="0"/>
        <v>-21140324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3937007874015748" right="0.3937007874015748" top="0.2755905511811024" bottom="0.1968503937007874" header="0" footer="0"/>
  <pageSetup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60" zoomScaleNormal="60" zoomScalePageLayoutView="0" workbookViewId="0" topLeftCell="A1">
      <selection activeCell="L33" sqref="L32:L33"/>
    </sheetView>
  </sheetViews>
  <sheetFormatPr defaultColWidth="11.421875" defaultRowHeight="12.75"/>
  <cols>
    <col min="1" max="1" width="37.00390625" style="0" bestFit="1" customWidth="1"/>
    <col min="2" max="3" width="11.7109375" style="0" bestFit="1" customWidth="1"/>
    <col min="4" max="4" width="14.8515625" style="0" bestFit="1" customWidth="1"/>
    <col min="5" max="5" width="11.28125" style="0" bestFit="1" customWidth="1"/>
    <col min="6" max="7" width="12.7109375" style="0" bestFit="1" customWidth="1"/>
    <col min="8" max="8" width="14.8515625" style="0" customWidth="1"/>
    <col min="9" max="9" width="11.7109375" style="0" bestFit="1" customWidth="1"/>
  </cols>
  <sheetData>
    <row r="1" spans="1:9" ht="12.75">
      <c r="A1" s="250" t="s">
        <v>580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251" t="s">
        <v>582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49" t="s">
        <v>576</v>
      </c>
      <c r="B3" s="249"/>
      <c r="C3" s="249"/>
      <c r="D3" s="249"/>
      <c r="E3" s="249"/>
      <c r="F3" s="249"/>
      <c r="G3" s="249"/>
      <c r="H3" s="249"/>
      <c r="I3" s="249"/>
    </row>
    <row r="4" spans="1:9" ht="12.75">
      <c r="A4" s="249" t="s">
        <v>181</v>
      </c>
      <c r="B4" s="249"/>
      <c r="C4" s="249"/>
      <c r="D4" s="249"/>
      <c r="E4" s="249"/>
      <c r="F4" s="249"/>
      <c r="G4" s="249"/>
      <c r="H4" s="249"/>
      <c r="I4" s="249"/>
    </row>
    <row r="5" ht="13.5" thickBot="1"/>
    <row r="6" spans="1:9" ht="13.5" thickBot="1">
      <c r="A6" s="219"/>
      <c r="B6" s="254" t="s">
        <v>579</v>
      </c>
      <c r="C6" s="254"/>
      <c r="D6" s="254"/>
      <c r="E6" s="253"/>
      <c r="F6" s="252" t="s">
        <v>578</v>
      </c>
      <c r="G6" s="254"/>
      <c r="H6" s="254"/>
      <c r="I6" s="253"/>
    </row>
    <row r="7" spans="1:9" ht="13.5" thickBot="1">
      <c r="A7" s="220" t="s">
        <v>0</v>
      </c>
      <c r="B7" s="254" t="s">
        <v>183</v>
      </c>
      <c r="C7" s="253"/>
      <c r="D7" s="3" t="s">
        <v>37</v>
      </c>
      <c r="E7" s="3" t="s">
        <v>38</v>
      </c>
      <c r="F7" s="252" t="s">
        <v>183</v>
      </c>
      <c r="G7" s="253"/>
      <c r="H7" s="3" t="s">
        <v>37</v>
      </c>
      <c r="I7" s="3" t="s">
        <v>38</v>
      </c>
    </row>
    <row r="8" spans="1:9" ht="13.5" thickBot="1">
      <c r="A8" s="2"/>
      <c r="B8" s="4">
        <v>2012</v>
      </c>
      <c r="C8" s="4">
        <v>2013</v>
      </c>
      <c r="D8" s="4">
        <v>2013</v>
      </c>
      <c r="E8" s="4"/>
      <c r="F8" s="4">
        <v>2012</v>
      </c>
      <c r="G8" s="4">
        <v>2013</v>
      </c>
      <c r="H8" s="4">
        <v>2013</v>
      </c>
      <c r="I8" s="4"/>
    </row>
    <row r="10" spans="1:9" ht="12.75">
      <c r="A10" s="7"/>
      <c r="B10" s="7"/>
      <c r="C10" s="14"/>
      <c r="D10" s="7"/>
      <c r="E10" s="14"/>
      <c r="F10" s="24"/>
      <c r="G10" s="107"/>
      <c r="H10" s="24"/>
      <c r="I10" s="24"/>
    </row>
    <row r="11" spans="1:9" ht="12.75">
      <c r="A11" s="8" t="s">
        <v>239</v>
      </c>
      <c r="B11" s="11">
        <v>6888252.66</v>
      </c>
      <c r="C11" s="35">
        <v>7647242.82</v>
      </c>
      <c r="D11" s="11">
        <v>7253715</v>
      </c>
      <c r="E11" s="35">
        <v>393527.8200000003</v>
      </c>
      <c r="F11" s="25">
        <v>21371628.169999998</v>
      </c>
      <c r="G11" s="104">
        <f>SUM('Ingresos Reales'!K69)</f>
        <v>22941728.700000003</v>
      </c>
      <c r="H11" s="25">
        <f>SUM('Presupuesto Ingresos'!K68)</f>
        <v>21761145</v>
      </c>
      <c r="I11" s="88">
        <f>SUM(G11-H11)</f>
        <v>1180583.700000003</v>
      </c>
    </row>
    <row r="12" spans="1:9" ht="12.75">
      <c r="A12" s="8"/>
      <c r="B12" s="11"/>
      <c r="C12" s="35"/>
      <c r="D12" s="11"/>
      <c r="E12" s="35"/>
      <c r="F12" s="25"/>
      <c r="G12" s="104"/>
      <c r="H12" s="25"/>
      <c r="I12" s="88"/>
    </row>
    <row r="13" spans="1:9" ht="12.75">
      <c r="A13" s="20" t="s">
        <v>346</v>
      </c>
      <c r="B13" s="25">
        <v>355.92</v>
      </c>
      <c r="C13" s="109">
        <v>0</v>
      </c>
      <c r="D13" s="25">
        <v>0</v>
      </c>
      <c r="E13" s="109">
        <v>0</v>
      </c>
      <c r="F13" s="25">
        <v>2393.85</v>
      </c>
      <c r="G13" s="104">
        <f>SUM('Ingresos Reales'!K70)</f>
        <v>0</v>
      </c>
      <c r="H13" s="25">
        <f>SUM('Presupuesto Ingresos'!K69)</f>
        <v>0</v>
      </c>
      <c r="I13" s="88">
        <f>SUM(G13-H13)</f>
        <v>0</v>
      </c>
    </row>
    <row r="14" spans="1:9" ht="12.75">
      <c r="A14" s="8"/>
      <c r="B14" s="11"/>
      <c r="C14" s="35"/>
      <c r="D14" s="11"/>
      <c r="E14" s="35"/>
      <c r="F14" s="25"/>
      <c r="G14" s="104"/>
      <c r="H14" s="25"/>
      <c r="I14" s="88"/>
    </row>
    <row r="15" spans="1:9" ht="12.75">
      <c r="A15" s="20" t="s">
        <v>347</v>
      </c>
      <c r="B15" s="25">
        <v>884.45</v>
      </c>
      <c r="C15" s="109">
        <v>0</v>
      </c>
      <c r="D15" s="25">
        <v>0</v>
      </c>
      <c r="E15" s="109">
        <v>0</v>
      </c>
      <c r="F15" s="25">
        <v>5911.37</v>
      </c>
      <c r="G15" s="104">
        <f>SUM('Ingresos Reales'!K71)</f>
        <v>0</v>
      </c>
      <c r="H15" s="25">
        <f>SUM('Presupuesto Ingresos'!K70)</f>
        <v>0</v>
      </c>
      <c r="I15" s="88">
        <f>SUM(G15-H15)</f>
        <v>0</v>
      </c>
    </row>
    <row r="16" spans="1:9" ht="12.75">
      <c r="A16" s="8"/>
      <c r="B16" s="11"/>
      <c r="C16" s="35"/>
      <c r="D16" s="11"/>
      <c r="E16" s="35"/>
      <c r="F16" s="25"/>
      <c r="G16" s="104"/>
      <c r="H16" s="25"/>
      <c r="I16" s="88"/>
    </row>
    <row r="17" spans="1:9" ht="12.75">
      <c r="A17" s="203" t="s">
        <v>348</v>
      </c>
      <c r="B17" s="208">
        <v>270.31</v>
      </c>
      <c r="C17" s="224">
        <v>0</v>
      </c>
      <c r="D17" s="208">
        <v>0</v>
      </c>
      <c r="E17" s="224">
        <v>0</v>
      </c>
      <c r="F17" s="25">
        <v>1857.0099999999998</v>
      </c>
      <c r="G17" s="104">
        <f>SUM('Ingresos Reales'!K72)</f>
        <v>0</v>
      </c>
      <c r="H17" s="25">
        <f>SUM('Presupuesto Ingresos'!K71)</f>
        <v>0</v>
      </c>
      <c r="I17" s="88">
        <f>SUM(G17-H17)</f>
        <v>0</v>
      </c>
    </row>
    <row r="18" spans="1:9" ht="12.75">
      <c r="A18" s="20"/>
      <c r="B18" s="25"/>
      <c r="C18" s="109"/>
      <c r="D18" s="25"/>
      <c r="E18" s="109"/>
      <c r="F18" s="25"/>
      <c r="G18" s="104"/>
      <c r="H18" s="25"/>
      <c r="I18" s="88"/>
    </row>
    <row r="19" spans="1:9" ht="12.75">
      <c r="A19" s="203" t="s">
        <v>425</v>
      </c>
      <c r="B19" s="208">
        <v>475.81</v>
      </c>
      <c r="C19" s="224">
        <v>0</v>
      </c>
      <c r="D19" s="208">
        <v>0</v>
      </c>
      <c r="E19" s="224">
        <v>0</v>
      </c>
      <c r="F19" s="25">
        <v>2003.8999999999999</v>
      </c>
      <c r="G19" s="104">
        <f>SUM('Ingresos Reales'!K73)</f>
        <v>0</v>
      </c>
      <c r="H19" s="25">
        <f>SUM('Presupuesto Ingresos'!K72)</f>
        <v>0</v>
      </c>
      <c r="I19" s="88">
        <f>SUM(G19-H19)</f>
        <v>0</v>
      </c>
    </row>
    <row r="20" spans="1:9" ht="12.75">
      <c r="A20" s="203"/>
      <c r="B20" s="208"/>
      <c r="C20" s="224"/>
      <c r="D20" s="208"/>
      <c r="E20" s="224"/>
      <c r="F20" s="25"/>
      <c r="G20" s="104"/>
      <c r="H20" s="25"/>
      <c r="I20" s="88"/>
    </row>
    <row r="21" spans="1:9" ht="12.75">
      <c r="A21" s="203" t="s">
        <v>466</v>
      </c>
      <c r="B21" s="208">
        <v>3380.75</v>
      </c>
      <c r="C21" s="224">
        <v>0</v>
      </c>
      <c r="D21" s="208">
        <v>0</v>
      </c>
      <c r="E21" s="224">
        <v>0</v>
      </c>
      <c r="F21" s="25">
        <v>68055.14</v>
      </c>
      <c r="G21" s="104">
        <f>SUM('Ingresos Reales'!K74)</f>
        <v>0</v>
      </c>
      <c r="H21" s="25">
        <f>SUM('Presupuesto Ingresos'!K73)</f>
        <v>0</v>
      </c>
      <c r="I21" s="88">
        <f>SUM(G21-H21)</f>
        <v>0</v>
      </c>
    </row>
    <row r="22" spans="1:9" ht="12.75">
      <c r="A22" s="203"/>
      <c r="B22" s="208"/>
      <c r="C22" s="224"/>
      <c r="D22" s="208"/>
      <c r="E22" s="224"/>
      <c r="F22" s="25"/>
      <c r="G22" s="104"/>
      <c r="H22" s="25"/>
      <c r="I22" s="88"/>
    </row>
    <row r="23" spans="1:9" ht="12.75">
      <c r="A23" s="203" t="s">
        <v>497</v>
      </c>
      <c r="B23" s="208">
        <v>81916.4</v>
      </c>
      <c r="C23" s="224">
        <v>446.20000000000005</v>
      </c>
      <c r="D23" s="208">
        <v>0</v>
      </c>
      <c r="E23" s="224">
        <v>446.20000000000005</v>
      </c>
      <c r="F23" s="25">
        <v>186994.44</v>
      </c>
      <c r="G23" s="104">
        <f>SUM('Ingresos Reales'!K75)</f>
        <v>531.35</v>
      </c>
      <c r="H23" s="25">
        <f>SUM('Presupuesto Ingresos'!K74)</f>
        <v>0</v>
      </c>
      <c r="I23" s="88">
        <f>SUM(G23-H23)</f>
        <v>531.35</v>
      </c>
    </row>
    <row r="24" spans="1:9" ht="12.75">
      <c r="A24" s="203"/>
      <c r="B24" s="208"/>
      <c r="C24" s="224"/>
      <c r="D24" s="208"/>
      <c r="E24" s="224"/>
      <c r="F24" s="25"/>
      <c r="G24" s="104"/>
      <c r="H24" s="25"/>
      <c r="I24" s="88"/>
    </row>
    <row r="25" spans="1:9" ht="12.75">
      <c r="A25" s="203" t="s">
        <v>542</v>
      </c>
      <c r="B25" s="208">
        <v>0</v>
      </c>
      <c r="C25" s="224">
        <v>112563.81000000001</v>
      </c>
      <c r="D25" s="208">
        <v>90339</v>
      </c>
      <c r="E25" s="224">
        <v>22224.810000000012</v>
      </c>
      <c r="F25" s="25">
        <v>0</v>
      </c>
      <c r="G25" s="104">
        <f>SUM('Ingresos Reales'!K76)</f>
        <v>199632.32</v>
      </c>
      <c r="H25" s="25">
        <f>SUM('Presupuesto Ingresos'!K75)</f>
        <v>276566</v>
      </c>
      <c r="I25" s="88">
        <f>SUM(G25-H25)</f>
        <v>-76933.68</v>
      </c>
    </row>
    <row r="26" spans="1:9" ht="12.75">
      <c r="A26" s="217"/>
      <c r="B26" s="217"/>
      <c r="C26" s="204"/>
      <c r="D26" s="217"/>
      <c r="E26" s="204"/>
      <c r="F26" s="26"/>
      <c r="G26" s="104"/>
      <c r="H26" s="26"/>
      <c r="I26" s="212"/>
    </row>
    <row r="27" spans="1:9" ht="12.75">
      <c r="A27" s="5" t="s">
        <v>4</v>
      </c>
      <c r="B27" s="206">
        <f aca="true" t="shared" si="0" ref="B27:I27">SUM(B10:B25)</f>
        <v>6975536.3</v>
      </c>
      <c r="C27" s="206">
        <f t="shared" si="0"/>
        <v>7760252.83</v>
      </c>
      <c r="D27" s="206">
        <f t="shared" si="0"/>
        <v>7344054</v>
      </c>
      <c r="E27" s="206">
        <f t="shared" si="0"/>
        <v>416198.8300000003</v>
      </c>
      <c r="F27" s="206">
        <f t="shared" si="0"/>
        <v>21638843.880000003</v>
      </c>
      <c r="G27" s="206">
        <f t="shared" si="0"/>
        <v>23141892.370000005</v>
      </c>
      <c r="H27" s="206">
        <f t="shared" si="0"/>
        <v>22037711</v>
      </c>
      <c r="I27" s="6">
        <f t="shared" si="0"/>
        <v>1104181.3700000031</v>
      </c>
    </row>
  </sheetData>
  <sheetProtection/>
  <mergeCells count="8">
    <mergeCell ref="A1:I1"/>
    <mergeCell ref="A3:I3"/>
    <mergeCell ref="A4:I4"/>
    <mergeCell ref="F7:G7"/>
    <mergeCell ref="A2:I2"/>
    <mergeCell ref="B6:E6"/>
    <mergeCell ref="F6:I6"/>
    <mergeCell ref="B7:C7"/>
  </mergeCells>
  <printOptions horizontalCentered="1"/>
  <pageMargins left="0.1968503937007874" right="0.1968503937007874" top="0.2755905511811024" bottom="0.2755905511811024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Pública</dc:title>
  <dc:subject>Formatos Sugeridos</dc:subject>
  <dc:creator>Rubén Omar Cantú Menchaca</dc:creator>
  <cp:keywords/>
  <dc:description/>
  <cp:lastModifiedBy>prsetorres</cp:lastModifiedBy>
  <cp:lastPrinted>2013-10-31T17:43:28Z</cp:lastPrinted>
  <dcterms:created xsi:type="dcterms:W3CDTF">2000-02-14T21:44:41Z</dcterms:created>
  <dcterms:modified xsi:type="dcterms:W3CDTF">2013-10-31T18:13:34Z</dcterms:modified>
  <cp:category/>
  <cp:version/>
  <cp:contentType/>
  <cp:contentStatus/>
</cp:coreProperties>
</file>