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activeTab="16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</sheets>
  <definedNames>
    <definedName name="_xlnm.Print_Area" localSheetId="18">'Análisis Egresos'!$A$1:$F$40</definedName>
    <definedName name="_xlnm.Print_Area" localSheetId="2">'Analisis Ingr.'!$A$1:$F$48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28">'Otros Egresos'!$1:$7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<sst xmlns="http://schemas.openxmlformats.org/spreadsheetml/2006/main" count="1258" uniqueCount="514">
  <si>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</si>
  <si>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</si>
  <si>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</si>
  <si>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</si>
  <si>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</si>
  <si>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</si>
  <si>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</si>
  <si>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</si>
  <si>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</si>
  <si>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</si>
  <si>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</si>
  <si>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</si>
  <si>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</si>
  <si>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</si>
  <si>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</si>
  <si>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</si>
  <si>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</si>
  <si>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</si>
  <si>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</si>
  <si>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</si>
  <si>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</si>
  <si>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</si>
  <si>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</si>
  <si>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</si>
  <si>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</si>
  <si>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</si>
  <si>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</si>
  <si>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</si>
  <si>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</si>
  <si>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</si>
  <si>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</si>
  <si>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</si>
  <si>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</si>
  <si>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</si>
  <si>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</si>
  <si>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</si>
  <si>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</si>
  <si>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</si>
  <si>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</si>
  <si>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</si>
  <si>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</si>
  <si>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</si>
  <si>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</si>
  <si>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</si>
  <si>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</si>
  <si>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</si>
  <si>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</si>
  <si>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</si>
  <si>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</si>
  <si>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</si>
  <si>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</si>
  <si>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</si>
  <si>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</si>
  <si>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</si>
  <si>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</si>
  <si>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</si>
  <si>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</si>
  <si>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</si>
  <si>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</si>
  <si>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</si>
  <si>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</si>
  <si>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</si>
  <si>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</si>
  <si>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</si>
  <si>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Crédito a la palabra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</si>
  <si>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</si>
  <si>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</si>
  <si>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</si>
  <si>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</si>
  <si>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</si>
  <si>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</si>
  <si>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</si>
  <si>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</si>
  <si>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</si>
  <si>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</si>
  <si>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</si>
  <si>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</si>
  <si>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</si>
  <si>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</si>
  <si>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</si>
  <si>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</si>
  <si>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</si>
  <si>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</si>
  <si>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</si>
  <si>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</si>
  <si>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</si>
  <si>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</si>
  <si>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</si>
  <si>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</si>
  <si>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</si>
  <si>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</si>
  <si>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</si>
  <si>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</si>
  <si>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</si>
  <si>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</si>
  <si>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</si>
  <si>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</si>
  <si>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</si>
  <si>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</si>
  <si>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</si>
  <si>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</si>
  <si>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</si>
  <si>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</si>
  <si>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</si>
  <si>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</si>
  <si>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</si>
  <si>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</si>
  <si>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</si>
  <si>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</si>
  <si>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</si>
  <si>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</si>
  <si>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</si>
  <si>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</si>
  <si>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</si>
  <si>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</si>
  <si>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</si>
  <si>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</si>
  <si>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</si>
  <si>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</si>
  <si>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</si>
  <si>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</si>
  <si>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</si>
  <si>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</si>
  <si>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</si>
  <si>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</si>
  <si>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</si>
  <si>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</si>
  <si>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</si>
  <si>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</si>
  <si>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</si>
  <si>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</si>
  <si>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</si>
  <si>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</si>
  <si>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</si>
  <si>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</si>
  <si>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</si>
  <si>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</si>
  <si>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</si>
  <si>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</si>
  <si>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</si>
  <si>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</si>
  <si>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</si>
  <si>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</si>
  <si>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</si>
  <si>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</si>
  <si>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</si>
  <si>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</si>
  <si>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</si>
  <si>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</si>
  <si>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</si>
  <si>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</si>
  <si>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</si>
  <si>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</si>
  <si>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</si>
  <si>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</si>
  <si>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</si>
  <si>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</si>
  <si>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</si>
  <si>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</si>
  <si>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</si>
  <si>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</si>
  <si>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</si>
  <si>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</si>
  <si>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</si>
  <si>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</si>
  <si>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</si>
  <si>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</si>
  <si>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</si>
  <si>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</si>
  <si>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</si>
  <si>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</si>
  <si>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</si>
  <si>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</si>
  <si>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</si>
  <si>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</si>
  <si>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</si>
  <si>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</si>
  <si>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</si>
  <si>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</si>
  <si>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</si>
  <si>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</si>
  <si>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</si>
  <si>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</si>
  <si>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</si>
  <si>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</si>
  <si>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</si>
  <si>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</si>
  <si>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</si>
  <si>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INTEGRAL PARA ABATIR REZAGO EDUC. (PIARE)</t>
  </si>
  <si>
    <t>REHABILITACION Y MANTENIMIENTO ESCUELAS</t>
  </si>
  <si>
    <t>ABATIR REZAGO EDUC. INICIAL Y BASICA (PAREIB)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</si>
  <si>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</si>
  <si>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</si>
  <si>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</si>
  <si>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</si>
  <si>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</si>
  <si>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ACLARACIONES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</si>
  <si>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</si>
  <si>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</si>
  <si>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</si>
  <si>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</si>
  <si>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</si>
  <si>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</si>
  <si>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</si>
  <si>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</si>
  <si>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</si>
  <si>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</si>
  <si>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</si>
  <si>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</si>
  <si>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</si>
  <si>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</si>
  <si>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</si>
  <si>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</si>
  <si>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</si>
  <si>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</si>
  <si>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</si>
  <si>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</si>
  <si>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</si>
  <si>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</si>
  <si>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</si>
  <si>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</si>
  <si>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</si>
  <si>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</si>
  <si>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</si>
  <si>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</si>
  <si>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</si>
  <si>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</si>
  <si>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</si>
  <si>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</si>
  <si>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</si>
  <si>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</si>
  <si>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</si>
  <si>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</si>
  <si>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</si>
  <si>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</si>
  <si>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</si>
  <si>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</si>
  <si>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</si>
  <si>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</si>
  <si>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</si>
  <si>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</si>
  <si>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</si>
  <si>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</si>
  <si>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</si>
  <si>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</si>
  <si>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</si>
  <si>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</si>
  <si>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</si>
  <si>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</si>
  <si>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</si>
  <si>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</si>
  <si>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</si>
  <si>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</si>
  <si>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Gobierno del Estado (Programa Estatal del Inversión)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</si>
  <si>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</si>
  <si>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</si>
  <si>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</si>
  <si>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</si>
  <si>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</si>
  <si>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</si>
  <si>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</si>
  <si>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</si>
  <si>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</si>
  <si>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</si>
  <si>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</si>
  <si>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</si>
  <si>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</si>
  <si>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</si>
  <si>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GOBIERNO DEL ESTADO (PROGRAMA ESTATAL DE INVERSION)</t>
  </si>
  <si>
    <t>PROGRAMA FONDO DE DESASTRES NATURALES</t>
  </si>
  <si>
    <t>PROGRAMA EN NUEVO LEON DECIDIMOS TODOS</t>
  </si>
  <si>
    <t>PROGRAMA ILUMINACION TOTAL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</si>
  <si>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</si>
  <si>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</si>
  <si>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</si>
  <si>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</si>
  <si>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</si>
  <si>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</si>
  <si>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</si>
  <si>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</si>
  <si>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</si>
  <si>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</si>
  <si>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</si>
  <si>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</si>
  <si>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</si>
  <si>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</si>
  <si>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</si>
  <si>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</si>
  <si>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</si>
  <si>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</si>
  <si>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</si>
  <si>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</si>
  <si>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</si>
  <si>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</si>
  <si>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</si>
  <si>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PROGRAMA COMPENSATORIO UIE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</si>
  <si>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</si>
  <si>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</si>
  <si>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</si>
  <si>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</si>
  <si>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</si>
  <si>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</si>
  <si>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</si>
  <si>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</si>
  <si>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</si>
  <si>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</si>
  <si>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</si>
  <si>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OTROS EGRESOS</t>
  </si>
  <si>
    <t>EVENTOS ESPECIALES</t>
  </si>
  <si>
    <t>MUNICIPIO DE APODACA, N.L.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</si>
  <si>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</si>
  <si>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</si>
  <si>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</si>
  <si>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</si>
  <si>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</si>
  <si>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</si>
  <si>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</si>
  <si>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Fondo PYME 2006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</si>
  <si>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</si>
  <si>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</si>
  <si>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</si>
  <si>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</si>
  <si>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</si>
  <si>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</si>
  <si>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</si>
  <si>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</si>
  <si>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</si>
  <si>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</si>
  <si>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</si>
  <si>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</si>
  <si>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</si>
  <si>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</si>
  <si>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</si>
  <si>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</si>
  <si>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</si>
  <si>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</si>
  <si>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</si>
  <si>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</si>
  <si>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</si>
  <si>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</si>
  <si>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</si>
  <si>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</si>
  <si>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</si>
  <si>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</si>
  <si>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</si>
  <si>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D.S. ESPACIOS PUBLICOS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</si>
  <si>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</si>
  <si>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</si>
  <si>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</si>
  <si>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</si>
  <si>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</si>
  <si>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</si>
  <si>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</si>
  <si>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</si>
  <si>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</si>
  <si>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</si>
  <si>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</si>
  <si>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</si>
  <si>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</si>
  <si>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</si>
  <si>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</si>
  <si>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</si>
  <si>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</si>
  <si>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</si>
  <si>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</si>
  <si>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</si>
  <si>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</si>
  <si>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</si>
  <si>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</si>
  <si>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</si>
  <si>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</si>
  <si>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</si>
  <si>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</si>
  <si>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</si>
  <si>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</si>
  <si>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</si>
  <si>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</si>
  <si>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</si>
  <si>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</si>
  <si>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</si>
  <si>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</si>
  <si>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</si>
  <si>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</si>
  <si>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</si>
  <si>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</si>
  <si>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</si>
  <si>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</si>
  <si>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</si>
  <si>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</si>
  <si>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</si>
  <si>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</si>
  <si>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</si>
  <si>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</si>
  <si>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</si>
  <si>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</si>
  <si>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</si>
  <si>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</si>
  <si>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</si>
  <si>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</si>
  <si>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</si>
  <si>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</si>
  <si>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</si>
  <si>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</si>
  <si>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</si>
  <si>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</si>
  <si>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</si>
  <si>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</si>
  <si>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</si>
  <si>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</si>
  <si>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</si>
  <si>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</si>
  <si>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</si>
  <si>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</si>
  <si>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</si>
  <si>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</si>
  <si>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</si>
  <si>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</si>
  <si>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</si>
  <si>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Nota.- Se dan de alta nuevos conceptos así como</t>
  </si>
  <si>
    <t>desglose por ejercicios.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</si>
  <si>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</si>
  <si>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</si>
  <si>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</si>
  <si>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</si>
  <si>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</si>
  <si>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</si>
  <si>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</si>
  <si>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</si>
  <si>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</si>
  <si>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</si>
  <si>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</si>
  <si>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</si>
  <si>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</si>
  <si>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</si>
  <si>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</si>
  <si>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</si>
  <si>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</si>
  <si>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</si>
  <si>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</si>
  <si>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</si>
  <si>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</si>
  <si>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</si>
  <si>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</si>
  <si>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Instituto Nacional de las Mujeres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</si>
  <si>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</si>
  <si>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</si>
  <si>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</si>
  <si>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</si>
  <si>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</si>
  <si>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</si>
  <si>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</si>
  <si>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</si>
  <si>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</si>
  <si>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</si>
  <si>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</si>
  <si>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</si>
  <si>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</si>
  <si>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Fondos Descentralizados 2010</t>
  </si>
  <si>
    <t>intereses infra 2010</t>
  </si>
  <si>
    <t>intereses forta 2010</t>
  </si>
  <si>
    <t>INTERESES INFRA 2010</t>
  </si>
  <si>
    <t>INTERESES FORTA 2010</t>
  </si>
  <si>
    <t>Fondos descentralizados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</si>
  <si>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</si>
  <si>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</si>
  <si>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</si>
  <si>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</si>
  <si>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</si>
  <si>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</si>
  <si>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</si>
  <si>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PROGRAMA DE OBRAS POR CONDUCTO DE MUNICIPIOS 2010</t>
  </si>
  <si>
    <t>FONDO DE DESARROLLO MUNICIPAL 2010</t>
  </si>
  <si>
    <t>FONDO DE ULTRACRECIMIENTO 2010</t>
  </si>
  <si>
    <t>SUBSEMUN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</si>
  <si>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</si>
  <si>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</si>
  <si>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</si>
  <si>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</si>
  <si>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</si>
  <si>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</si>
  <si>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</si>
  <si>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</si>
  <si>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</si>
  <si>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</si>
  <si>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</si>
  <si>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</si>
  <si>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</si>
  <si>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</si>
  <si>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</si>
  <si>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</si>
  <si>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</si>
  <si>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</si>
  <si>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</si>
  <si>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</si>
  <si>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</si>
  <si>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</si>
  <si>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</si>
  <si>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</si>
  <si>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</si>
  <si>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</si>
  <si>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</si>
  <si>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</si>
  <si>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</si>
  <si>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</si>
  <si>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</si>
  <si>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</si>
  <si>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</si>
  <si>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</si>
  <si>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MANTENIMIENTO DE VEHICULOS 201</t>
  </si>
  <si>
    <t>ADQUISICIONES 2011</t>
  </si>
  <si>
    <t>intereses forta 2011</t>
  </si>
  <si>
    <t>PRIMER TRIMESTRE 2011</t>
  </si>
  <si>
    <t>DEL 1 DE ENERO AL 31 DE MARZO DE 2011</t>
  </si>
  <si>
    <t>INTERESES FORTA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</si>
</sst>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2" applyNumberFormat="1" applyFont="1" applyBorder="1" applyAlignment="1">
      <alignment/>
    </xf>
    <xf numFmtId="4" fontId="0" fillId="0" borderId="14" xfId="52" applyNumberFormat="1" applyFont="1" applyBorder="1" applyAlignment="1">
      <alignment vertical="top"/>
    </xf>
    <xf numFmtId="4" fontId="2" fillId="0" borderId="12" xfId="52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9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Font="1" applyBorder="1" applyAlignment="1">
      <alignment/>
    </xf>
    <xf numFmtId="1" fontId="0" fillId="0" borderId="24" xfId="0" applyNumberFormat="1" applyFont="1" applyBorder="1" applyAlignment="1" applyProtection="1">
      <alignment/>
      <protection locked="0"/>
    </xf>
    <xf numFmtId="4" fontId="0" fillId="0" borderId="22" xfId="52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19" xfId="52" applyNumberFormat="1" applyFont="1" applyBorder="1" applyAlignment="1">
      <alignment/>
    </xf>
    <xf numFmtId="4" fontId="0" fillId="0" borderId="21" xfId="52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4" fontId="2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4" fontId="0" fillId="0" borderId="4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 horizontal="justify" vertic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0" fillId="0" borderId="45" xfId="0" applyNumberFormat="1" applyFont="1" applyBorder="1" applyAlignment="1">
      <alignment/>
    </xf>
    <xf numFmtId="4" fontId="0" fillId="0" borderId="0" xfId="52" applyNumberFormat="1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3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38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37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46" xfId="0" applyFont="1" applyBorder="1" applyAlignment="1">
      <alignment horizontal="center"/>
    </xf>
    <xf numFmtId="4" fontId="2" fillId="0" borderId="47" xfId="0" applyNumberFormat="1" applyFont="1" applyBorder="1" applyAlignment="1">
      <alignment/>
    </xf>
    <xf numFmtId="4" fontId="0" fillId="0" borderId="14" xfId="5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46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152400</xdr:rowOff>
    </xdr:from>
    <xdr:to>
      <xdr:col>6</xdr:col>
      <xdr:colOff>0</xdr:colOff>
      <xdr:row>33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800850" y="1190625"/>
          <a:ext cx="314325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2495550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76975" y="1219200"/>
          <a:ext cx="2438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2476500</xdr:colOff>
      <xdr:row>42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658225" cy="478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67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05725" y="1228725"/>
          <a:ext cx="2133600" cy="497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2114550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19200"/>
          <a:ext cx="2057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2057400</xdr:colOff>
      <xdr:row>44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448675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20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1790700</xdr:colOff>
      <xdr:row>43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181975" cy="491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2219325</xdr:colOff>
      <xdr:row>27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43825" y="1238250"/>
          <a:ext cx="218122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95250</xdr:rowOff>
    </xdr:from>
    <xdr:to>
      <xdr:col>5</xdr:col>
      <xdr:colOff>2219325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533900"/>
          <a:ext cx="99060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38100</xdr:rowOff>
    </xdr:from>
    <xdr:to>
      <xdr:col>5</xdr:col>
      <xdr:colOff>2143125</xdr:colOff>
      <xdr:row>16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05575" y="1238250"/>
          <a:ext cx="20669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2152650</xdr:colOff>
      <xdr:row>22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19200"/>
          <a:ext cx="20955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57150</xdr:rowOff>
    </xdr:from>
    <xdr:to>
      <xdr:col>5</xdr:col>
      <xdr:colOff>2400300</xdr:colOff>
      <xdr:row>24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57300"/>
          <a:ext cx="23622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2314575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764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66675</xdr:rowOff>
    </xdr:from>
    <xdr:to>
      <xdr:col>5</xdr:col>
      <xdr:colOff>1752600</xdr:colOff>
      <xdr:row>45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3857625"/>
          <a:ext cx="8039100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1790700</xdr:colOff>
      <xdr:row>22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53175" y="1228725"/>
          <a:ext cx="17621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2247900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09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18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1336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2828925</xdr:colOff>
      <xdr:row>36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48375" y="1219200"/>
          <a:ext cx="2771775" cy="482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77</xdr:row>
      <xdr:rowOff>0</xdr:rowOff>
    </xdr:from>
    <xdr:to>
      <xdr:col>5</xdr:col>
      <xdr:colOff>2819400</xdr:colOff>
      <xdr:row>77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9800" y="8972550"/>
          <a:ext cx="672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5</xdr:col>
      <xdr:colOff>1809750</xdr:colOff>
      <xdr:row>20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10350" y="1219200"/>
          <a:ext cx="17907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1809750</xdr:colOff>
      <xdr:row>91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0400" y="1200150"/>
          <a:ext cx="1752600" cy="740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2505075</xdr:colOff>
      <xdr:row>34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57975" y="1238250"/>
          <a:ext cx="24479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38100</xdr:rowOff>
    </xdr:from>
    <xdr:to>
      <xdr:col>5</xdr:col>
      <xdr:colOff>2524125</xdr:colOff>
      <xdr:row>44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5772150"/>
          <a:ext cx="90868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57150</xdr:rowOff>
    </xdr:from>
    <xdr:to>
      <xdr:col>5</xdr:col>
      <xdr:colOff>2238375</xdr:colOff>
      <xdr:row>42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038475"/>
          <a:ext cx="88011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19050</xdr:rowOff>
    </xdr:from>
    <xdr:to>
      <xdr:col>5</xdr:col>
      <xdr:colOff>2286000</xdr:colOff>
      <xdr:row>16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0" y="1219200"/>
          <a:ext cx="22574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2257425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1257300"/>
          <a:ext cx="2200275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38100</xdr:rowOff>
    </xdr:from>
    <xdr:to>
      <xdr:col>5</xdr:col>
      <xdr:colOff>2247900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5448300"/>
          <a:ext cx="8896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19050</xdr:rowOff>
    </xdr:from>
    <xdr:to>
      <xdr:col>5</xdr:col>
      <xdr:colOff>2638425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19200"/>
          <a:ext cx="260032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57150</xdr:rowOff>
    </xdr:from>
    <xdr:to>
      <xdr:col>5</xdr:col>
      <xdr:colOff>2647950</xdr:colOff>
      <xdr:row>44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171950"/>
          <a:ext cx="905827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1809750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57300"/>
          <a:ext cx="1752600" cy="333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5</xdr:col>
      <xdr:colOff>2638425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29375" y="1209675"/>
          <a:ext cx="263842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76200</xdr:rowOff>
    </xdr:from>
    <xdr:to>
      <xdr:col>5</xdr:col>
      <xdr:colOff>2524125</xdr:colOff>
      <xdr:row>46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705225"/>
          <a:ext cx="8896350" cy="381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2476500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38250"/>
          <a:ext cx="2419350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57150</xdr:rowOff>
    </xdr:from>
    <xdr:to>
      <xdr:col>5</xdr:col>
      <xdr:colOff>2428875</xdr:colOff>
      <xdr:row>43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848100"/>
          <a:ext cx="882015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7"/>
  <sheetViews>
    <sheetView zoomScale="80" zoomScaleNormal="80" zoomScalePageLayoutView="0" workbookViewId="0" topLeftCell="A1">
      <selection activeCell="A1" sqref="A1:E1"/>
    </sheetView>
  </sheetViews>
  <sheetFormatPr defaultColWidth="16.00390625" defaultRowHeight="12.75"/>
  <cols>
    <col min="1" max="1" width="57.57421875" style="130" customWidth="1"/>
    <col min="2" max="2" width="14.57421875" style="0" bestFit="1" customWidth="1"/>
    <col min="3" max="4" width="13.57421875" style="0" bestFit="1" customWidth="1"/>
    <col min="5" max="5" width="14.57421875" style="0" bestFit="1" customWidth="1"/>
  </cols>
  <sheetData>
    <row r="1" spans="1:5" ht="15.75">
      <c r="A1" s="239" t="s">
        <v>309</v>
      </c>
      <c r="B1" s="239"/>
      <c r="C1" s="239"/>
      <c r="D1" s="239"/>
      <c r="E1" s="239"/>
    </row>
    <row r="2" spans="1:5" ht="12.75">
      <c r="A2" s="238" t="s">
        <v>511</v>
      </c>
      <c r="B2" s="238"/>
      <c r="C2" s="238"/>
      <c r="D2" s="238"/>
      <c r="E2" s="238"/>
    </row>
    <row r="3" spans="1:5" ht="12.75">
      <c r="A3" s="238" t="s">
        <v>177</v>
      </c>
      <c r="B3" s="238"/>
      <c r="C3" s="238"/>
      <c r="D3" s="238"/>
      <c r="E3" s="238"/>
    </row>
    <row r="4" spans="1:5" ht="13.5" thickBot="1">
      <c r="A4" s="147"/>
      <c r="B4" s="97"/>
      <c r="C4" s="97"/>
      <c r="D4" s="97"/>
      <c r="E4" s="97"/>
    </row>
    <row r="5" spans="1:60" ht="13.5" thickBot="1">
      <c r="A5" s="152" t="s">
        <v>0</v>
      </c>
      <c r="B5" s="22" t="s">
        <v>6</v>
      </c>
      <c r="C5" s="22" t="s">
        <v>7</v>
      </c>
      <c r="D5" s="22" t="s">
        <v>8</v>
      </c>
      <c r="E5" s="22" t="s">
        <v>66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2:60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153" t="s">
        <v>9</v>
      </c>
      <c r="B7" s="23">
        <f>SUM(B8:B11)</f>
        <v>62432000</v>
      </c>
      <c r="C7" s="81">
        <f>SUM(C8:C11)</f>
        <v>19934000</v>
      </c>
      <c r="D7" s="23">
        <f>SUM(D8:D11)</f>
        <v>14932000</v>
      </c>
      <c r="E7" s="23">
        <f>SUM(E8:E11)</f>
        <v>97298000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150" t="s">
        <v>18</v>
      </c>
      <c r="B8" s="26">
        <v>55000000</v>
      </c>
      <c r="C8" s="126">
        <v>12500000</v>
      </c>
      <c r="D8" s="26">
        <v>7500000</v>
      </c>
      <c r="E8" s="26">
        <f aca="true" t="shared" si="0" ref="E8:E13">SUM(B8:D8)</f>
        <v>75000000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150" t="s">
        <v>140</v>
      </c>
      <c r="B9" s="26">
        <v>7430000</v>
      </c>
      <c r="C9" s="26">
        <v>7430000</v>
      </c>
      <c r="D9" s="26">
        <v>7430000</v>
      </c>
      <c r="E9" s="26">
        <f t="shared" si="0"/>
        <v>22290000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150" t="s">
        <v>141</v>
      </c>
      <c r="B10" s="26">
        <v>2000</v>
      </c>
      <c r="C10" s="26">
        <v>4000</v>
      </c>
      <c r="D10" s="26">
        <v>2000</v>
      </c>
      <c r="E10" s="26">
        <f t="shared" si="0"/>
        <v>8000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50" t="s">
        <v>142</v>
      </c>
      <c r="B11" s="26"/>
      <c r="C11" s="126"/>
      <c r="D11" s="26"/>
      <c r="E11" s="26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50" t="s">
        <v>119</v>
      </c>
      <c r="B12" s="26"/>
      <c r="C12" s="124"/>
      <c r="D12" s="26"/>
      <c r="E12" s="26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50" t="s">
        <v>120</v>
      </c>
      <c r="B13" s="26"/>
      <c r="C13" s="124"/>
      <c r="D13" s="26"/>
      <c r="E13" s="26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50"/>
      <c r="B14" s="26"/>
      <c r="C14" s="124"/>
      <c r="D14" s="26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63" t="s">
        <v>10</v>
      </c>
      <c r="B15" s="24">
        <f>SUM(B17:B27)</f>
        <v>3408904</v>
      </c>
      <c r="C15" s="84">
        <f>SUM(C17:C27)</f>
        <v>3235904</v>
      </c>
      <c r="D15" s="24">
        <f>SUM(D17:D27)</f>
        <v>5368904</v>
      </c>
      <c r="E15" s="24">
        <f>SUM(E16:E27)</f>
        <v>12013712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150" t="s">
        <v>144</v>
      </c>
      <c r="B16" s="26"/>
      <c r="C16" s="26"/>
      <c r="D16" s="26"/>
      <c r="E16" s="26">
        <f aca="true" t="shared" si="1" ref="E16:E27">SUM(B16:D16)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50" t="s">
        <v>145</v>
      </c>
      <c r="B17" s="26">
        <v>2000</v>
      </c>
      <c r="C17" s="126">
        <v>8000</v>
      </c>
      <c r="D17" s="26">
        <v>180000</v>
      </c>
      <c r="E17" s="26">
        <f t="shared" si="1"/>
        <v>190000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50" t="s">
        <v>146</v>
      </c>
      <c r="B18" s="26">
        <v>2368904</v>
      </c>
      <c r="C18" s="26">
        <v>2368904</v>
      </c>
      <c r="D18" s="26">
        <v>2368904</v>
      </c>
      <c r="E18" s="26">
        <f t="shared" si="1"/>
        <v>7106712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50" t="s">
        <v>222</v>
      </c>
      <c r="B19" s="26">
        <v>46000</v>
      </c>
      <c r="C19" s="126">
        <v>88000</v>
      </c>
      <c r="D19" s="26">
        <v>80000</v>
      </c>
      <c r="E19" s="26">
        <f t="shared" si="1"/>
        <v>214000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150" t="s">
        <v>221</v>
      </c>
      <c r="B20" s="26">
        <v>6000</v>
      </c>
      <c r="C20" s="126">
        <v>35000</v>
      </c>
      <c r="D20" s="26">
        <v>1480000</v>
      </c>
      <c r="E20" s="26">
        <f t="shared" si="1"/>
        <v>1521000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50" t="s">
        <v>149</v>
      </c>
      <c r="B21" s="26"/>
      <c r="C21" s="126"/>
      <c r="D21" s="26"/>
      <c r="E21" s="26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150" t="s">
        <v>220</v>
      </c>
      <c r="B22" s="26">
        <v>210000</v>
      </c>
      <c r="C22" s="126">
        <v>233000</v>
      </c>
      <c r="D22" s="26">
        <v>250000</v>
      </c>
      <c r="E22" s="26">
        <f t="shared" si="1"/>
        <v>693000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50" t="s">
        <v>150</v>
      </c>
      <c r="B23" s="26"/>
      <c r="C23" s="124"/>
      <c r="D23" s="26"/>
      <c r="E23" s="26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50" t="s">
        <v>219</v>
      </c>
      <c r="B24" s="26"/>
      <c r="C24" s="124"/>
      <c r="D24" s="26"/>
      <c r="E24" s="2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50" t="s">
        <v>152</v>
      </c>
      <c r="B25" s="26">
        <v>126000</v>
      </c>
      <c r="C25" s="126">
        <v>43000</v>
      </c>
      <c r="D25" s="26">
        <v>68000</v>
      </c>
      <c r="E25" s="26">
        <f t="shared" si="1"/>
        <v>237000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150" t="s">
        <v>19</v>
      </c>
      <c r="B26" s="26">
        <v>650000</v>
      </c>
      <c r="C26" s="126">
        <v>460000</v>
      </c>
      <c r="D26" s="26">
        <v>942000</v>
      </c>
      <c r="E26" s="26">
        <f t="shared" si="1"/>
        <v>2052000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50" t="s">
        <v>120</v>
      </c>
      <c r="B27" s="26"/>
      <c r="C27" s="124"/>
      <c r="D27" s="26"/>
      <c r="E27" s="2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50"/>
      <c r="B28" s="26"/>
      <c r="C28" s="124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8.25">
      <c r="A29" s="183" t="s">
        <v>236</v>
      </c>
      <c r="B29" s="24">
        <f>SUM(B30:B32)</f>
        <v>0</v>
      </c>
      <c r="C29" s="84">
        <f>SUM(C30:C32)</f>
        <v>0</v>
      </c>
      <c r="D29" s="24">
        <f>SUM(D30:D32)</f>
        <v>0</v>
      </c>
      <c r="E29" s="24">
        <f>SUM(E30:E32)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84" t="s">
        <v>237</v>
      </c>
      <c r="B30" s="26"/>
      <c r="C30" s="124"/>
      <c r="D30" s="26"/>
      <c r="E30" s="26">
        <f>SUM(B30:D30)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184" t="s">
        <v>280</v>
      </c>
      <c r="B31" s="26"/>
      <c r="C31" s="124"/>
      <c r="D31" s="26"/>
      <c r="E31" s="26">
        <f>SUM(B31:D31)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184" t="s">
        <v>238</v>
      </c>
      <c r="B32" s="26"/>
      <c r="C32" s="124"/>
      <c r="D32" s="26"/>
      <c r="E32" s="26">
        <f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50"/>
      <c r="B33" s="26"/>
      <c r="C33" s="124"/>
      <c r="D33" s="26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158" t="s">
        <v>11</v>
      </c>
      <c r="B34" s="24">
        <f>SUM(B35:B45)</f>
        <v>2000000</v>
      </c>
      <c r="C34" s="84">
        <f>SUM(C35:C45)</f>
        <v>298000</v>
      </c>
      <c r="D34" s="24">
        <f>SUM(D35:D45)</f>
        <v>428000</v>
      </c>
      <c r="E34" s="24">
        <f>SUM(E35:E45)</f>
        <v>2726000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50" t="s">
        <v>26</v>
      </c>
      <c r="B35" s="26">
        <v>1782000</v>
      </c>
      <c r="C35" s="126">
        <v>24000</v>
      </c>
      <c r="D35" s="26">
        <v>23000</v>
      </c>
      <c r="E35" s="26">
        <f aca="true" t="shared" si="2" ref="E35:E45">SUM(B35:D35)</f>
        <v>1829000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50" t="s">
        <v>184</v>
      </c>
      <c r="B36" s="26">
        <v>73000</v>
      </c>
      <c r="C36" s="126">
        <v>63000</v>
      </c>
      <c r="D36" s="26">
        <v>136000</v>
      </c>
      <c r="E36" s="26">
        <f t="shared" si="2"/>
        <v>272000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50" t="s">
        <v>153</v>
      </c>
      <c r="B37" s="26"/>
      <c r="C37" s="124"/>
      <c r="D37" s="26"/>
      <c r="E37" s="26">
        <f t="shared" si="2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150" t="s">
        <v>162</v>
      </c>
      <c r="B38" s="26"/>
      <c r="C38" s="124"/>
      <c r="D38" s="26"/>
      <c r="E38" s="26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50" t="s">
        <v>155</v>
      </c>
      <c r="B39" s="26"/>
      <c r="C39" s="124"/>
      <c r="D39" s="26"/>
      <c r="E39" s="26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50" t="s">
        <v>163</v>
      </c>
      <c r="B40" s="26"/>
      <c r="C40" s="124"/>
      <c r="D40" s="26"/>
      <c r="E40" s="26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50" t="s">
        <v>164</v>
      </c>
      <c r="B41" s="26"/>
      <c r="C41" s="124"/>
      <c r="D41" s="26"/>
      <c r="E41" s="26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50" t="s">
        <v>165</v>
      </c>
      <c r="B42" s="26"/>
      <c r="C42" s="124"/>
      <c r="D42" s="26"/>
      <c r="E42" s="26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50" t="s">
        <v>20</v>
      </c>
      <c r="B43" s="26">
        <v>145000</v>
      </c>
      <c r="C43" s="126">
        <v>211000</v>
      </c>
      <c r="D43" s="26">
        <v>269000</v>
      </c>
      <c r="E43" s="26">
        <f t="shared" si="2"/>
        <v>625000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50" t="s">
        <v>158</v>
      </c>
      <c r="B44" s="26"/>
      <c r="C44" s="124"/>
      <c r="D44" s="26"/>
      <c r="E44" s="26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50" t="s">
        <v>19</v>
      </c>
      <c r="B45" s="26">
        <v>0</v>
      </c>
      <c r="C45" s="26">
        <v>0</v>
      </c>
      <c r="D45" s="26">
        <v>0</v>
      </c>
      <c r="E45" s="26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50"/>
      <c r="B46" s="26"/>
      <c r="C46" s="124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58" t="s">
        <v>12</v>
      </c>
      <c r="B47" s="24">
        <f>SUM(B48:B54)</f>
        <v>2655000</v>
      </c>
      <c r="C47" s="84">
        <f>SUM(C48:C54)</f>
        <v>2907000</v>
      </c>
      <c r="D47" s="24">
        <f>SUM(D48:D54)</f>
        <v>6947000</v>
      </c>
      <c r="E47" s="24">
        <f>SUM(E48:E54)</f>
        <v>12509000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50" t="s">
        <v>21</v>
      </c>
      <c r="B48" s="26">
        <v>1637000</v>
      </c>
      <c r="C48" s="126">
        <v>1389000</v>
      </c>
      <c r="D48" s="26">
        <v>4100000</v>
      </c>
      <c r="E48" s="26">
        <f aca="true" t="shared" si="3" ref="E48:E54">SUM(B48:D48)</f>
        <v>7126000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50" t="s">
        <v>22</v>
      </c>
      <c r="B49" s="26">
        <v>795000</v>
      </c>
      <c r="C49" s="126">
        <v>1307000</v>
      </c>
      <c r="D49" s="26">
        <v>2577000</v>
      </c>
      <c r="E49" s="26">
        <f t="shared" si="3"/>
        <v>4679000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50" t="s">
        <v>23</v>
      </c>
      <c r="B50" s="26"/>
      <c r="C50" s="124"/>
      <c r="D50" s="26"/>
      <c r="E50" s="26">
        <f t="shared" si="3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50" t="s">
        <v>166</v>
      </c>
      <c r="B51" s="26"/>
      <c r="C51" s="124"/>
      <c r="D51" s="26"/>
      <c r="E51" s="26">
        <f t="shared" si="3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50" t="s">
        <v>24</v>
      </c>
      <c r="B52" s="26"/>
      <c r="C52" s="124"/>
      <c r="D52" s="26"/>
      <c r="E52" s="26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50" t="s">
        <v>19</v>
      </c>
      <c r="B53" s="26">
        <v>80000</v>
      </c>
      <c r="C53" s="126">
        <v>80000</v>
      </c>
      <c r="D53" s="26">
        <v>80000</v>
      </c>
      <c r="E53" s="26">
        <f t="shared" si="3"/>
        <v>240000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82" t="s">
        <v>120</v>
      </c>
      <c r="B54" s="27">
        <v>143000</v>
      </c>
      <c r="C54" s="126">
        <v>131000</v>
      </c>
      <c r="D54" s="27">
        <v>190000</v>
      </c>
      <c r="E54" s="27">
        <f t="shared" si="3"/>
        <v>464000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3.5" customHeight="1">
      <c r="A55" s="185"/>
      <c r="B55" s="122"/>
      <c r="C55" s="122"/>
      <c r="D55" s="122"/>
      <c r="E55" s="1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86" t="s">
        <v>13</v>
      </c>
      <c r="B56" s="23">
        <f>SUM(B57:B65)</f>
        <v>25754000</v>
      </c>
      <c r="C56" s="23">
        <f>SUM(C57:C65)</f>
        <v>32535000</v>
      </c>
      <c r="D56" s="23">
        <f>SUM(D57:D65)</f>
        <v>28933000</v>
      </c>
      <c r="E56" s="23">
        <f>SUM(E57:E65)</f>
        <v>87222000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23" t="s">
        <v>27</v>
      </c>
      <c r="B57" s="26">
        <v>19797000</v>
      </c>
      <c r="C57" s="126">
        <v>22219000</v>
      </c>
      <c r="D57" s="26">
        <v>18260000</v>
      </c>
      <c r="E57" s="26">
        <f aca="true" t="shared" si="4" ref="E57:E65">SUM(B57:D57)</f>
        <v>60276000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23" t="s">
        <v>28</v>
      </c>
      <c r="B58" s="26">
        <v>1130000</v>
      </c>
      <c r="C58" s="126">
        <v>1295000</v>
      </c>
      <c r="D58" s="26">
        <v>2345000</v>
      </c>
      <c r="E58" s="26">
        <f t="shared" si="4"/>
        <v>4770000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23" t="s">
        <v>167</v>
      </c>
      <c r="B59" s="26"/>
      <c r="C59" s="124"/>
      <c r="D59" s="26"/>
      <c r="E59" s="26">
        <f t="shared" si="4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23" t="s">
        <v>25</v>
      </c>
      <c r="B60" s="26">
        <v>1772000</v>
      </c>
      <c r="C60" s="126">
        <v>5268000</v>
      </c>
      <c r="D60" s="26">
        <v>5363000</v>
      </c>
      <c r="E60" s="26">
        <f t="shared" si="4"/>
        <v>12403000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23" t="s">
        <v>135</v>
      </c>
      <c r="B61" s="26">
        <v>0</v>
      </c>
      <c r="C61" s="126">
        <v>0</v>
      </c>
      <c r="D61" s="26">
        <v>0</v>
      </c>
      <c r="E61" s="26">
        <f t="shared" si="4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23" t="s">
        <v>121</v>
      </c>
      <c r="B62" s="26">
        <v>505000</v>
      </c>
      <c r="C62" s="126">
        <v>585000</v>
      </c>
      <c r="D62" s="26">
        <v>365000</v>
      </c>
      <c r="E62" s="26">
        <f t="shared" si="4"/>
        <v>1455000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23" t="s">
        <v>168</v>
      </c>
      <c r="B63" s="26">
        <v>582000</v>
      </c>
      <c r="C63" s="126">
        <v>525000</v>
      </c>
      <c r="D63" s="26">
        <v>1142000</v>
      </c>
      <c r="E63" s="26">
        <f t="shared" si="4"/>
        <v>2249000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23" t="s">
        <v>329</v>
      </c>
      <c r="B64" s="26">
        <v>800000</v>
      </c>
      <c r="C64" s="124">
        <v>678000</v>
      </c>
      <c r="D64" s="26">
        <v>678000</v>
      </c>
      <c r="E64" s="26">
        <f t="shared" si="4"/>
        <v>2156000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23" t="s">
        <v>337</v>
      </c>
      <c r="B65" s="26">
        <v>1168000</v>
      </c>
      <c r="C65" s="124">
        <v>1965000</v>
      </c>
      <c r="D65" s="26">
        <v>780000</v>
      </c>
      <c r="E65" s="26">
        <f t="shared" si="4"/>
        <v>3913000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63" t="s">
        <v>175</v>
      </c>
      <c r="B66" s="24">
        <f>SUM(B67:B72)</f>
        <v>1277000</v>
      </c>
      <c r="C66" s="24">
        <f>SUM(C67:C72)</f>
        <v>1277000</v>
      </c>
      <c r="D66" s="24">
        <f>SUM(D67:D72)</f>
        <v>1285000</v>
      </c>
      <c r="E66" s="24">
        <f>SUM(E67:E72)</f>
        <v>3839000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98" t="s">
        <v>239</v>
      </c>
      <c r="B67" s="26">
        <v>1265000</v>
      </c>
      <c r="C67" s="26">
        <v>1265000</v>
      </c>
      <c r="D67" s="26">
        <v>1265000</v>
      </c>
      <c r="E67" s="26">
        <f aca="true" t="shared" si="5" ref="E67:E72">SUM(B67:D67)</f>
        <v>3795000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87" t="s">
        <v>357</v>
      </c>
      <c r="B68" s="26"/>
      <c r="C68" s="124"/>
      <c r="D68" s="26"/>
      <c r="E68" s="26">
        <f t="shared" si="5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87" t="s">
        <v>358</v>
      </c>
      <c r="B69" s="26"/>
      <c r="C69" s="124"/>
      <c r="D69" s="26"/>
      <c r="E69" s="26">
        <f t="shared" si="5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87" t="s">
        <v>359</v>
      </c>
      <c r="B70" s="26"/>
      <c r="C70" s="26"/>
      <c r="D70" s="26"/>
      <c r="E70" s="26">
        <f t="shared" si="5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87" t="s">
        <v>444</v>
      </c>
      <c r="B71" s="26"/>
      <c r="C71" s="124"/>
      <c r="D71" s="26"/>
      <c r="E71" s="26">
        <f t="shared" si="5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227" t="s">
        <v>492</v>
      </c>
      <c r="B72" s="26">
        <v>12000</v>
      </c>
      <c r="C72" s="124">
        <v>12000</v>
      </c>
      <c r="D72" s="26">
        <v>20000</v>
      </c>
      <c r="E72" s="26">
        <f t="shared" si="5"/>
        <v>44000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63" t="s">
        <v>15</v>
      </c>
      <c r="B73" s="24">
        <f>SUM(B74:B79)</f>
        <v>16322000</v>
      </c>
      <c r="C73" s="24">
        <f>SUM(C74:C79)</f>
        <v>16311000</v>
      </c>
      <c r="D73" s="24">
        <f>SUM(D74:D79)</f>
        <v>16326000</v>
      </c>
      <c r="E73" s="24">
        <f>SUM(E74:E79)</f>
        <v>48959000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98" t="s">
        <v>239</v>
      </c>
      <c r="B74" s="26">
        <v>16295000</v>
      </c>
      <c r="C74" s="26">
        <v>16295000</v>
      </c>
      <c r="D74" s="26">
        <v>16295000</v>
      </c>
      <c r="E74" s="26">
        <f aca="true" t="shared" si="6" ref="E74:E80">SUM(B74:D74)</f>
        <v>48885000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98" t="s">
        <v>360</v>
      </c>
      <c r="B75" s="26"/>
      <c r="C75" s="124"/>
      <c r="D75" s="26"/>
      <c r="E75" s="26">
        <f t="shared" si="6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98" t="s">
        <v>361</v>
      </c>
      <c r="B76" s="26"/>
      <c r="C76" s="124"/>
      <c r="D76" s="26"/>
      <c r="E76" s="26">
        <f t="shared" si="6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98" t="s">
        <v>362</v>
      </c>
      <c r="B77" s="26"/>
      <c r="C77" s="26"/>
      <c r="D77" s="26"/>
      <c r="E77" s="26">
        <f t="shared" si="6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98" t="s">
        <v>445</v>
      </c>
      <c r="B78" s="26"/>
      <c r="C78" s="124"/>
      <c r="D78" s="26"/>
      <c r="E78" s="26">
        <f t="shared" si="6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233" t="s">
        <v>493</v>
      </c>
      <c r="B79" s="26">
        <v>27000</v>
      </c>
      <c r="C79" s="124">
        <v>16000</v>
      </c>
      <c r="D79" s="26">
        <v>31000</v>
      </c>
      <c r="E79" s="26">
        <f t="shared" si="6"/>
        <v>74000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63" t="s">
        <v>185</v>
      </c>
      <c r="B80" s="24">
        <v>0</v>
      </c>
      <c r="C80" s="24">
        <v>0</v>
      </c>
      <c r="D80" s="24">
        <v>0</v>
      </c>
      <c r="E80" s="24">
        <f t="shared" si="6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88"/>
      <c r="B81" s="26"/>
      <c r="C81" s="124"/>
      <c r="D81" s="26"/>
      <c r="E81" s="2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63" t="s">
        <v>139</v>
      </c>
      <c r="B82" s="24">
        <f>SUM(B83:B110)</f>
        <v>0</v>
      </c>
      <c r="C82" s="24">
        <f>SUM(C83:C110)</f>
        <v>0</v>
      </c>
      <c r="D82" s="24">
        <f>SUM(D83:D110)</f>
        <v>0</v>
      </c>
      <c r="E82" s="24">
        <f>SUM(E83:E110)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23" t="s">
        <v>169</v>
      </c>
      <c r="B83" s="26"/>
      <c r="C83" s="124"/>
      <c r="D83" s="26"/>
      <c r="E83" s="26">
        <f aca="true" t="shared" si="7" ref="E83:E111">SUM(B83:D83)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123" t="s">
        <v>128</v>
      </c>
      <c r="B84" s="26"/>
      <c r="C84" s="124"/>
      <c r="D84" s="26"/>
      <c r="E84" s="26">
        <f t="shared" si="7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123" t="s">
        <v>290</v>
      </c>
      <c r="B85" s="26"/>
      <c r="C85" s="124"/>
      <c r="D85" s="26"/>
      <c r="E85" s="26">
        <f t="shared" si="7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23" t="s">
        <v>291</v>
      </c>
      <c r="B86" s="26"/>
      <c r="C86" s="124"/>
      <c r="D86" s="26"/>
      <c r="E86" s="26">
        <f t="shared" si="7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23" t="s">
        <v>240</v>
      </c>
      <c r="B87" s="26"/>
      <c r="C87" s="124"/>
      <c r="D87" s="26"/>
      <c r="E87" s="26">
        <f t="shared" si="7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23" t="s">
        <v>324</v>
      </c>
      <c r="B88" s="26"/>
      <c r="C88" s="124"/>
      <c r="D88" s="26"/>
      <c r="E88" s="26">
        <f t="shared" si="7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50" t="s">
        <v>312</v>
      </c>
      <c r="B89" s="26"/>
      <c r="C89" s="124"/>
      <c r="D89" s="26"/>
      <c r="E89" s="26">
        <f t="shared" si="7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123" t="s">
        <v>289</v>
      </c>
      <c r="B90" s="26"/>
      <c r="C90" s="124"/>
      <c r="D90" s="26"/>
      <c r="E90" s="26">
        <f t="shared" si="7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123" t="s">
        <v>241</v>
      </c>
      <c r="B91" s="26"/>
      <c r="C91" s="124"/>
      <c r="D91" s="26"/>
      <c r="E91" s="26">
        <f t="shared" si="7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150" t="s">
        <v>323</v>
      </c>
      <c r="B92" s="26"/>
      <c r="C92" s="124"/>
      <c r="D92" s="26"/>
      <c r="E92" s="26">
        <f t="shared" si="7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123" t="s">
        <v>243</v>
      </c>
      <c r="B93" s="26"/>
      <c r="C93" s="124"/>
      <c r="D93" s="26"/>
      <c r="E93" s="26">
        <f t="shared" si="7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150" t="s">
        <v>313</v>
      </c>
      <c r="B94" s="26"/>
      <c r="C94" s="124"/>
      <c r="D94" s="26"/>
      <c r="E94" s="26">
        <f t="shared" si="7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123" t="s">
        <v>325</v>
      </c>
      <c r="B95" s="26"/>
      <c r="C95" s="124"/>
      <c r="D95" s="26"/>
      <c r="E95" s="26">
        <f t="shared" si="7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150" t="s">
        <v>331</v>
      </c>
      <c r="B96" s="26"/>
      <c r="C96" s="124"/>
      <c r="D96" s="26"/>
      <c r="E96" s="26">
        <f t="shared" si="7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150" t="s">
        <v>332</v>
      </c>
      <c r="B97" s="26"/>
      <c r="C97" s="124"/>
      <c r="D97" s="26"/>
      <c r="E97" s="26">
        <f t="shared" si="7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150" t="s">
        <v>425</v>
      </c>
      <c r="B98" s="26"/>
      <c r="C98" s="124"/>
      <c r="D98" s="26"/>
      <c r="E98" s="26">
        <f t="shared" si="7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50" t="s">
        <v>333</v>
      </c>
      <c r="B99" s="26"/>
      <c r="C99" s="124"/>
      <c r="D99" s="26"/>
      <c r="E99" s="26">
        <f t="shared" si="7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50" t="s">
        <v>341</v>
      </c>
      <c r="B100" s="26"/>
      <c r="C100" s="124"/>
      <c r="D100" s="26"/>
      <c r="E100" s="26">
        <f t="shared" si="7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50" t="s">
        <v>339</v>
      </c>
      <c r="B101" s="26"/>
      <c r="C101" s="124"/>
      <c r="D101" s="26"/>
      <c r="E101" s="26">
        <f t="shared" si="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50" t="s">
        <v>356</v>
      </c>
      <c r="B102" s="26"/>
      <c r="C102" s="124"/>
      <c r="D102" s="26"/>
      <c r="E102" s="26">
        <f t="shared" si="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23" t="s">
        <v>413</v>
      </c>
      <c r="B103" s="26"/>
      <c r="C103" s="124"/>
      <c r="D103" s="26"/>
      <c r="E103" s="26">
        <f t="shared" si="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23" t="s">
        <v>430</v>
      </c>
      <c r="B104" s="26"/>
      <c r="C104" s="124"/>
      <c r="D104" s="26"/>
      <c r="E104" s="26">
        <f t="shared" si="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50" t="s">
        <v>416</v>
      </c>
      <c r="B105" s="26"/>
      <c r="C105" s="124"/>
      <c r="D105" s="26"/>
      <c r="E105" s="26">
        <f t="shared" si="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8" t="s">
        <v>481</v>
      </c>
      <c r="B106" s="26"/>
      <c r="C106" s="124"/>
      <c r="D106" s="26"/>
      <c r="E106" s="26">
        <f t="shared" si="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8" t="s">
        <v>477</v>
      </c>
      <c r="B107" s="26"/>
      <c r="C107" s="124"/>
      <c r="D107" s="26"/>
      <c r="E107" s="26">
        <f t="shared" si="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8" t="s">
        <v>478</v>
      </c>
      <c r="B108" s="26"/>
      <c r="C108" s="124"/>
      <c r="D108" s="26"/>
      <c r="E108" s="26">
        <f t="shared" si="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8" t="s">
        <v>490</v>
      </c>
      <c r="B109" s="26"/>
      <c r="C109" s="124"/>
      <c r="D109" s="26"/>
      <c r="E109" s="26">
        <f t="shared" si="7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8" t="s">
        <v>488</v>
      </c>
      <c r="B110" s="26"/>
      <c r="C110" s="124"/>
      <c r="D110" s="26"/>
      <c r="E110" s="26">
        <f t="shared" si="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63" t="s">
        <v>16</v>
      </c>
      <c r="B111" s="24">
        <v>0</v>
      </c>
      <c r="C111" s="84">
        <v>0</v>
      </c>
      <c r="D111" s="24">
        <v>0</v>
      </c>
      <c r="E111" s="24">
        <f t="shared" si="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123"/>
      <c r="B112" s="26"/>
      <c r="C112" s="124"/>
      <c r="D112" s="26"/>
      <c r="E112" s="2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63" t="s">
        <v>14</v>
      </c>
      <c r="B113" s="24">
        <f>SUM(B114:B118)</f>
        <v>45000000</v>
      </c>
      <c r="C113" s="84">
        <f>SUM(C114:C118)</f>
        <v>25000000</v>
      </c>
      <c r="D113" s="24">
        <f>SUM(D114:D118)</f>
        <v>11097484.33</v>
      </c>
      <c r="E113" s="24">
        <f>SUM(E114:E118)</f>
        <v>81097484.33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123" t="s">
        <v>131</v>
      </c>
      <c r="B114" s="26">
        <v>45000000</v>
      </c>
      <c r="C114" s="124">
        <v>25000000</v>
      </c>
      <c r="D114" s="26">
        <v>11097484.33</v>
      </c>
      <c r="E114" s="26">
        <f>SUM(B114:D114)</f>
        <v>81097484.33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.75">
      <c r="A115" s="123" t="s">
        <v>132</v>
      </c>
      <c r="B115" s="26"/>
      <c r="C115" s="124"/>
      <c r="D115" s="26"/>
      <c r="E115" s="26">
        <f>SUM(B115:D115)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123" t="s">
        <v>133</v>
      </c>
      <c r="B116" s="26"/>
      <c r="C116" s="124"/>
      <c r="D116" s="26"/>
      <c r="E116" s="26">
        <f>SUM(B116:D116)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2.75">
      <c r="A117" s="123" t="s">
        <v>292</v>
      </c>
      <c r="B117" s="26"/>
      <c r="C117" s="124"/>
      <c r="D117" s="26"/>
      <c r="E117" s="26">
        <f>SUM(B117:D117)</f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.75">
      <c r="A118" s="150" t="s">
        <v>315</v>
      </c>
      <c r="B118" s="26"/>
      <c r="C118" s="124"/>
      <c r="D118" s="26"/>
      <c r="E118" s="26">
        <f>SUM(B118:D118)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.75">
      <c r="A119" s="123"/>
      <c r="B119" s="26"/>
      <c r="C119" s="124"/>
      <c r="D119" s="26"/>
      <c r="E119" s="2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2.75">
      <c r="A120" s="163" t="s">
        <v>17</v>
      </c>
      <c r="B120" s="24">
        <v>0</v>
      </c>
      <c r="C120" s="24">
        <v>0</v>
      </c>
      <c r="D120" s="24">
        <v>0</v>
      </c>
      <c r="E120" s="24">
        <f>SUM(B120:D120)</f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2.75">
      <c r="A121" s="190"/>
      <c r="B121" s="27"/>
      <c r="C121" s="125"/>
      <c r="D121" s="27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2:6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.75">
      <c r="A123" s="168" t="s">
        <v>29</v>
      </c>
      <c r="B123" s="6">
        <f>SUM(B120+B113+B111+B82+B80+B73+B66+B56+B47+B34+B29+B15+B7)</f>
        <v>158848904</v>
      </c>
      <c r="C123" s="6">
        <f>SUM(C120+C113+C111+C82+C80+C73+C66+C56+C47+C34+C29+C15+C7)</f>
        <v>101497904</v>
      </c>
      <c r="D123" s="6">
        <f>SUM(D120+D113+D111+D82+D80+D73+D66+D56+D47+D34+D29+D15+D7)</f>
        <v>85317388.33</v>
      </c>
      <c r="E123" s="6">
        <f>SUM(E120+E113+E111+E82+E80+E73+E66+E56+E47+E34+E29+E15+E7)</f>
        <v>345664196.33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2:6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2:6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2:6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2:6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2:6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2:6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2:6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2:6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2:6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2:6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2:6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2:6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2:6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2:6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2:6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2:6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2:6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2:6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2:6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2:6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2:6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2:6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2:6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</sheetData>
  <sheetProtection/>
  <mergeCells count="3">
    <mergeCell ref="A2:E2"/>
    <mergeCell ref="A3:E3"/>
    <mergeCell ref="A1:E1"/>
  </mergeCells>
  <printOptions horizontalCentered="1"/>
  <pageMargins left="0.6692913385826772" right="0.7480314960629921" top="0.2362204724409449" bottom="0.15748031496062992" header="0.2362204724409449" footer="0"/>
  <pageSetup firstPageNumber="5" useFirstPageNumber="1" horizontalDpi="600" verticalDpi="600" orientation="landscape" scale="63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176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13"/>
      <c r="B8" s="25"/>
      <c r="C8" s="122"/>
      <c r="D8" s="25"/>
      <c r="E8" s="25"/>
      <c r="F8" s="119"/>
    </row>
    <row r="9" spans="1:6" ht="12.75">
      <c r="A9" s="15" t="s">
        <v>239</v>
      </c>
      <c r="B9" s="26">
        <v>3492359.9699999997</v>
      </c>
      <c r="C9" s="118">
        <f>SUM('Ingresos Reales'!E68)</f>
        <v>3854679.3000000003</v>
      </c>
      <c r="D9" s="26">
        <f>SUM('Presupuesto Ingresos'!E67)</f>
        <v>3795000</v>
      </c>
      <c r="E9" s="93">
        <f>SUM(C9-D9)</f>
        <v>59679.30000000028</v>
      </c>
      <c r="F9" s="17"/>
    </row>
    <row r="10" spans="1:6" ht="12.75">
      <c r="A10" s="15"/>
      <c r="B10" s="26"/>
      <c r="C10" s="118"/>
      <c r="D10" s="26"/>
      <c r="E10" s="93"/>
      <c r="F10" s="17"/>
    </row>
    <row r="11" spans="1:6" ht="12.75">
      <c r="A11" s="76" t="s">
        <v>357</v>
      </c>
      <c r="B11" s="26">
        <v>0</v>
      </c>
      <c r="C11" s="118">
        <f>SUM('Ingresos Reales'!E69)</f>
        <v>0</v>
      </c>
      <c r="D11" s="26">
        <f>SUM('Presupuesto Ingresos'!E68)</f>
        <v>0</v>
      </c>
      <c r="E11" s="93">
        <f>SUM(C11-D11)</f>
        <v>0</v>
      </c>
      <c r="F11" s="17"/>
    </row>
    <row r="12" spans="1:6" ht="12.75">
      <c r="A12" s="15"/>
      <c r="B12" s="26"/>
      <c r="C12" s="118"/>
      <c r="D12" s="26"/>
      <c r="E12" s="93"/>
      <c r="F12" s="17"/>
    </row>
    <row r="13" spans="1:6" ht="12.75">
      <c r="A13" s="76" t="s">
        <v>358</v>
      </c>
      <c r="B13" s="26">
        <v>2742.51</v>
      </c>
      <c r="C13" s="118">
        <f>SUM('Ingresos Reales'!E70)</f>
        <v>2598.35</v>
      </c>
      <c r="D13" s="26">
        <f>SUM('Presupuesto Ingresos'!E69)</f>
        <v>0</v>
      </c>
      <c r="E13" s="93">
        <f>SUM(C13-D13)</f>
        <v>2598.35</v>
      </c>
      <c r="F13" s="17"/>
    </row>
    <row r="14" spans="1:6" ht="12.75">
      <c r="A14" s="15"/>
      <c r="B14" s="26"/>
      <c r="C14" s="118"/>
      <c r="D14" s="26"/>
      <c r="E14" s="93"/>
      <c r="F14" s="17"/>
    </row>
    <row r="15" spans="1:6" ht="12.75">
      <c r="A15" s="230" t="s">
        <v>359</v>
      </c>
      <c r="B15" s="26">
        <v>33769.41</v>
      </c>
      <c r="C15" s="118">
        <f>SUM('Ingresos Reales'!E71)</f>
        <v>31610.14</v>
      </c>
      <c r="D15" s="26">
        <f>SUM('Presupuesto Ingresos'!E70)</f>
        <v>0</v>
      </c>
      <c r="E15" s="93">
        <f>SUM(C15-D15)</f>
        <v>31610.14</v>
      </c>
      <c r="F15" s="17"/>
    </row>
    <row r="16" spans="1:6" ht="12.75">
      <c r="A16" s="76"/>
      <c r="B16" s="26"/>
      <c r="C16" s="118"/>
      <c r="D16" s="26"/>
      <c r="E16" s="93"/>
      <c r="F16" s="17"/>
    </row>
    <row r="17" spans="1:6" ht="12.75">
      <c r="A17" s="229" t="s">
        <v>444</v>
      </c>
      <c r="B17" s="26">
        <v>5809.56</v>
      </c>
      <c r="C17" s="118">
        <f>SUM('Ingresos Reales'!E72)</f>
        <v>1306</v>
      </c>
      <c r="D17" s="26">
        <f>SUM('Presupuesto Ingresos'!E71)</f>
        <v>0</v>
      </c>
      <c r="E17" s="93">
        <f>SUM(C17-D17)</f>
        <v>1306</v>
      </c>
      <c r="F17" s="17"/>
    </row>
    <row r="18" spans="1:6" ht="12.75">
      <c r="A18" s="229"/>
      <c r="B18" s="26"/>
      <c r="C18" s="118"/>
      <c r="D18" s="26"/>
      <c r="E18" s="93"/>
      <c r="F18" s="17"/>
    </row>
    <row r="19" spans="1:6" ht="12.75">
      <c r="A19" s="229" t="s">
        <v>492</v>
      </c>
      <c r="B19" s="26"/>
      <c r="C19" s="118">
        <f>SUM('Ingresos Reales'!E73)</f>
        <v>8994.07</v>
      </c>
      <c r="D19" s="26">
        <f>SUM('Presupuesto Ingresos'!E72)</f>
        <v>44000</v>
      </c>
      <c r="E19" s="93">
        <f>SUM(C19-D19)</f>
        <v>-35005.93</v>
      </c>
      <c r="F19" s="17"/>
    </row>
    <row r="20" spans="2:6" ht="12.75">
      <c r="B20" s="12"/>
      <c r="C20" s="37"/>
      <c r="D20" s="11"/>
      <c r="E20" s="11"/>
      <c r="F20" s="17"/>
    </row>
    <row r="21" spans="1:6" ht="12.75">
      <c r="A21" s="5" t="s">
        <v>4</v>
      </c>
      <c r="B21" s="6">
        <f>SUM(B8:B19)</f>
        <v>3534681.4499999997</v>
      </c>
      <c r="C21" s="231">
        <f>SUM(C8:C19)</f>
        <v>3899187.8600000003</v>
      </c>
      <c r="D21" s="6">
        <f>SUM(D8:D19)</f>
        <v>3839000</v>
      </c>
      <c r="E21" s="215">
        <f>SUM(E8:E19)</f>
        <v>60187.86000000027</v>
      </c>
      <c r="F21" s="232"/>
    </row>
    <row r="22" ht="12.75">
      <c r="F22" s="8"/>
    </row>
    <row r="23" spans="1:6" ht="12.75">
      <c r="A23" s="13"/>
      <c r="B23" s="14"/>
      <c r="C23" s="14"/>
      <c r="D23" s="14"/>
      <c r="E23" s="14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27" bottom="0.28" header="0" footer="0"/>
  <pageSetup horizontalDpi="600" verticalDpi="600" orientation="landscape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27" sqref="A27:IV28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9.71093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170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239</v>
      </c>
      <c r="B9" s="93">
        <v>43727625.42</v>
      </c>
      <c r="C9" s="93">
        <f>SUM('Ingresos Reales'!E75)</f>
        <v>54940908</v>
      </c>
      <c r="D9" s="26">
        <f>SUM('Presupuesto Ingresos'!E74)</f>
        <v>48885000</v>
      </c>
      <c r="E9" s="93">
        <f>SUM(C9-D9)</f>
        <v>6055908</v>
      </c>
      <c r="F9" s="8"/>
    </row>
    <row r="10" spans="1:6" ht="12.75">
      <c r="A10" s="8"/>
      <c r="B10" s="26"/>
      <c r="C10" s="93"/>
      <c r="D10" s="26"/>
      <c r="E10" s="93"/>
      <c r="F10" s="8"/>
    </row>
    <row r="11" spans="1:6" ht="12.75">
      <c r="A11" s="76" t="s">
        <v>360</v>
      </c>
      <c r="B11" s="26">
        <v>0</v>
      </c>
      <c r="C11" s="93">
        <f>SUM('Ingresos Reales'!E76)</f>
        <v>0</v>
      </c>
      <c r="D11" s="26">
        <f>SUM('Presupuesto Ingresos'!E75)</f>
        <v>0</v>
      </c>
      <c r="E11" s="93">
        <f>SUM(C11-D11)</f>
        <v>0</v>
      </c>
      <c r="F11" s="8"/>
    </row>
    <row r="12" spans="1:6" ht="12.75">
      <c r="A12" s="8"/>
      <c r="B12" s="26"/>
      <c r="C12" s="93"/>
      <c r="D12" s="26"/>
      <c r="E12" s="93"/>
      <c r="F12" s="8"/>
    </row>
    <row r="13" spans="1:6" ht="12.75">
      <c r="A13" s="76" t="s">
        <v>361</v>
      </c>
      <c r="B13" s="26">
        <v>2127.24</v>
      </c>
      <c r="C13" s="93">
        <f>SUM('Ingresos Reales'!E77)</f>
        <v>2734.84</v>
      </c>
      <c r="D13" s="26">
        <f>SUM('Presupuesto Ingresos'!E76)</f>
        <v>0</v>
      </c>
      <c r="E13" s="93">
        <f>SUM(C13-D13)</f>
        <v>2734.84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230" t="s">
        <v>362</v>
      </c>
      <c r="B15" s="26">
        <v>53116.93000000001</v>
      </c>
      <c r="C15" s="93">
        <f>SUM('Ingresos Reales'!E78)</f>
        <v>0</v>
      </c>
      <c r="D15" s="26">
        <f>SUM('Presupuesto Ingresos'!E77)</f>
        <v>0</v>
      </c>
      <c r="E15" s="93">
        <f>SUM(C15-D15)</f>
        <v>0</v>
      </c>
      <c r="F15" s="8"/>
    </row>
    <row r="16" spans="1:6" ht="12.75">
      <c r="A16" s="76"/>
      <c r="B16" s="26"/>
      <c r="C16" s="93"/>
      <c r="D16" s="26"/>
      <c r="E16" s="93"/>
      <c r="F16" s="8"/>
    </row>
    <row r="17" spans="1:6" ht="12.75">
      <c r="A17" s="230" t="s">
        <v>445</v>
      </c>
      <c r="B17" s="26">
        <v>16721.14</v>
      </c>
      <c r="C17" s="93">
        <f>SUM('Ingresos Reales'!E79)</f>
        <v>165075.61</v>
      </c>
      <c r="D17" s="26">
        <f>SUM('Presupuesto Ingresos'!E78)</f>
        <v>0</v>
      </c>
      <c r="E17" s="93">
        <f>SUM(C17-D17)</f>
        <v>165075.61</v>
      </c>
      <c r="F17" s="8"/>
    </row>
    <row r="18" spans="1:6" ht="12.75">
      <c r="A18" s="76"/>
      <c r="B18" s="26"/>
      <c r="C18" s="93"/>
      <c r="D18" s="26"/>
      <c r="E18" s="93"/>
      <c r="F18" s="8"/>
    </row>
    <row r="19" spans="1:6" ht="12.75">
      <c r="A19" s="230" t="s">
        <v>493</v>
      </c>
      <c r="B19" s="26"/>
      <c r="C19" s="93">
        <f>SUM('Ingresos Reales'!E80)</f>
        <v>71379.6</v>
      </c>
      <c r="D19" s="26">
        <f>SUM('Presupuesto Ingresos'!E79)</f>
        <v>74000</v>
      </c>
      <c r="E19" s="93">
        <f>SUM(C19-D19)</f>
        <v>-2620.399999999994</v>
      </c>
      <c r="F19" s="8"/>
    </row>
    <row r="20" spans="1:6" ht="12.75">
      <c r="A20" s="9"/>
      <c r="B20" s="27"/>
      <c r="C20" s="27"/>
      <c r="D20" s="27"/>
      <c r="E20" s="27"/>
      <c r="F20" s="8"/>
    </row>
    <row r="21" spans="2:6" ht="12.75">
      <c r="B21" s="37"/>
      <c r="C21" s="37"/>
      <c r="D21" s="37"/>
      <c r="E21" s="37"/>
      <c r="F21" s="8"/>
    </row>
    <row r="22" spans="1:6" ht="12.75">
      <c r="A22" s="5" t="s">
        <v>4</v>
      </c>
      <c r="B22" s="6">
        <f>SUM(B8:B20)</f>
        <v>43799590.730000004</v>
      </c>
      <c r="C22" s="95">
        <f>SUM(C8:C20)</f>
        <v>55180098.050000004</v>
      </c>
      <c r="D22" s="6">
        <f>SUM(D8:D20)</f>
        <v>48959000</v>
      </c>
      <c r="E22" s="95">
        <f>SUM(E8:E20)</f>
        <v>6221098.05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3.5" customHeight="1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1" right="0.18" top="0.46" bottom="0.3937007874015748" header="0" footer="0"/>
  <pageSetup horizontalDpi="600" verticalDpi="600" orientation="landscape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3.8515625" style="0" customWidth="1"/>
    <col min="2" max="5" width="14.8515625" style="0" customWidth="1"/>
    <col min="6" max="6" width="37.8515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181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182</v>
      </c>
      <c r="B9" s="26">
        <v>2544209.98</v>
      </c>
      <c r="C9" s="93">
        <f>SUM('Ingresos Reales'!E81)</f>
        <v>0</v>
      </c>
      <c r="D9" s="26">
        <f>SUM('Presupuesto Ingresos'!E80)</f>
        <v>0</v>
      </c>
      <c r="E9" s="93">
        <f>SUM(C9-D9)</f>
        <v>0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2544209.98</v>
      </c>
      <c r="C12" s="95">
        <f>SUM(C8:C10)</f>
        <v>0</v>
      </c>
      <c r="D12" s="6">
        <f>SUM(D8:D10)</f>
        <v>0</v>
      </c>
      <c r="E12" s="95">
        <f>SUM(E8:E10)</f>
        <v>0</v>
      </c>
      <c r="F12" s="31"/>
    </row>
    <row r="13" spans="3:6" ht="12.75">
      <c r="C13" s="73"/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" right="0.22" top="0.31" bottom="0.2" header="0" footer="0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55.57421875" style="0" customWidth="1"/>
    <col min="2" max="5" width="14.8515625" style="0" customWidth="1"/>
    <col min="6" max="6" width="33.0039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183</v>
      </c>
      <c r="B3" s="238"/>
      <c r="C3" s="238"/>
      <c r="D3" s="238"/>
      <c r="E3" s="238"/>
      <c r="F3" s="238"/>
    </row>
    <row r="5" spans="1:6" ht="13.5" thickBot="1">
      <c r="A5" s="139" t="s">
        <v>0</v>
      </c>
      <c r="B5" s="242" t="s">
        <v>178</v>
      </c>
      <c r="C5" s="243"/>
      <c r="D5" s="140" t="s">
        <v>31</v>
      </c>
      <c r="E5" s="140" t="s">
        <v>32</v>
      </c>
      <c r="F5" s="141" t="s">
        <v>196</v>
      </c>
    </row>
    <row r="6" spans="1:6" ht="13.5" thickBot="1">
      <c r="A6" s="142"/>
      <c r="B6" s="4">
        <v>2010</v>
      </c>
      <c r="C6" s="4">
        <v>2011</v>
      </c>
      <c r="D6" s="4">
        <v>2011</v>
      </c>
      <c r="E6" s="4"/>
      <c r="F6" s="143"/>
    </row>
    <row r="7" spans="1:6" ht="12.75">
      <c r="A7" s="15"/>
      <c r="B7" s="16"/>
      <c r="C7" s="16"/>
      <c r="D7" s="16"/>
      <c r="E7" s="16"/>
      <c r="F7" s="17"/>
    </row>
    <row r="8" spans="1:6" ht="12.75">
      <c r="A8" s="13"/>
      <c r="B8" s="25"/>
      <c r="C8" s="122"/>
      <c r="D8" s="25"/>
      <c r="E8" s="25"/>
      <c r="F8" s="119"/>
    </row>
    <row r="9" spans="1:6" ht="12.75">
      <c r="A9" s="15" t="s">
        <v>127</v>
      </c>
      <c r="B9" s="26">
        <v>2350000</v>
      </c>
      <c r="C9" s="118">
        <f>SUM('Ingresos Reales'!E84)</f>
        <v>0</v>
      </c>
      <c r="D9" s="26">
        <f>SUM('Presupuesto Ingresos'!E83)</f>
        <v>0</v>
      </c>
      <c r="E9" s="93">
        <f>SUM(C9-D9)</f>
        <v>0</v>
      </c>
      <c r="F9" s="17"/>
    </row>
    <row r="10" spans="1:6" ht="12.75" hidden="1">
      <c r="A10" s="15"/>
      <c r="B10" s="26"/>
      <c r="C10" s="124"/>
      <c r="D10" s="26"/>
      <c r="E10" s="26"/>
      <c r="F10" s="17"/>
    </row>
    <row r="11" spans="1:6" ht="12.75" hidden="1">
      <c r="A11" s="15" t="s">
        <v>128</v>
      </c>
      <c r="B11" s="26"/>
      <c r="C11" s="118">
        <f>SUM('Ingresos Reales'!E85)</f>
        <v>0</v>
      </c>
      <c r="D11" s="26">
        <f>SUM('Presupuesto Ingresos'!E84)</f>
        <v>0</v>
      </c>
      <c r="E11" s="93">
        <f>SUM(C11-D11)</f>
        <v>0</v>
      </c>
      <c r="F11" s="17"/>
    </row>
    <row r="12" spans="1:6" ht="12.75" hidden="1">
      <c r="A12" s="15"/>
      <c r="B12" s="26"/>
      <c r="C12" s="124"/>
      <c r="D12" s="26"/>
      <c r="E12" s="26"/>
      <c r="F12" s="17"/>
    </row>
    <row r="13" spans="1:6" ht="12.75" hidden="1">
      <c r="A13" s="15" t="s">
        <v>129</v>
      </c>
      <c r="B13" s="26"/>
      <c r="C13" s="118">
        <f>SUM('Ingresos Reales'!E86)</f>
        <v>0</v>
      </c>
      <c r="D13" s="26">
        <f>SUM('Presupuesto Ingresos'!E85)</f>
        <v>0</v>
      </c>
      <c r="E13" s="93">
        <f>SUM(C13-D13)</f>
        <v>0</v>
      </c>
      <c r="F13" s="17"/>
    </row>
    <row r="14" spans="1:6" ht="12.75" hidden="1">
      <c r="A14" s="15"/>
      <c r="B14" s="26"/>
      <c r="C14" s="124"/>
      <c r="D14" s="26"/>
      <c r="E14" s="26"/>
      <c r="F14" s="17"/>
    </row>
    <row r="15" spans="1:6" ht="12.75" hidden="1">
      <c r="A15" s="15" t="s">
        <v>130</v>
      </c>
      <c r="B15" s="26"/>
      <c r="C15" s="118">
        <f>SUM('Ingresos Reales'!E87)</f>
        <v>0</v>
      </c>
      <c r="D15" s="26">
        <f>SUM('Presupuesto Ingresos'!E86)</f>
        <v>0</v>
      </c>
      <c r="E15" s="93">
        <f>SUM(C15-D15)</f>
        <v>0</v>
      </c>
      <c r="F15" s="17"/>
    </row>
    <row r="16" spans="1:6" ht="12.75" hidden="1">
      <c r="A16" s="15"/>
      <c r="B16" s="26"/>
      <c r="C16" s="118"/>
      <c r="D16" s="26"/>
      <c r="E16" s="93"/>
      <c r="F16" s="17"/>
    </row>
    <row r="17" spans="1:6" ht="12.75" hidden="1">
      <c r="A17" s="15" t="s">
        <v>240</v>
      </c>
      <c r="B17" s="26"/>
      <c r="C17" s="118">
        <f>SUM('Ingresos Reales'!E88)</f>
        <v>0</v>
      </c>
      <c r="D17" s="26">
        <f>SUM('Presupuesto Ingresos'!E87)</f>
        <v>0</v>
      </c>
      <c r="E17" s="93">
        <f>SUM(C17-D17)</f>
        <v>0</v>
      </c>
      <c r="F17" s="17"/>
    </row>
    <row r="18" spans="1:6" ht="12.75" customHeight="1" hidden="1">
      <c r="A18" s="15"/>
      <c r="B18" s="26"/>
      <c r="C18" s="118"/>
      <c r="D18" s="26"/>
      <c r="E18" s="93"/>
      <c r="F18" s="17"/>
    </row>
    <row r="19" spans="1:6" ht="12.75" customHeight="1" hidden="1">
      <c r="A19" s="15" t="s">
        <v>244</v>
      </c>
      <c r="B19" s="26">
        <v>0</v>
      </c>
      <c r="C19" s="118">
        <f>SUM('Ingresos Reales'!E89)</f>
        <v>0</v>
      </c>
      <c r="D19" s="26">
        <f>SUM('Presupuesto Ingresos'!E88)</f>
        <v>0</v>
      </c>
      <c r="E19" s="93">
        <f>SUM(C19-D19)</f>
        <v>0</v>
      </c>
      <c r="F19" s="17"/>
    </row>
    <row r="20" spans="1:6" ht="12.75">
      <c r="A20" s="15"/>
      <c r="B20" s="26"/>
      <c r="C20" s="118"/>
      <c r="D20" s="26"/>
      <c r="E20" s="93"/>
      <c r="F20" s="17"/>
    </row>
    <row r="21" spans="1:6" ht="12.75" hidden="1">
      <c r="A21" s="15" t="s">
        <v>312</v>
      </c>
      <c r="B21" s="26">
        <v>0</v>
      </c>
      <c r="C21" s="118">
        <f>SUM('Ingresos Reales'!E90)</f>
        <v>0</v>
      </c>
      <c r="D21" s="26">
        <f>SUM('Presupuesto Ingresos'!E89)</f>
        <v>0</v>
      </c>
      <c r="E21" s="93">
        <f>SUM(C21-D21)</f>
        <v>0</v>
      </c>
      <c r="F21" s="17"/>
    </row>
    <row r="22" spans="1:6" ht="12.75" hidden="1">
      <c r="A22" s="15"/>
      <c r="B22" s="26"/>
      <c r="C22" s="118"/>
      <c r="D22" s="26"/>
      <c r="E22" s="93"/>
      <c r="F22" s="17"/>
    </row>
    <row r="23" spans="1:6" ht="12.75" hidden="1">
      <c r="A23" s="15" t="s">
        <v>289</v>
      </c>
      <c r="B23" s="26">
        <v>0</v>
      </c>
      <c r="C23" s="118">
        <f>SUM('Ingresos Reales'!E91)</f>
        <v>0</v>
      </c>
      <c r="D23" s="26">
        <f>SUM('Presupuesto Ingresos'!E90)</f>
        <v>0</v>
      </c>
      <c r="E23" s="93">
        <f>SUM(C23-D23)</f>
        <v>0</v>
      </c>
      <c r="F23" s="17"/>
    </row>
    <row r="24" spans="1:6" ht="12.75" hidden="1">
      <c r="A24" s="15"/>
      <c r="B24" s="26"/>
      <c r="C24" s="118"/>
      <c r="D24" s="26"/>
      <c r="E24" s="93"/>
      <c r="F24" s="17"/>
    </row>
    <row r="25" spans="1:6" ht="12.75" hidden="1">
      <c r="A25" s="15" t="s">
        <v>241</v>
      </c>
      <c r="B25" s="26">
        <v>0</v>
      </c>
      <c r="C25" s="118">
        <f>SUM('Ingresos Reales'!E92)</f>
        <v>0</v>
      </c>
      <c r="D25" s="26">
        <f>SUM('Presupuesto Ingresos'!E91)</f>
        <v>0</v>
      </c>
      <c r="E25" s="93">
        <f>SUM(C25-D25)</f>
        <v>0</v>
      </c>
      <c r="F25" s="17"/>
    </row>
    <row r="26" spans="1:6" ht="12.75" hidden="1">
      <c r="A26" s="15"/>
      <c r="B26" s="26"/>
      <c r="C26" s="118"/>
      <c r="D26" s="26"/>
      <c r="E26" s="93"/>
      <c r="F26" s="17"/>
    </row>
    <row r="27" spans="1:6" ht="12.75" hidden="1">
      <c r="A27" s="15" t="s">
        <v>442</v>
      </c>
      <c r="B27" s="26">
        <v>0</v>
      </c>
      <c r="C27" s="118">
        <f>SUM('Ingresos Reales'!E93)</f>
        <v>0</v>
      </c>
      <c r="D27" s="26">
        <f>SUM('Presupuesto Ingresos'!E92)</f>
        <v>0</v>
      </c>
      <c r="E27" s="93">
        <f>SUM(C27-D27)</f>
        <v>0</v>
      </c>
      <c r="F27" s="17"/>
    </row>
    <row r="28" spans="1:6" ht="12.75" hidden="1">
      <c r="A28" s="15"/>
      <c r="B28" s="26"/>
      <c r="C28" s="118"/>
      <c r="D28" s="26"/>
      <c r="E28" s="93"/>
      <c r="F28" s="17"/>
    </row>
    <row r="29" spans="1:6" ht="12.75">
      <c r="A29" s="15" t="s">
        <v>243</v>
      </c>
      <c r="B29" s="26">
        <v>95203.95</v>
      </c>
      <c r="C29" s="118">
        <f>SUM('Ingresos Reales'!E94)</f>
        <v>287932.84</v>
      </c>
      <c r="D29" s="26">
        <f>SUM('Presupuesto Ingresos'!E93)</f>
        <v>0</v>
      </c>
      <c r="E29" s="93">
        <f>SUM(C29-D29)</f>
        <v>287932.84</v>
      </c>
      <c r="F29" s="17"/>
    </row>
    <row r="30" spans="1:6" ht="12.75" hidden="1">
      <c r="A30" s="15"/>
      <c r="B30" s="26"/>
      <c r="C30" s="118"/>
      <c r="D30" s="26"/>
      <c r="E30" s="93"/>
      <c r="F30" s="17"/>
    </row>
    <row r="31" spans="1:6" ht="12.75" hidden="1">
      <c r="A31" s="15" t="s">
        <v>313</v>
      </c>
      <c r="B31" s="11">
        <v>0</v>
      </c>
      <c r="C31" s="118">
        <f>SUM('Ingresos Reales'!E95)</f>
        <v>0</v>
      </c>
      <c r="D31" s="26">
        <f>SUM('Presupuesto Ingresos'!E94)</f>
        <v>0</v>
      </c>
      <c r="E31" s="93">
        <f>SUM(C31-D31)</f>
        <v>0</v>
      </c>
      <c r="F31" s="17"/>
    </row>
    <row r="32" spans="1:6" ht="12.75">
      <c r="A32" s="15"/>
      <c r="B32" s="11"/>
      <c r="C32" s="118"/>
      <c r="D32" s="26"/>
      <c r="E32" s="93"/>
      <c r="F32" s="17"/>
    </row>
    <row r="33" spans="1:6" ht="12.75">
      <c r="A33" s="15" t="s">
        <v>325</v>
      </c>
      <c r="B33" s="11">
        <v>1305754.88</v>
      </c>
      <c r="C33" s="118">
        <f>SUM('Ingresos Reales'!E96)</f>
        <v>0</v>
      </c>
      <c r="D33" s="26">
        <f>SUM('Presupuesto Ingresos'!E95)</f>
        <v>0</v>
      </c>
      <c r="E33" s="93">
        <f>SUM(C33-D33)</f>
        <v>0</v>
      </c>
      <c r="F33" s="17"/>
    </row>
    <row r="34" spans="1:6" ht="12.75">
      <c r="A34" s="15"/>
      <c r="B34" s="11"/>
      <c r="C34" s="118"/>
      <c r="D34" s="26"/>
      <c r="E34" s="93"/>
      <c r="F34" s="17"/>
    </row>
    <row r="35" spans="1:6" ht="12.75">
      <c r="A35" s="15" t="s">
        <v>331</v>
      </c>
      <c r="B35" s="11">
        <v>13259304.05</v>
      </c>
      <c r="C35" s="118">
        <f>SUM('Ingresos Reales'!E97)</f>
        <v>0</v>
      </c>
      <c r="D35" s="26">
        <f>SUM('Presupuesto Ingresos'!E96)</f>
        <v>0</v>
      </c>
      <c r="E35" s="93">
        <f>SUM(C35-D35)</f>
        <v>0</v>
      </c>
      <c r="F35" s="17"/>
    </row>
    <row r="36" spans="1:6" ht="12.75">
      <c r="A36" s="15"/>
      <c r="B36" s="11"/>
      <c r="C36" s="118"/>
      <c r="D36" s="26"/>
      <c r="E36" s="93"/>
      <c r="F36" s="17"/>
    </row>
    <row r="37" spans="1:6" ht="12.75">
      <c r="A37" s="15" t="s">
        <v>332</v>
      </c>
      <c r="B37" s="11">
        <v>0</v>
      </c>
      <c r="C37" s="118">
        <f>SUM('Ingresos Reales'!E98)</f>
        <v>63750</v>
      </c>
      <c r="D37" s="26">
        <f>SUM('Presupuesto Ingresos'!E97)</f>
        <v>0</v>
      </c>
      <c r="E37" s="93">
        <f>SUM(C37-D37)</f>
        <v>63750</v>
      </c>
      <c r="F37" s="17"/>
    </row>
    <row r="38" spans="1:6" ht="12.75">
      <c r="A38" s="15"/>
      <c r="B38" s="11"/>
      <c r="C38" s="118"/>
      <c r="D38" s="26"/>
      <c r="E38" s="93"/>
      <c r="F38" s="17"/>
    </row>
    <row r="39" spans="1:6" ht="12.75">
      <c r="A39" s="15" t="s">
        <v>425</v>
      </c>
      <c r="B39" s="11">
        <v>1500000</v>
      </c>
      <c r="C39" s="118">
        <f>SUM('Ingresos Reales'!E99)</f>
        <v>0</v>
      </c>
      <c r="D39" s="26">
        <f>SUM('Presupuesto Ingresos'!E98)</f>
        <v>0</v>
      </c>
      <c r="E39" s="93">
        <f>SUM(C39-D39)</f>
        <v>0</v>
      </c>
      <c r="F39" s="17"/>
    </row>
    <row r="40" spans="1:6" ht="12.75" hidden="1">
      <c r="A40" s="15"/>
      <c r="B40" s="11"/>
      <c r="C40" s="118"/>
      <c r="D40" s="26"/>
      <c r="E40" s="93"/>
      <c r="F40" s="17"/>
    </row>
    <row r="41" spans="1:6" ht="12.75" hidden="1">
      <c r="A41" s="15" t="s">
        <v>333</v>
      </c>
      <c r="B41" s="11"/>
      <c r="C41" s="118">
        <f>SUM('Ingresos Reales'!E100)</f>
        <v>0</v>
      </c>
      <c r="D41" s="26">
        <f>SUM('Presupuesto Ingresos'!E99)</f>
        <v>0</v>
      </c>
      <c r="E41" s="93">
        <f>SUM(C41-D41)</f>
        <v>0</v>
      </c>
      <c r="F41" s="17"/>
    </row>
    <row r="42" spans="1:6" ht="12.75" hidden="1">
      <c r="A42" s="15"/>
      <c r="B42" s="11"/>
      <c r="C42" s="118"/>
      <c r="D42" s="26"/>
      <c r="E42" s="93"/>
      <c r="F42" s="17"/>
    </row>
    <row r="43" spans="1:6" ht="12.75" hidden="1">
      <c r="A43" s="15" t="s">
        <v>340</v>
      </c>
      <c r="B43" s="11"/>
      <c r="C43" s="118">
        <f>SUM('Ingresos Reales'!E101)</f>
        <v>0</v>
      </c>
      <c r="D43" s="26">
        <f>SUM('Presupuesto Ingresos'!E100)</f>
        <v>0</v>
      </c>
      <c r="E43" s="93">
        <f>SUM(C43-D43)</f>
        <v>0</v>
      </c>
      <c r="F43" s="17"/>
    </row>
    <row r="44" spans="1:6" ht="12.75">
      <c r="A44" s="15"/>
      <c r="B44" s="11"/>
      <c r="C44" s="118"/>
      <c r="D44" s="26"/>
      <c r="E44" s="93"/>
      <c r="F44" s="17"/>
    </row>
    <row r="45" spans="1:6" ht="12.75">
      <c r="A45" s="15" t="s">
        <v>339</v>
      </c>
      <c r="B45" s="11">
        <v>0</v>
      </c>
      <c r="C45" s="118">
        <f>SUM('Ingresos Reales'!E102)</f>
        <v>0</v>
      </c>
      <c r="D45" s="26">
        <f>SUM('Presupuesto Ingresos'!E101)</f>
        <v>0</v>
      </c>
      <c r="E45" s="93">
        <f>SUM(C45-D45)</f>
        <v>0</v>
      </c>
      <c r="F45" s="17"/>
    </row>
    <row r="46" spans="1:6" ht="12.75" hidden="1">
      <c r="A46" s="15"/>
      <c r="B46" s="11"/>
      <c r="C46" s="118"/>
      <c r="D46" s="26"/>
      <c r="E46" s="93"/>
      <c r="F46" s="17"/>
    </row>
    <row r="47" spans="1:6" ht="12.75" hidden="1">
      <c r="A47" s="15" t="s">
        <v>443</v>
      </c>
      <c r="B47" s="11"/>
      <c r="C47" s="118">
        <v>0</v>
      </c>
      <c r="D47" s="26">
        <v>0</v>
      </c>
      <c r="E47" s="93">
        <f>SUM(C47-D47)</f>
        <v>0</v>
      </c>
      <c r="F47" s="17"/>
    </row>
    <row r="48" spans="1:6" ht="12.75" hidden="1">
      <c r="A48" s="15"/>
      <c r="B48" s="11"/>
      <c r="C48" s="118"/>
      <c r="D48" s="26"/>
      <c r="E48" s="93"/>
      <c r="F48" s="17"/>
    </row>
    <row r="49" spans="1:6" ht="12.75" hidden="1">
      <c r="A49" s="15" t="s">
        <v>356</v>
      </c>
      <c r="B49" s="11">
        <v>0</v>
      </c>
      <c r="C49" s="118">
        <f>SUM('Ingresos Reales'!E103)</f>
        <v>0</v>
      </c>
      <c r="D49" s="26">
        <f>SUM('Presupuesto Ingresos'!E102)</f>
        <v>0</v>
      </c>
      <c r="E49" s="93">
        <f>SUM(C49-D49)</f>
        <v>0</v>
      </c>
      <c r="F49" s="17"/>
    </row>
    <row r="50" spans="1:6" ht="12.75" hidden="1">
      <c r="A50" s="15"/>
      <c r="B50" s="11"/>
      <c r="C50" s="118"/>
      <c r="D50" s="26"/>
      <c r="E50" s="93"/>
      <c r="F50" s="17"/>
    </row>
    <row r="51" spans="1:6" ht="12.75" hidden="1">
      <c r="A51" s="15" t="s">
        <v>413</v>
      </c>
      <c r="B51" s="11">
        <v>0</v>
      </c>
      <c r="C51" s="180">
        <f>SUM('Ingresos Reales'!E104)</f>
        <v>0</v>
      </c>
      <c r="D51" s="133">
        <f>SUM('Presupuesto Ingresos'!E103)</f>
        <v>0</v>
      </c>
      <c r="E51" s="216">
        <f>SUM(C51-D51)</f>
        <v>0</v>
      </c>
      <c r="F51" s="17"/>
    </row>
    <row r="52" spans="1:6" ht="12.75">
      <c r="A52" s="15"/>
      <c r="B52" s="133"/>
      <c r="C52" s="180"/>
      <c r="D52" s="133"/>
      <c r="E52" s="216"/>
      <c r="F52" s="17"/>
    </row>
    <row r="53" spans="1:6" ht="12.75">
      <c r="A53" s="15" t="s">
        <v>499</v>
      </c>
      <c r="B53" s="11">
        <v>0</v>
      </c>
      <c r="C53" s="180">
        <f>SUM('Ingresos Reales'!E105)</f>
        <v>0</v>
      </c>
      <c r="D53" s="133">
        <f>SUM('Presupuesto Ingresos'!E104)</f>
        <v>0</v>
      </c>
      <c r="E53" s="216">
        <f>SUM(C53-D53)</f>
        <v>0</v>
      </c>
      <c r="F53" s="17"/>
    </row>
    <row r="54" spans="1:6" ht="12.75">
      <c r="A54" s="15"/>
      <c r="B54" s="133"/>
      <c r="C54" s="180"/>
      <c r="D54" s="133"/>
      <c r="E54" s="216"/>
      <c r="F54" s="17"/>
    </row>
    <row r="55" spans="1:6" ht="12.75">
      <c r="A55" s="16" t="s">
        <v>416</v>
      </c>
      <c r="B55" s="11">
        <v>0</v>
      </c>
      <c r="C55" s="180">
        <f>SUM('Ingresos Reales'!E106)</f>
        <v>201918</v>
      </c>
      <c r="D55" s="133">
        <f>SUM('Presupuesto Ingresos'!E105)</f>
        <v>0</v>
      </c>
      <c r="E55" s="216">
        <f>SUM(C55-D55)</f>
        <v>201918</v>
      </c>
      <c r="F55" s="17"/>
    </row>
    <row r="56" spans="1:6" ht="12.75">
      <c r="A56" s="16"/>
      <c r="B56" s="133"/>
      <c r="C56" s="180"/>
      <c r="D56" s="133"/>
      <c r="E56" s="216"/>
      <c r="F56" s="17"/>
    </row>
    <row r="57" spans="1:6" ht="12.75">
      <c r="A57" s="16" t="s">
        <v>481</v>
      </c>
      <c r="B57" s="11">
        <v>0</v>
      </c>
      <c r="C57" s="180">
        <f>SUM('Ingresos Reales'!E107)</f>
        <v>0</v>
      </c>
      <c r="D57" s="133">
        <f>SUM('Presupuesto Ingresos'!E106)</f>
        <v>0</v>
      </c>
      <c r="E57" s="216">
        <f>SUM(C57-D57)</f>
        <v>0</v>
      </c>
      <c r="F57" s="17"/>
    </row>
    <row r="58" spans="1:6" ht="12.75">
      <c r="A58" s="15"/>
      <c r="B58" s="133"/>
      <c r="C58" s="180"/>
      <c r="D58" s="133"/>
      <c r="E58" s="216"/>
      <c r="F58" s="17"/>
    </row>
    <row r="59" spans="1:6" ht="12.75">
      <c r="A59" s="15" t="s">
        <v>477</v>
      </c>
      <c r="B59" s="11">
        <v>0</v>
      </c>
      <c r="C59" s="180">
        <f>SUM('Ingresos Reales'!E108)</f>
        <v>0</v>
      </c>
      <c r="D59" s="133">
        <f>SUM('Presupuesto Ingresos'!E107)</f>
        <v>0</v>
      </c>
      <c r="E59" s="216">
        <f>SUM(C59-D59)</f>
        <v>0</v>
      </c>
      <c r="F59" s="17"/>
    </row>
    <row r="60" spans="1:6" ht="12.75">
      <c r="A60" s="15"/>
      <c r="B60" s="133"/>
      <c r="C60" s="180"/>
      <c r="D60" s="133"/>
      <c r="E60" s="216"/>
      <c r="F60" s="17"/>
    </row>
    <row r="61" spans="1:6" ht="12.75">
      <c r="A61" s="15" t="s">
        <v>478</v>
      </c>
      <c r="B61" s="11">
        <v>0</v>
      </c>
      <c r="C61" s="180">
        <f>SUM('Ingresos Reales'!E109)</f>
        <v>300000</v>
      </c>
      <c r="D61" s="133">
        <f>SUM('Presupuesto Ingresos'!E108)</f>
        <v>0</v>
      </c>
      <c r="E61" s="216">
        <f>SUM(C61-D61)</f>
        <v>300000</v>
      </c>
      <c r="F61" s="17"/>
    </row>
    <row r="62" spans="1:6" ht="12.75">
      <c r="A62" s="15"/>
      <c r="B62" s="133"/>
      <c r="C62" s="180"/>
      <c r="D62" s="133"/>
      <c r="E62" s="216"/>
      <c r="F62" s="17"/>
    </row>
    <row r="63" spans="1:6" ht="12.75">
      <c r="A63" s="8" t="s">
        <v>490</v>
      </c>
      <c r="B63" s="11">
        <v>0</v>
      </c>
      <c r="C63" s="180">
        <f>SUM('Ingresos Reales'!E110)</f>
        <v>0</v>
      </c>
      <c r="D63" s="133">
        <f>SUM('Presupuesto Ingresos'!E109)</f>
        <v>0</v>
      </c>
      <c r="E63" s="216">
        <f>SUM(C63-D63)</f>
        <v>0</v>
      </c>
      <c r="F63" s="17"/>
    </row>
    <row r="64" spans="1:6" ht="12.75">
      <c r="A64" s="8"/>
      <c r="B64" s="133"/>
      <c r="C64" s="180"/>
      <c r="D64" s="133"/>
      <c r="E64" s="216"/>
      <c r="F64" s="17"/>
    </row>
    <row r="65" spans="1:6" ht="12.75">
      <c r="A65" s="8" t="s">
        <v>488</v>
      </c>
      <c r="B65" s="11">
        <v>0</v>
      </c>
      <c r="C65" s="180">
        <f>SUM('Ingresos Reales'!E111)</f>
        <v>0</v>
      </c>
      <c r="D65" s="133">
        <f>SUM('Presupuesto Ingresos'!E110)</f>
        <v>0</v>
      </c>
      <c r="E65" s="216">
        <f>SUM(C65-D65)</f>
        <v>0</v>
      </c>
      <c r="F65" s="17"/>
    </row>
    <row r="66" spans="1:6" ht="12.75">
      <c r="A66" s="15"/>
      <c r="B66" s="11"/>
      <c r="C66" s="40"/>
      <c r="D66" s="12"/>
      <c r="E66" s="12"/>
      <c r="F66" s="17"/>
    </row>
    <row r="67" spans="1:6" ht="12.75">
      <c r="A67" s="214" t="s">
        <v>4</v>
      </c>
      <c r="B67" s="6">
        <f>SUM(B8:B61)</f>
        <v>18510262.880000003</v>
      </c>
      <c r="C67" s="215">
        <f>SUM(C8:C65)</f>
        <v>853600.8400000001</v>
      </c>
      <c r="D67" s="215">
        <f>SUM(D8:D65)</f>
        <v>0</v>
      </c>
      <c r="E67" s="215">
        <f>SUM(E8:E65)</f>
        <v>853600.8400000001</v>
      </c>
      <c r="F67" s="31"/>
    </row>
    <row r="68" spans="1:6" ht="12.75">
      <c r="A68" s="18"/>
      <c r="B68" s="19"/>
      <c r="C68" s="19"/>
      <c r="D68" s="19"/>
      <c r="E68" s="19"/>
      <c r="F68" s="9"/>
    </row>
    <row r="70" ht="12.75">
      <c r="E70" s="37"/>
    </row>
  </sheetData>
  <sheetProtection/>
  <mergeCells count="4">
    <mergeCell ref="A2:F2"/>
    <mergeCell ref="A3:F3"/>
    <mergeCell ref="B5:C5"/>
    <mergeCell ref="A1:F1"/>
  </mergeCells>
  <printOptions horizontalCentered="1"/>
  <pageMargins left="0.57" right="0.33" top="0.17" bottom="0.31" header="0" footer="0"/>
  <pageSetup horizontalDpi="600" verticalDpi="600" orientation="landscape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0039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281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171</v>
      </c>
      <c r="B9" s="26">
        <v>0</v>
      </c>
      <c r="C9" s="93">
        <f>SUM('Ingresos Reales'!E112)</f>
        <v>0</v>
      </c>
      <c r="D9" s="26">
        <f>SUM('Presupuesto Ingresos'!E111)</f>
        <v>0</v>
      </c>
      <c r="E9" s="93">
        <f>SUM(C9-D9)</f>
        <v>0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0</v>
      </c>
      <c r="C12" s="95">
        <f>SUM(C8:C10)</f>
        <v>0</v>
      </c>
      <c r="D12" s="6">
        <f>SUM(D8:D10)</f>
        <v>0</v>
      </c>
      <c r="E12" s="95">
        <f>SUM(E8:E10)</f>
        <v>0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17" top="0.2" bottom="0.21" header="0" footer="0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4218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192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131</v>
      </c>
      <c r="B9" s="26">
        <v>0</v>
      </c>
      <c r="C9" s="93">
        <f>SUM('Ingresos Reales'!E115)</f>
        <v>59500000</v>
      </c>
      <c r="D9" s="26">
        <f>SUM('Presupuesto Ingresos'!E114)</f>
        <v>81097484.33</v>
      </c>
      <c r="E9" s="93">
        <f>SUM(C9-D9)</f>
        <v>-21597484.33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132</v>
      </c>
      <c r="B11" s="26">
        <v>0</v>
      </c>
      <c r="C11" s="93">
        <f>SUM('Ingresos Reales'!E116)</f>
        <v>0</v>
      </c>
      <c r="D11" s="26">
        <f>SUM('Presupuesto Ingresos'!E115)</f>
        <v>0</v>
      </c>
      <c r="E11" s="93">
        <f>SUM(C11-D11)</f>
        <v>0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133</v>
      </c>
      <c r="B13" s="26">
        <v>13395847.74</v>
      </c>
      <c r="C13" s="93">
        <f>SUM('Ingresos Reales'!E117)</f>
        <v>0</v>
      </c>
      <c r="D13" s="26">
        <f>SUM('Presupuesto Ingresos'!E116)</f>
        <v>0</v>
      </c>
      <c r="E13" s="93">
        <f>SUM(C13-D13)</f>
        <v>0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8" t="s">
        <v>292</v>
      </c>
      <c r="B15" s="26">
        <v>0</v>
      </c>
      <c r="C15" s="93">
        <f>SUM('Ingresos Reales'!E118)</f>
        <v>0</v>
      </c>
      <c r="D15" s="26">
        <f>SUM('Presupuesto Ingresos'!E117)</f>
        <v>0</v>
      </c>
      <c r="E15" s="93">
        <f>SUM(C15-D15)</f>
        <v>0</v>
      </c>
      <c r="F15" s="8"/>
    </row>
    <row r="16" spans="1:6" ht="12.75">
      <c r="A16" s="8"/>
      <c r="B16" s="26"/>
      <c r="C16" s="93"/>
      <c r="D16" s="26"/>
      <c r="E16" s="93"/>
      <c r="F16" s="8"/>
    </row>
    <row r="17" spans="1:6" ht="12.75">
      <c r="A17" s="8" t="s">
        <v>315</v>
      </c>
      <c r="B17" s="26">
        <v>0</v>
      </c>
      <c r="C17" s="93">
        <f>SUM('Ingresos Reales'!E119)</f>
        <v>0</v>
      </c>
      <c r="D17" s="26">
        <f>SUM('Presupuesto Ingresos'!E118)</f>
        <v>0</v>
      </c>
      <c r="E17" s="93">
        <f>SUM(C17-D17)</f>
        <v>0</v>
      </c>
      <c r="F17" s="8"/>
    </row>
    <row r="18" spans="1:6" ht="12.75">
      <c r="A18" s="9"/>
      <c r="B18" s="27"/>
      <c r="C18" s="27"/>
      <c r="D18" s="27"/>
      <c r="E18" s="27"/>
      <c r="F18" s="8"/>
    </row>
    <row r="19" spans="2:6" ht="12.75">
      <c r="B19" s="37"/>
      <c r="C19" s="37"/>
      <c r="D19" s="37"/>
      <c r="E19" s="37"/>
      <c r="F19" s="8"/>
    </row>
    <row r="20" spans="1:6" ht="12.75">
      <c r="A20" s="5" t="s">
        <v>4</v>
      </c>
      <c r="B20" s="6">
        <f>SUM(B8:B18)</f>
        <v>13395847.74</v>
      </c>
      <c r="C20" s="95">
        <f>SUM(C8:C18)</f>
        <v>59500000</v>
      </c>
      <c r="D20" s="6">
        <f>SUM(D8:D18)</f>
        <v>81097484.33</v>
      </c>
      <c r="E20" s="95">
        <f>SUM(E8:E18)</f>
        <v>-21597484.33</v>
      </c>
      <c r="F20" s="31"/>
    </row>
    <row r="21" spans="3:6" ht="12.75">
      <c r="C21" s="73"/>
      <c r="F21" s="8"/>
    </row>
    <row r="22" spans="1:6" ht="12.75">
      <c r="A22" s="13"/>
      <c r="B22" s="14"/>
      <c r="C22" s="14"/>
      <c r="D22" s="14"/>
      <c r="E22" s="14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8"/>
      <c r="B47" s="19"/>
      <c r="C47" s="19"/>
      <c r="D47" s="19"/>
      <c r="E47" s="19"/>
      <c r="F47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1.71093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39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3</v>
      </c>
      <c r="B9" s="26">
        <v>1185321.53</v>
      </c>
      <c r="C9" s="93">
        <f>SUM('Ingresos Reales'!E121)</f>
        <v>25132317.139999997</v>
      </c>
      <c r="D9" s="26">
        <f>SUM('Presupuesto Ingresos'!E120)</f>
        <v>0</v>
      </c>
      <c r="E9" s="93">
        <f>SUM(C9-D9)</f>
        <v>25132317.139999997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37"/>
      <c r="C11" s="37"/>
      <c r="D11" s="37"/>
      <c r="E11" s="37"/>
      <c r="F11" s="8"/>
    </row>
    <row r="12" spans="1:6" ht="12.75">
      <c r="A12" s="5" t="s">
        <v>4</v>
      </c>
      <c r="B12" s="6">
        <f>SUM(B8:B10)</f>
        <v>1185321.53</v>
      </c>
      <c r="C12" s="95">
        <f>SUM(C8:C10)</f>
        <v>25132317.139999997</v>
      </c>
      <c r="D12" s="6">
        <f>SUM(D8:D10)</f>
        <v>0</v>
      </c>
      <c r="E12" s="95">
        <f>SUM(E8:E10)</f>
        <v>25132317.139999997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69" zoomScaleNormal="69" zoomScalePageLayoutView="0" workbookViewId="0" topLeftCell="A1">
      <selection activeCell="A13" sqref="A13"/>
    </sheetView>
  </sheetViews>
  <sheetFormatPr defaultColWidth="53.28125" defaultRowHeight="12.75"/>
  <cols>
    <col min="1" max="1" width="53.421875" style="213" customWidth="1"/>
    <col min="2" max="2" width="18.28125" style="130" bestFit="1" customWidth="1"/>
    <col min="3" max="3" width="17.8515625" style="130" bestFit="1" customWidth="1"/>
    <col min="4" max="4" width="18.28125" style="130" bestFit="1" customWidth="1"/>
    <col min="5" max="5" width="18.8515625" style="130" bestFit="1" customWidth="1"/>
    <col min="6" max="16384" width="53.28125" style="130" customWidth="1"/>
  </cols>
  <sheetData>
    <row r="1" spans="1:5" ht="15.75">
      <c r="A1" s="245" t="s">
        <v>309</v>
      </c>
      <c r="B1" s="245"/>
      <c r="C1" s="245"/>
      <c r="D1" s="245"/>
      <c r="E1" s="245"/>
    </row>
    <row r="2" spans="1:5" ht="12.75">
      <c r="A2" s="244" t="s">
        <v>511</v>
      </c>
      <c r="B2" s="244"/>
      <c r="C2" s="244"/>
      <c r="D2" s="244"/>
      <c r="E2" s="244"/>
    </row>
    <row r="3" spans="1:5" ht="12.75">
      <c r="A3" s="244" t="s">
        <v>179</v>
      </c>
      <c r="B3" s="244"/>
      <c r="C3" s="244"/>
      <c r="D3" s="244"/>
      <c r="E3" s="244"/>
    </row>
    <row r="4" ht="13.5" thickBot="1">
      <c r="A4" s="165"/>
    </row>
    <row r="5" spans="1:5" ht="13.5" thickBot="1">
      <c r="A5" s="152" t="s">
        <v>0</v>
      </c>
      <c r="B5" s="152" t="s">
        <v>6</v>
      </c>
      <c r="C5" s="152" t="s">
        <v>7</v>
      </c>
      <c r="D5" s="152" t="s">
        <v>8</v>
      </c>
      <c r="E5" s="152" t="s">
        <v>66</v>
      </c>
    </row>
    <row r="7" spans="1:5" ht="12.75">
      <c r="A7" s="153" t="s">
        <v>88</v>
      </c>
      <c r="B7" s="154">
        <f>SUM(B8:B10)</f>
        <v>31039294</v>
      </c>
      <c r="C7" s="154">
        <f>SUM(C8:C10)</f>
        <v>24242361</v>
      </c>
      <c r="D7" s="154">
        <f>SUM(D8:D10)</f>
        <v>28292910</v>
      </c>
      <c r="E7" s="154">
        <f>SUM(E8:E10)</f>
        <v>83574565</v>
      </c>
    </row>
    <row r="8" spans="1:5" ht="12.75">
      <c r="A8" s="155" t="s">
        <v>43</v>
      </c>
      <c r="B8" s="128">
        <v>19140811</v>
      </c>
      <c r="C8" s="128">
        <v>17609320</v>
      </c>
      <c r="D8" s="128">
        <v>21144046</v>
      </c>
      <c r="E8" s="128">
        <f>SUM(B8:D8)</f>
        <v>57894177</v>
      </c>
    </row>
    <row r="9" spans="1:5" ht="12.75">
      <c r="A9" s="155" t="s">
        <v>45</v>
      </c>
      <c r="B9" s="128">
        <v>4317915</v>
      </c>
      <c r="C9" s="128">
        <v>3785612</v>
      </c>
      <c r="D9" s="128">
        <v>3802065</v>
      </c>
      <c r="E9" s="128">
        <f>SUM(B9:D9)</f>
        <v>11905592</v>
      </c>
    </row>
    <row r="10" spans="1:5" ht="12.75">
      <c r="A10" s="155" t="s">
        <v>44</v>
      </c>
      <c r="B10" s="128">
        <v>7580568</v>
      </c>
      <c r="C10" s="128">
        <v>2847429</v>
      </c>
      <c r="D10" s="128">
        <v>3346798.9999999995</v>
      </c>
      <c r="E10" s="128">
        <f>SUM(B10:D10)</f>
        <v>13774796</v>
      </c>
    </row>
    <row r="11" spans="1:5" ht="12.75">
      <c r="A11" s="187"/>
      <c r="B11" s="128"/>
      <c r="C11" s="128"/>
      <c r="D11" s="128"/>
      <c r="E11" s="128"/>
    </row>
    <row r="12" spans="1:5" ht="12.75">
      <c r="A12" s="156" t="s">
        <v>40</v>
      </c>
      <c r="B12" s="157">
        <f>SUM(B13:B18)</f>
        <v>9026474.31</v>
      </c>
      <c r="C12" s="157">
        <f>SUM(C13:C18)</f>
        <v>9026514.31</v>
      </c>
      <c r="D12" s="157">
        <f>SUM(D13:D18)</f>
        <v>9026514.31</v>
      </c>
      <c r="E12" s="157">
        <f>SUM(E13:E18)</f>
        <v>27079502.93</v>
      </c>
    </row>
    <row r="13" spans="1:5" ht="12.75">
      <c r="A13" s="155" t="s">
        <v>60</v>
      </c>
      <c r="B13" s="128">
        <v>5655900</v>
      </c>
      <c r="C13" s="128">
        <v>5655900</v>
      </c>
      <c r="D13" s="128">
        <v>5655900</v>
      </c>
      <c r="E13" s="128">
        <f aca="true" t="shared" si="0" ref="E13:E18">SUM(B13:D13)</f>
        <v>16967700</v>
      </c>
    </row>
    <row r="14" spans="1:5" ht="12.75">
      <c r="A14" s="155" t="s">
        <v>122</v>
      </c>
      <c r="B14" s="128">
        <v>2926755.31</v>
      </c>
      <c r="C14" s="128">
        <v>2926755.31</v>
      </c>
      <c r="D14" s="128">
        <v>2926755.31</v>
      </c>
      <c r="E14" s="128">
        <f t="shared" si="0"/>
        <v>8780265.93</v>
      </c>
    </row>
    <row r="15" spans="1:5" ht="12.75">
      <c r="A15" s="155" t="s">
        <v>46</v>
      </c>
      <c r="B15" s="128">
        <v>33300</v>
      </c>
      <c r="C15" s="128">
        <v>33300</v>
      </c>
      <c r="D15" s="128">
        <v>33300</v>
      </c>
      <c r="E15" s="128">
        <f t="shared" si="0"/>
        <v>99900</v>
      </c>
    </row>
    <row r="16" spans="1:5" ht="12.75">
      <c r="A16" s="155" t="s">
        <v>47</v>
      </c>
      <c r="B16" s="128">
        <v>0</v>
      </c>
      <c r="C16" s="128">
        <v>0</v>
      </c>
      <c r="D16" s="128">
        <v>0</v>
      </c>
      <c r="E16" s="128">
        <f t="shared" si="0"/>
        <v>0</v>
      </c>
    </row>
    <row r="17" spans="1:5" ht="12.75">
      <c r="A17" s="155" t="s">
        <v>123</v>
      </c>
      <c r="B17" s="128">
        <v>0</v>
      </c>
      <c r="C17" s="128">
        <v>0</v>
      </c>
      <c r="D17" s="128">
        <v>0</v>
      </c>
      <c r="E17" s="128">
        <f t="shared" si="0"/>
        <v>0</v>
      </c>
    </row>
    <row r="18" spans="1:5" ht="12.75">
      <c r="A18" s="155" t="s">
        <v>3</v>
      </c>
      <c r="B18" s="128">
        <v>410519</v>
      </c>
      <c r="C18" s="128">
        <v>410559</v>
      </c>
      <c r="D18" s="128">
        <v>410559</v>
      </c>
      <c r="E18" s="128">
        <f t="shared" si="0"/>
        <v>1231637</v>
      </c>
    </row>
    <row r="19" spans="1:5" ht="12.75">
      <c r="A19" s="187"/>
      <c r="B19" s="128"/>
      <c r="C19" s="128"/>
      <c r="D19" s="128"/>
      <c r="E19" s="150"/>
    </row>
    <row r="20" spans="1:5" ht="12.75">
      <c r="A20" s="158" t="s">
        <v>41</v>
      </c>
      <c r="B20" s="157">
        <f>SUM(B21:B27)</f>
        <v>3926601</v>
      </c>
      <c r="C20" s="157">
        <f>SUM(C21:C27)</f>
        <v>2756256</v>
      </c>
      <c r="D20" s="157">
        <f>SUM(D21:D27)</f>
        <v>2818835.4</v>
      </c>
      <c r="E20" s="157">
        <f aca="true" t="shared" si="1" ref="E20:E27">SUM(B20:D20)</f>
        <v>9501692.4</v>
      </c>
    </row>
    <row r="21" spans="1:5" ht="12.75">
      <c r="A21" s="155" t="s">
        <v>124</v>
      </c>
      <c r="B21" s="128">
        <v>2516227</v>
      </c>
      <c r="C21" s="128">
        <v>127227</v>
      </c>
      <c r="D21" s="128">
        <v>641227</v>
      </c>
      <c r="E21" s="128">
        <f t="shared" si="1"/>
        <v>3284681</v>
      </c>
    </row>
    <row r="22" spans="1:5" ht="12.75">
      <c r="A22" s="155" t="s">
        <v>48</v>
      </c>
      <c r="B22" s="128"/>
      <c r="C22" s="128"/>
      <c r="D22" s="128"/>
      <c r="E22" s="128">
        <f t="shared" si="1"/>
        <v>0</v>
      </c>
    </row>
    <row r="23" spans="1:5" ht="12.75">
      <c r="A23" s="155" t="s">
        <v>49</v>
      </c>
      <c r="B23" s="128">
        <v>268750</v>
      </c>
      <c r="C23" s="128">
        <v>968750</v>
      </c>
      <c r="D23" s="128">
        <v>568750</v>
      </c>
      <c r="E23" s="128">
        <f t="shared" si="1"/>
        <v>1806250</v>
      </c>
    </row>
    <row r="24" spans="1:5" ht="12.75">
      <c r="A24" s="155" t="s">
        <v>50</v>
      </c>
      <c r="B24" s="128">
        <v>167000</v>
      </c>
      <c r="C24" s="128">
        <v>167000</v>
      </c>
      <c r="D24" s="128">
        <v>167000</v>
      </c>
      <c r="E24" s="128">
        <f t="shared" si="1"/>
        <v>501000</v>
      </c>
    </row>
    <row r="25" spans="1:5" ht="12.75">
      <c r="A25" s="155" t="s">
        <v>51</v>
      </c>
      <c r="B25" s="128">
        <v>500282</v>
      </c>
      <c r="C25" s="128">
        <v>1076678</v>
      </c>
      <c r="D25" s="128">
        <v>496064</v>
      </c>
      <c r="E25" s="128">
        <f t="shared" si="1"/>
        <v>2073024</v>
      </c>
    </row>
    <row r="26" spans="1:5" ht="12.75">
      <c r="A26" s="155" t="s">
        <v>3</v>
      </c>
      <c r="B26" s="128">
        <v>146600</v>
      </c>
      <c r="C26" s="128">
        <v>146000</v>
      </c>
      <c r="D26" s="128">
        <v>596000</v>
      </c>
      <c r="E26" s="128">
        <f t="shared" si="1"/>
        <v>888600</v>
      </c>
    </row>
    <row r="27" spans="1:5" ht="12.75">
      <c r="A27" s="158" t="s">
        <v>348</v>
      </c>
      <c r="B27" s="128">
        <v>327742</v>
      </c>
      <c r="C27" s="128">
        <v>270601</v>
      </c>
      <c r="D27" s="128">
        <v>349794.4</v>
      </c>
      <c r="E27" s="128">
        <f t="shared" si="1"/>
        <v>948137.4</v>
      </c>
    </row>
    <row r="28" spans="1:5" ht="12.75">
      <c r="A28" s="187"/>
      <c r="B28" s="128"/>
      <c r="C28" s="128"/>
      <c r="D28" s="128"/>
      <c r="E28" s="150"/>
    </row>
    <row r="29" spans="1:5" ht="12.75">
      <c r="A29" s="158" t="s">
        <v>282</v>
      </c>
      <c r="B29" s="157">
        <f>SUM(B30:B36)</f>
        <v>8559231.5</v>
      </c>
      <c r="C29" s="157">
        <f>SUM(C30:C36)</f>
        <v>5439974</v>
      </c>
      <c r="D29" s="157">
        <f>SUM(D30:D36)</f>
        <v>5397424</v>
      </c>
      <c r="E29" s="157">
        <f>SUM(E30:E36)</f>
        <v>19396629.5</v>
      </c>
    </row>
    <row r="30" spans="1:5" ht="12.75">
      <c r="A30" s="155" t="s">
        <v>247</v>
      </c>
      <c r="B30" s="128">
        <v>3750000</v>
      </c>
      <c r="C30" s="128">
        <v>3750000</v>
      </c>
      <c r="D30" s="128">
        <v>3750000</v>
      </c>
      <c r="E30" s="128">
        <f aca="true" t="shared" si="2" ref="E30:E36">SUM(B30:D30)</f>
        <v>11250000</v>
      </c>
    </row>
    <row r="31" spans="1:5" ht="12.75">
      <c r="A31" s="155" t="s">
        <v>52</v>
      </c>
      <c r="B31" s="128">
        <v>1250000</v>
      </c>
      <c r="C31" s="128">
        <v>1250000</v>
      </c>
      <c r="D31" s="128">
        <v>1250000</v>
      </c>
      <c r="E31" s="128">
        <f t="shared" si="2"/>
        <v>3750000</v>
      </c>
    </row>
    <row r="32" spans="1:5" ht="12.75">
      <c r="A32" s="155" t="s">
        <v>125</v>
      </c>
      <c r="B32" s="128">
        <v>14730</v>
      </c>
      <c r="C32" s="128">
        <v>10000</v>
      </c>
      <c r="D32" s="128">
        <v>11000</v>
      </c>
      <c r="E32" s="128">
        <f t="shared" si="2"/>
        <v>35730</v>
      </c>
    </row>
    <row r="33" spans="1:5" ht="12.75">
      <c r="A33" s="155" t="s">
        <v>54</v>
      </c>
      <c r="B33" s="128">
        <v>291500</v>
      </c>
      <c r="C33" s="128">
        <v>291500</v>
      </c>
      <c r="D33" s="128">
        <v>291500</v>
      </c>
      <c r="E33" s="128">
        <f t="shared" si="2"/>
        <v>874500</v>
      </c>
    </row>
    <row r="34" spans="1:5" ht="12.75">
      <c r="A34" s="155" t="s">
        <v>53</v>
      </c>
      <c r="B34" s="128">
        <v>141741.5</v>
      </c>
      <c r="C34" s="128">
        <v>103774</v>
      </c>
      <c r="D34" s="128">
        <v>62174</v>
      </c>
      <c r="E34" s="128">
        <f t="shared" si="2"/>
        <v>307689.5</v>
      </c>
    </row>
    <row r="35" spans="1:5" ht="12.75">
      <c r="A35" s="155" t="s">
        <v>137</v>
      </c>
      <c r="B35" s="128">
        <v>0</v>
      </c>
      <c r="C35" s="128">
        <v>0</v>
      </c>
      <c r="D35" s="128">
        <v>0</v>
      </c>
      <c r="E35" s="128">
        <f t="shared" si="2"/>
        <v>0</v>
      </c>
    </row>
    <row r="36" spans="1:5" ht="12.75">
      <c r="A36" s="155" t="s">
        <v>3</v>
      </c>
      <c r="B36" s="128">
        <v>3111260</v>
      </c>
      <c r="C36" s="128">
        <v>34700</v>
      </c>
      <c r="D36" s="128">
        <v>32750</v>
      </c>
      <c r="E36" s="128">
        <f t="shared" si="2"/>
        <v>3178710</v>
      </c>
    </row>
    <row r="37" spans="1:5" ht="12.75">
      <c r="A37" s="187"/>
      <c r="B37" s="128"/>
      <c r="C37" s="128"/>
      <c r="D37" s="128"/>
      <c r="E37" s="150"/>
    </row>
    <row r="38" spans="1:5" ht="12.75">
      <c r="A38" s="158" t="s">
        <v>42</v>
      </c>
      <c r="B38" s="157">
        <f>SUM(B39:B40)</f>
        <v>1787000</v>
      </c>
      <c r="C38" s="157">
        <f>SUM(C39:C40)</f>
        <v>283000</v>
      </c>
      <c r="D38" s="157">
        <f>SUM(D39:D40)</f>
        <v>283000</v>
      </c>
      <c r="E38" s="157">
        <f>SUM(E39:E40)</f>
        <v>2353000</v>
      </c>
    </row>
    <row r="39" spans="1:5" ht="12.75">
      <c r="A39" s="155" t="s">
        <v>55</v>
      </c>
      <c r="B39" s="128">
        <v>1787000</v>
      </c>
      <c r="C39" s="128">
        <v>283000</v>
      </c>
      <c r="D39" s="128">
        <v>283000</v>
      </c>
      <c r="E39" s="128">
        <f>SUM(B39:D39)</f>
        <v>2353000</v>
      </c>
    </row>
    <row r="40" spans="1:5" ht="12.75">
      <c r="A40" s="155" t="s">
        <v>56</v>
      </c>
      <c r="B40" s="128"/>
      <c r="C40" s="128"/>
      <c r="D40" s="128"/>
      <c r="E40" s="128">
        <f>SUM(B40:D40)</f>
        <v>0</v>
      </c>
    </row>
    <row r="41" spans="1:5" ht="12.75">
      <c r="A41" s="187"/>
      <c r="B41" s="128"/>
      <c r="C41" s="128"/>
      <c r="D41" s="128"/>
      <c r="E41" s="150"/>
    </row>
    <row r="42" spans="1:5" ht="12.75">
      <c r="A42" s="158" t="s">
        <v>109</v>
      </c>
      <c r="B42" s="157">
        <f>SUM(B43:B46)</f>
        <v>34014377.269999996</v>
      </c>
      <c r="C42" s="157">
        <f>SUM(C43:C46)</f>
        <v>37611357.54</v>
      </c>
      <c r="D42" s="157">
        <f>SUM(D43:D46)</f>
        <v>32880231.36</v>
      </c>
      <c r="E42" s="157">
        <f>SUM(E43:E46)</f>
        <v>104505966.16999999</v>
      </c>
    </row>
    <row r="43" spans="1:5" ht="12.75">
      <c r="A43" s="155" t="s">
        <v>57</v>
      </c>
      <c r="B43" s="128">
        <v>4218424</v>
      </c>
      <c r="C43" s="128">
        <v>8258824</v>
      </c>
      <c r="D43" s="128">
        <v>4697324</v>
      </c>
      <c r="E43" s="128">
        <f>SUM(B43:D43)</f>
        <v>17174572</v>
      </c>
    </row>
    <row r="44" spans="1:5" ht="12.75">
      <c r="A44" s="155" t="s">
        <v>369</v>
      </c>
      <c r="B44" s="128">
        <v>29795953.269999996</v>
      </c>
      <c r="C44" s="128">
        <v>29352533.54</v>
      </c>
      <c r="D44" s="128">
        <v>28182907.36</v>
      </c>
      <c r="E44" s="128">
        <f>SUM(B44:D44)</f>
        <v>87331394.16999999</v>
      </c>
    </row>
    <row r="45" spans="1:5" ht="12.75">
      <c r="A45" s="155" t="s">
        <v>161</v>
      </c>
      <c r="B45" s="128"/>
      <c r="C45" s="128"/>
      <c r="D45" s="128"/>
      <c r="E45" s="128">
        <f>SUM(B45:D45)</f>
        <v>0</v>
      </c>
    </row>
    <row r="46" spans="1:5" ht="12.75">
      <c r="A46" s="159" t="s">
        <v>58</v>
      </c>
      <c r="B46" s="131"/>
      <c r="C46" s="131"/>
      <c r="D46" s="131"/>
      <c r="E46" s="131">
        <f>SUM(B46:D46)</f>
        <v>0</v>
      </c>
    </row>
    <row r="47" spans="1:5" ht="12.75">
      <c r="A47" s="160"/>
      <c r="B47" s="132"/>
      <c r="C47" s="132"/>
      <c r="D47" s="132"/>
      <c r="E47" s="132"/>
    </row>
    <row r="48" spans="1:5" ht="12.75">
      <c r="A48" s="212"/>
      <c r="B48" s="151"/>
      <c r="C48" s="162"/>
      <c r="D48" s="151"/>
      <c r="E48" s="136"/>
    </row>
    <row r="49" spans="1:5" ht="12.75">
      <c r="A49" s="163" t="s">
        <v>126</v>
      </c>
      <c r="B49" s="157">
        <f>SUM(B50:B62)</f>
        <v>3388949.63</v>
      </c>
      <c r="C49" s="157">
        <f>SUM(C50:C62)</f>
        <v>1013755.8</v>
      </c>
      <c r="D49" s="157">
        <f>SUM(D50:D62)</f>
        <v>1013755.8</v>
      </c>
      <c r="E49" s="157">
        <f>SUM(E50:E62)</f>
        <v>5416461.2299999995</v>
      </c>
    </row>
    <row r="50" spans="1:5" ht="12.75">
      <c r="A50" s="98" t="s">
        <v>248</v>
      </c>
      <c r="B50" s="133"/>
      <c r="C50" s="135"/>
      <c r="D50" s="133"/>
      <c r="E50" s="128">
        <f aca="true" t="shared" si="3" ref="E50:E62">SUM(B50:D50)</f>
        <v>0</v>
      </c>
    </row>
    <row r="51" spans="1:5" ht="12.75">
      <c r="A51" s="98" t="s">
        <v>49</v>
      </c>
      <c r="B51" s="133"/>
      <c r="C51" s="135"/>
      <c r="D51" s="133"/>
      <c r="E51" s="128">
        <f t="shared" si="3"/>
        <v>0</v>
      </c>
    </row>
    <row r="52" spans="1:5" ht="12.75">
      <c r="A52" s="98" t="s">
        <v>433</v>
      </c>
      <c r="B52" s="133"/>
      <c r="C52" s="135"/>
      <c r="D52" s="133"/>
      <c r="E52" s="128">
        <f t="shared" si="3"/>
        <v>0</v>
      </c>
    </row>
    <row r="53" spans="1:5" ht="12.75">
      <c r="A53" s="98" t="s">
        <v>371</v>
      </c>
      <c r="B53" s="133"/>
      <c r="C53" s="135"/>
      <c r="D53" s="133"/>
      <c r="E53" s="128">
        <f t="shared" si="3"/>
        <v>0</v>
      </c>
    </row>
    <row r="54" spans="1:5" ht="12.75">
      <c r="A54" s="98" t="s">
        <v>372</v>
      </c>
      <c r="B54" s="133"/>
      <c r="C54" s="135"/>
      <c r="D54" s="133"/>
      <c r="E54" s="128">
        <f t="shared" si="3"/>
        <v>0</v>
      </c>
    </row>
    <row r="55" spans="1:5" ht="12.75">
      <c r="A55" s="98" t="s">
        <v>446</v>
      </c>
      <c r="B55" s="133"/>
      <c r="C55" s="135"/>
      <c r="D55" s="133"/>
      <c r="E55" s="128">
        <f t="shared" si="3"/>
        <v>0</v>
      </c>
    </row>
    <row r="56" spans="1:5" ht="12.75">
      <c r="A56" s="233" t="s">
        <v>494</v>
      </c>
      <c r="B56" s="133">
        <v>5.8</v>
      </c>
      <c r="C56" s="135">
        <v>5.8</v>
      </c>
      <c r="D56" s="133">
        <v>5.8</v>
      </c>
      <c r="E56" s="128">
        <f t="shared" si="3"/>
        <v>17.4</v>
      </c>
    </row>
    <row r="57" spans="1:5" ht="12.75">
      <c r="A57" s="98" t="s">
        <v>440</v>
      </c>
      <c r="B57" s="133">
        <v>123156.9</v>
      </c>
      <c r="C57" s="135">
        <v>0</v>
      </c>
      <c r="D57" s="133">
        <v>0</v>
      </c>
      <c r="E57" s="128">
        <f t="shared" si="3"/>
        <v>123156.9</v>
      </c>
    </row>
    <row r="58" spans="1:5" ht="12.75">
      <c r="A58" s="98" t="s">
        <v>432</v>
      </c>
      <c r="B58" s="133"/>
      <c r="C58" s="135"/>
      <c r="D58" s="133"/>
      <c r="E58" s="128">
        <f t="shared" si="3"/>
        <v>0</v>
      </c>
    </row>
    <row r="59" spans="1:5" ht="12.75">
      <c r="A59" s="98" t="s">
        <v>373</v>
      </c>
      <c r="B59" s="133"/>
      <c r="C59" s="135"/>
      <c r="D59" s="133"/>
      <c r="E59" s="128">
        <f t="shared" si="3"/>
        <v>0</v>
      </c>
    </row>
    <row r="60" spans="1:5" ht="12.75">
      <c r="A60" s="98" t="s">
        <v>374</v>
      </c>
      <c r="B60" s="133">
        <v>1986112.1099999999</v>
      </c>
      <c r="C60" s="135">
        <v>0</v>
      </c>
      <c r="D60" s="133">
        <v>0</v>
      </c>
      <c r="E60" s="128">
        <f t="shared" si="3"/>
        <v>1986112.1099999999</v>
      </c>
    </row>
    <row r="61" spans="1:5" ht="12.75">
      <c r="A61" s="98" t="s">
        <v>447</v>
      </c>
      <c r="B61" s="128">
        <v>265924.82</v>
      </c>
      <c r="C61" s="129">
        <v>0</v>
      </c>
      <c r="D61" s="128">
        <v>0</v>
      </c>
      <c r="E61" s="128">
        <f t="shared" si="3"/>
        <v>265924.82</v>
      </c>
    </row>
    <row r="62" spans="1:5" ht="12.75">
      <c r="A62" s="233" t="s">
        <v>495</v>
      </c>
      <c r="B62" s="128">
        <v>1013750</v>
      </c>
      <c r="C62" s="129">
        <v>1013750</v>
      </c>
      <c r="D62" s="128">
        <v>1013750</v>
      </c>
      <c r="E62" s="128">
        <f t="shared" si="3"/>
        <v>3041250</v>
      </c>
    </row>
    <row r="63" spans="1:5" ht="12.75">
      <c r="A63" s="163" t="s">
        <v>15</v>
      </c>
      <c r="B63" s="157">
        <f>SUM(B64:B97)</f>
        <v>29905876.39</v>
      </c>
      <c r="C63" s="164">
        <f>SUM(C64:C97)</f>
        <v>15147373.25</v>
      </c>
      <c r="D63" s="157">
        <f>SUM(D64:D97)</f>
        <v>21622313.25</v>
      </c>
      <c r="E63" s="157">
        <f>SUM(E64:E97)</f>
        <v>66675562.88999999</v>
      </c>
    </row>
    <row r="64" spans="1:5" ht="12.75">
      <c r="A64" s="98" t="s">
        <v>302</v>
      </c>
      <c r="B64" s="133">
        <v>8177890</v>
      </c>
      <c r="C64" s="135">
        <v>6672355</v>
      </c>
      <c r="D64" s="133">
        <v>8026287</v>
      </c>
      <c r="E64" s="128">
        <f aca="true" t="shared" si="4" ref="E64:E97">SUM(B64:D64)</f>
        <v>22876532</v>
      </c>
    </row>
    <row r="65" spans="1:5" ht="12.75">
      <c r="A65" s="98" t="s">
        <v>397</v>
      </c>
      <c r="B65" s="133"/>
      <c r="C65" s="135"/>
      <c r="D65" s="133"/>
      <c r="E65" s="128">
        <f t="shared" si="4"/>
        <v>0</v>
      </c>
    </row>
    <row r="66" spans="1:5" ht="12.75">
      <c r="A66" s="98" t="s">
        <v>384</v>
      </c>
      <c r="B66" s="133"/>
      <c r="C66" s="135"/>
      <c r="D66" s="133"/>
      <c r="E66" s="128">
        <f t="shared" si="4"/>
        <v>0</v>
      </c>
    </row>
    <row r="67" spans="1:5" ht="12.75">
      <c r="A67" s="98" t="s">
        <v>379</v>
      </c>
      <c r="B67" s="133"/>
      <c r="C67" s="135"/>
      <c r="D67" s="133"/>
      <c r="E67" s="128">
        <f t="shared" si="4"/>
        <v>0</v>
      </c>
    </row>
    <row r="68" spans="1:5" ht="12.75">
      <c r="A68" s="98" t="s">
        <v>449</v>
      </c>
      <c r="B68" s="133"/>
      <c r="C68" s="135"/>
      <c r="D68" s="133"/>
      <c r="E68" s="128">
        <f t="shared" si="4"/>
        <v>0</v>
      </c>
    </row>
    <row r="69" spans="1:5" ht="12.75">
      <c r="A69" s="233" t="s">
        <v>496</v>
      </c>
      <c r="B69" s="133">
        <v>943000</v>
      </c>
      <c r="C69" s="135">
        <v>0</v>
      </c>
      <c r="D69" s="133">
        <v>5121008</v>
      </c>
      <c r="E69" s="128">
        <f t="shared" si="4"/>
        <v>6064008</v>
      </c>
    </row>
    <row r="70" spans="1:5" ht="12.75">
      <c r="A70" s="98" t="s">
        <v>385</v>
      </c>
      <c r="B70" s="133"/>
      <c r="C70" s="135"/>
      <c r="D70" s="133"/>
      <c r="E70" s="128">
        <f t="shared" si="4"/>
        <v>0</v>
      </c>
    </row>
    <row r="71" spans="1:5" ht="12.75">
      <c r="A71" s="98" t="s">
        <v>380</v>
      </c>
      <c r="B71" s="133"/>
      <c r="C71" s="135"/>
      <c r="D71" s="133"/>
      <c r="E71" s="128">
        <f t="shared" si="4"/>
        <v>0</v>
      </c>
    </row>
    <row r="72" spans="1:5" ht="12.75">
      <c r="A72" s="98" t="s">
        <v>450</v>
      </c>
      <c r="B72" s="133"/>
      <c r="C72" s="135"/>
      <c r="D72" s="133"/>
      <c r="E72" s="128">
        <f t="shared" si="4"/>
        <v>0</v>
      </c>
    </row>
    <row r="73" spans="1:5" ht="12.75">
      <c r="A73" s="233" t="s">
        <v>497</v>
      </c>
      <c r="B73" s="133">
        <v>120000</v>
      </c>
      <c r="C73" s="135">
        <v>120000</v>
      </c>
      <c r="D73" s="133">
        <v>120000</v>
      </c>
      <c r="E73" s="128">
        <f t="shared" si="4"/>
        <v>360000</v>
      </c>
    </row>
    <row r="74" spans="1:5" ht="12.75">
      <c r="A74" s="98" t="s">
        <v>386</v>
      </c>
      <c r="B74" s="133"/>
      <c r="C74" s="135"/>
      <c r="D74" s="133"/>
      <c r="E74" s="128">
        <f t="shared" si="4"/>
        <v>0</v>
      </c>
    </row>
    <row r="75" spans="1:5" ht="12.75">
      <c r="A75" s="98" t="s">
        <v>381</v>
      </c>
      <c r="B75" s="133"/>
      <c r="C75" s="135"/>
      <c r="D75" s="133"/>
      <c r="E75" s="128">
        <f t="shared" si="4"/>
        <v>0</v>
      </c>
    </row>
    <row r="76" spans="1:5" ht="12.75">
      <c r="A76" s="98" t="s">
        <v>451</v>
      </c>
      <c r="B76" s="133"/>
      <c r="C76" s="135"/>
      <c r="D76" s="133"/>
      <c r="E76" s="128">
        <f t="shared" si="4"/>
        <v>0</v>
      </c>
    </row>
    <row r="77" spans="1:5" ht="12.75">
      <c r="A77" s="233" t="s">
        <v>504</v>
      </c>
      <c r="B77" s="133">
        <v>2870248</v>
      </c>
      <c r="C77" s="135">
        <v>408290</v>
      </c>
      <c r="D77" s="133">
        <v>408290</v>
      </c>
      <c r="E77" s="128">
        <f t="shared" si="4"/>
        <v>3686828</v>
      </c>
    </row>
    <row r="78" spans="1:5" ht="12.75">
      <c r="A78" s="98" t="s">
        <v>373</v>
      </c>
      <c r="B78" s="133">
        <v>3676022.98</v>
      </c>
      <c r="C78" s="135">
        <v>0</v>
      </c>
      <c r="D78" s="133">
        <v>0</v>
      </c>
      <c r="E78" s="128">
        <f t="shared" si="4"/>
        <v>3676022.98</v>
      </c>
    </row>
    <row r="79" spans="1:5" ht="12.75">
      <c r="A79" s="98" t="s">
        <v>374</v>
      </c>
      <c r="B79" s="133">
        <v>60507.66</v>
      </c>
      <c r="C79" s="135">
        <v>0</v>
      </c>
      <c r="D79" s="133">
        <v>0</v>
      </c>
      <c r="E79" s="128">
        <f t="shared" si="4"/>
        <v>60507.66</v>
      </c>
    </row>
    <row r="80" spans="1:5" ht="12.75">
      <c r="A80" s="98" t="s">
        <v>447</v>
      </c>
      <c r="B80" s="133">
        <v>81479.5</v>
      </c>
      <c r="C80" s="135">
        <v>0</v>
      </c>
      <c r="D80" s="133">
        <v>0</v>
      </c>
      <c r="E80" s="128">
        <f t="shared" si="4"/>
        <v>81479.5</v>
      </c>
    </row>
    <row r="81" spans="1:5" ht="12.75">
      <c r="A81" s="98" t="s">
        <v>383</v>
      </c>
      <c r="B81" s="133"/>
      <c r="C81" s="135"/>
      <c r="D81" s="133"/>
      <c r="E81" s="128">
        <f t="shared" si="4"/>
        <v>0</v>
      </c>
    </row>
    <row r="82" spans="1:5" ht="12.75">
      <c r="A82" s="98" t="s">
        <v>382</v>
      </c>
      <c r="B82" s="133"/>
      <c r="C82" s="135"/>
      <c r="D82" s="133"/>
      <c r="E82" s="128">
        <f t="shared" si="4"/>
        <v>0</v>
      </c>
    </row>
    <row r="83" spans="1:5" ht="12.75">
      <c r="A83" s="98" t="s">
        <v>448</v>
      </c>
      <c r="B83" s="133"/>
      <c r="C83" s="135"/>
      <c r="D83" s="133"/>
      <c r="E83" s="128">
        <f t="shared" si="4"/>
        <v>0</v>
      </c>
    </row>
    <row r="84" spans="1:5" ht="12.75">
      <c r="A84" s="233" t="s">
        <v>498</v>
      </c>
      <c r="B84" s="133">
        <v>6030000</v>
      </c>
      <c r="C84" s="135">
        <v>0</v>
      </c>
      <c r="D84" s="133">
        <v>0</v>
      </c>
      <c r="E84" s="128">
        <f t="shared" si="4"/>
        <v>6030000</v>
      </c>
    </row>
    <row r="85" spans="1:5" s="165" customFormat="1" ht="12.75">
      <c r="A85" s="98" t="s">
        <v>371</v>
      </c>
      <c r="B85" s="133"/>
      <c r="C85" s="135"/>
      <c r="D85" s="133"/>
      <c r="E85" s="128">
        <f t="shared" si="4"/>
        <v>0</v>
      </c>
    </row>
    <row r="86" spans="1:5" s="165" customFormat="1" ht="12.75">
      <c r="A86" s="98" t="s">
        <v>372</v>
      </c>
      <c r="B86" s="133"/>
      <c r="C86" s="135"/>
      <c r="D86" s="133"/>
      <c r="E86" s="128">
        <f t="shared" si="4"/>
        <v>0</v>
      </c>
    </row>
    <row r="87" spans="1:5" s="165" customFormat="1" ht="12.75">
      <c r="A87" s="98" t="s">
        <v>446</v>
      </c>
      <c r="B87" s="133"/>
      <c r="C87" s="135"/>
      <c r="D87" s="133"/>
      <c r="E87" s="128">
        <f t="shared" si="4"/>
        <v>0</v>
      </c>
    </row>
    <row r="88" spans="1:5" s="165" customFormat="1" ht="12.75">
      <c r="A88" s="233" t="s">
        <v>494</v>
      </c>
      <c r="B88" s="133">
        <v>200</v>
      </c>
      <c r="C88" s="135">
        <v>200</v>
      </c>
      <c r="D88" s="133">
        <v>200</v>
      </c>
      <c r="E88" s="128">
        <f t="shared" si="4"/>
        <v>600</v>
      </c>
    </row>
    <row r="89" spans="1:5" s="165" customFormat="1" ht="12.75">
      <c r="A89" s="98" t="s">
        <v>315</v>
      </c>
      <c r="B89" s="133"/>
      <c r="C89" s="135"/>
      <c r="D89" s="133"/>
      <c r="E89" s="128">
        <f t="shared" si="4"/>
        <v>0</v>
      </c>
    </row>
    <row r="90" spans="1:5" s="165" customFormat="1" ht="12.75">
      <c r="A90" s="98" t="s">
        <v>248</v>
      </c>
      <c r="B90" s="133"/>
      <c r="C90" s="135"/>
      <c r="D90" s="133"/>
      <c r="E90" s="128">
        <f t="shared" si="4"/>
        <v>0</v>
      </c>
    </row>
    <row r="91" spans="1:5" s="165" customFormat="1" ht="12.75">
      <c r="A91" s="98" t="s">
        <v>346</v>
      </c>
      <c r="B91" s="133">
        <v>7500000</v>
      </c>
      <c r="C91" s="135">
        <v>7500000</v>
      </c>
      <c r="D91" s="133">
        <v>7500000</v>
      </c>
      <c r="E91" s="128">
        <f t="shared" si="4"/>
        <v>22500000</v>
      </c>
    </row>
    <row r="92" spans="1:5" s="165" customFormat="1" ht="12.75">
      <c r="A92" s="98" t="s">
        <v>327</v>
      </c>
      <c r="B92" s="133"/>
      <c r="C92" s="135"/>
      <c r="D92" s="133"/>
      <c r="E92" s="128">
        <f t="shared" si="4"/>
        <v>0</v>
      </c>
    </row>
    <row r="93" spans="1:5" s="165" customFormat="1" ht="12.75">
      <c r="A93" s="98" t="s">
        <v>426</v>
      </c>
      <c r="B93" s="133"/>
      <c r="C93" s="135"/>
      <c r="D93" s="133"/>
      <c r="E93" s="128">
        <f t="shared" si="4"/>
        <v>0</v>
      </c>
    </row>
    <row r="94" spans="1:5" s="165" customFormat="1" ht="12.75">
      <c r="A94" s="98" t="s">
        <v>435</v>
      </c>
      <c r="B94" s="133"/>
      <c r="C94" s="135"/>
      <c r="D94" s="133"/>
      <c r="E94" s="128">
        <f t="shared" si="4"/>
        <v>0</v>
      </c>
    </row>
    <row r="95" spans="1:5" s="165" customFormat="1" ht="12.75">
      <c r="A95" s="98" t="s">
        <v>421</v>
      </c>
      <c r="B95" s="133"/>
      <c r="C95" s="135"/>
      <c r="D95" s="133"/>
      <c r="E95" s="128">
        <f t="shared" si="4"/>
        <v>0</v>
      </c>
    </row>
    <row r="96" spans="1:5" s="165" customFormat="1" ht="12.75">
      <c r="A96" s="98" t="s">
        <v>422</v>
      </c>
      <c r="B96" s="133"/>
      <c r="C96" s="135"/>
      <c r="D96" s="133"/>
      <c r="E96" s="128">
        <f t="shared" si="4"/>
        <v>0</v>
      </c>
    </row>
    <row r="97" spans="1:5" s="165" customFormat="1" ht="12.75">
      <c r="A97" s="98" t="s">
        <v>475</v>
      </c>
      <c r="B97" s="133">
        <v>446528.25</v>
      </c>
      <c r="C97" s="135">
        <v>446528.25</v>
      </c>
      <c r="D97" s="133">
        <v>446528.25</v>
      </c>
      <c r="E97" s="128">
        <f t="shared" si="4"/>
        <v>1339584.75</v>
      </c>
    </row>
    <row r="98" spans="1:5" ht="12.75">
      <c r="A98" s="163" t="s">
        <v>115</v>
      </c>
      <c r="B98" s="157">
        <f>SUM(B99:B103)</f>
        <v>348200</v>
      </c>
      <c r="C98" s="164">
        <f>SUM(C99:C103)</f>
        <v>873200</v>
      </c>
      <c r="D98" s="157">
        <f>SUM(D99:D103)</f>
        <v>873200</v>
      </c>
      <c r="E98" s="157">
        <f>SUM(E99:E103)</f>
        <v>2094600</v>
      </c>
    </row>
    <row r="99" spans="1:5" ht="12.75">
      <c r="A99" s="98" t="s">
        <v>406</v>
      </c>
      <c r="B99" s="133"/>
      <c r="C99" s="135"/>
      <c r="D99" s="133"/>
      <c r="E99" s="128">
        <f>SUM(B99:D99)</f>
        <v>0</v>
      </c>
    </row>
    <row r="100" spans="1:5" ht="12.75">
      <c r="A100" s="98" t="s">
        <v>405</v>
      </c>
      <c r="B100" s="133">
        <v>348200</v>
      </c>
      <c r="C100" s="135">
        <v>873200</v>
      </c>
      <c r="D100" s="133">
        <v>873200</v>
      </c>
      <c r="E100" s="128">
        <f>SUM(B100:D100)</f>
        <v>2094600</v>
      </c>
    </row>
    <row r="101" spans="1:5" ht="12.75">
      <c r="A101" s="98" t="s">
        <v>303</v>
      </c>
      <c r="B101" s="133"/>
      <c r="C101" s="135"/>
      <c r="D101" s="133"/>
      <c r="E101" s="128">
        <f>SUM(B101:D101)</f>
        <v>0</v>
      </c>
    </row>
    <row r="102" spans="1:5" s="165" customFormat="1" ht="12.75">
      <c r="A102" s="98" t="s">
        <v>310</v>
      </c>
      <c r="B102" s="133"/>
      <c r="C102" s="135"/>
      <c r="D102" s="133"/>
      <c r="E102" s="133">
        <f>SUM(B102:D102)</f>
        <v>0</v>
      </c>
    </row>
    <row r="103" spans="1:5" ht="12.75">
      <c r="A103" s="98" t="s">
        <v>316</v>
      </c>
      <c r="B103" s="157"/>
      <c r="C103" s="164"/>
      <c r="D103" s="157"/>
      <c r="E103" s="128">
        <f>SUM(B103:D103)</f>
        <v>0</v>
      </c>
    </row>
    <row r="104" spans="1:5" ht="12.75">
      <c r="A104" s="163" t="s">
        <v>17</v>
      </c>
      <c r="B104" s="157">
        <f>SUM(B105:B145)</f>
        <v>28599234.529999997</v>
      </c>
      <c r="C104" s="164">
        <f>SUM(C105:C145)</f>
        <v>25570574.369999997</v>
      </c>
      <c r="D104" s="157">
        <f>SUM(D105:D145)</f>
        <v>21134856.43</v>
      </c>
      <c r="E104" s="157">
        <f>SUM(E105:E145)</f>
        <v>75304665.33</v>
      </c>
    </row>
    <row r="105" spans="1:5" s="165" customFormat="1" ht="12.75">
      <c r="A105" s="98" t="s">
        <v>138</v>
      </c>
      <c r="B105" s="133"/>
      <c r="C105" s="135"/>
      <c r="D105" s="133"/>
      <c r="E105" s="133">
        <f aca="true" t="shared" si="5" ref="E105:E145">SUM(B105:D105)</f>
        <v>0</v>
      </c>
    </row>
    <row r="106" spans="1:5" s="165" customFormat="1" ht="12.75">
      <c r="A106" s="98" t="s">
        <v>128</v>
      </c>
      <c r="B106" s="133"/>
      <c r="C106" s="135"/>
      <c r="D106" s="133"/>
      <c r="E106" s="133">
        <f t="shared" si="5"/>
        <v>0</v>
      </c>
    </row>
    <row r="107" spans="1:5" s="165" customFormat="1" ht="12.75">
      <c r="A107" s="98" t="s">
        <v>293</v>
      </c>
      <c r="B107" s="133"/>
      <c r="C107" s="135"/>
      <c r="D107" s="133"/>
      <c r="E107" s="133">
        <f t="shared" si="5"/>
        <v>0</v>
      </c>
    </row>
    <row r="108" spans="1:5" s="165" customFormat="1" ht="12.75">
      <c r="A108" s="98" t="s">
        <v>294</v>
      </c>
      <c r="B108" s="133"/>
      <c r="C108" s="135"/>
      <c r="D108" s="133"/>
      <c r="E108" s="133">
        <f t="shared" si="5"/>
        <v>0</v>
      </c>
    </row>
    <row r="109" spans="1:5" s="165" customFormat="1" ht="12.75">
      <c r="A109" s="98" t="s">
        <v>240</v>
      </c>
      <c r="B109" s="133"/>
      <c r="C109" s="135"/>
      <c r="D109" s="133"/>
      <c r="E109" s="133">
        <f t="shared" si="5"/>
        <v>0</v>
      </c>
    </row>
    <row r="110" spans="1:5" s="165" customFormat="1" ht="12.75">
      <c r="A110" s="98" t="s">
        <v>244</v>
      </c>
      <c r="B110" s="133"/>
      <c r="C110" s="135"/>
      <c r="D110" s="133"/>
      <c r="E110" s="133">
        <f t="shared" si="5"/>
        <v>0</v>
      </c>
    </row>
    <row r="111" spans="1:5" s="165" customFormat="1" ht="12.75">
      <c r="A111" s="98" t="s">
        <v>250</v>
      </c>
      <c r="B111" s="133"/>
      <c r="C111" s="135"/>
      <c r="D111" s="133"/>
      <c r="E111" s="133">
        <f t="shared" si="5"/>
        <v>0</v>
      </c>
    </row>
    <row r="112" spans="1:5" s="165" customFormat="1" ht="12.75">
      <c r="A112" s="98" t="s">
        <v>289</v>
      </c>
      <c r="B112" s="133"/>
      <c r="C112" s="135"/>
      <c r="D112" s="133"/>
      <c r="E112" s="133">
        <f t="shared" si="5"/>
        <v>0</v>
      </c>
    </row>
    <row r="113" spans="1:5" s="165" customFormat="1" ht="12.75">
      <c r="A113" s="98" t="s">
        <v>251</v>
      </c>
      <c r="B113" s="133"/>
      <c r="C113" s="135"/>
      <c r="D113" s="133"/>
      <c r="E113" s="133">
        <f t="shared" si="5"/>
        <v>0</v>
      </c>
    </row>
    <row r="114" spans="1:5" s="165" customFormat="1" ht="12.75">
      <c r="A114" s="98" t="s">
        <v>252</v>
      </c>
      <c r="B114" s="133"/>
      <c r="C114" s="135"/>
      <c r="D114" s="133"/>
      <c r="E114" s="133">
        <f t="shared" si="5"/>
        <v>0</v>
      </c>
    </row>
    <row r="115" spans="1:5" s="165" customFormat="1" ht="12.75">
      <c r="A115" s="98" t="s">
        <v>243</v>
      </c>
      <c r="B115" s="133"/>
      <c r="C115" s="135"/>
      <c r="D115" s="133"/>
      <c r="E115" s="133">
        <f t="shared" si="5"/>
        <v>0</v>
      </c>
    </row>
    <row r="116" spans="1:5" s="165" customFormat="1" ht="12.75">
      <c r="A116" s="98" t="s">
        <v>399</v>
      </c>
      <c r="B116" s="133">
        <v>1500438.32</v>
      </c>
      <c r="C116" s="135">
        <v>0</v>
      </c>
      <c r="D116" s="133">
        <v>0</v>
      </c>
      <c r="E116" s="133">
        <f t="shared" si="5"/>
        <v>1500438.32</v>
      </c>
    </row>
    <row r="117" spans="1:5" s="165" customFormat="1" ht="12.75">
      <c r="A117" s="98" t="s">
        <v>453</v>
      </c>
      <c r="B117" s="133">
        <v>28991.38</v>
      </c>
      <c r="C117" s="135">
        <v>5364550.09</v>
      </c>
      <c r="D117" s="133">
        <v>0</v>
      </c>
      <c r="E117" s="133">
        <f t="shared" si="5"/>
        <v>5393541.47</v>
      </c>
    </row>
    <row r="118" spans="1:5" s="165" customFormat="1" ht="12.75">
      <c r="A118" s="98" t="s">
        <v>300</v>
      </c>
      <c r="B118" s="133"/>
      <c r="C118" s="135"/>
      <c r="D118" s="133"/>
      <c r="E118" s="133">
        <f t="shared" si="5"/>
        <v>0</v>
      </c>
    </row>
    <row r="119" spans="1:5" s="165" customFormat="1" ht="12.75">
      <c r="A119" s="98" t="s">
        <v>301</v>
      </c>
      <c r="B119" s="133">
        <v>438000</v>
      </c>
      <c r="C119" s="135">
        <v>412600</v>
      </c>
      <c r="D119" s="133">
        <v>2413200</v>
      </c>
      <c r="E119" s="133">
        <f t="shared" si="5"/>
        <v>3263800</v>
      </c>
    </row>
    <row r="120" spans="1:5" s="165" customFormat="1" ht="12.75">
      <c r="A120" s="98" t="s">
        <v>325</v>
      </c>
      <c r="B120" s="133"/>
      <c r="C120" s="135"/>
      <c r="D120" s="133"/>
      <c r="E120" s="133">
        <f t="shared" si="5"/>
        <v>0</v>
      </c>
    </row>
    <row r="121" spans="1:5" s="165" customFormat="1" ht="12.75">
      <c r="A121" s="98" t="s">
        <v>400</v>
      </c>
      <c r="B121" s="133"/>
      <c r="C121" s="135"/>
      <c r="D121" s="133"/>
      <c r="E121" s="133">
        <f t="shared" si="5"/>
        <v>0</v>
      </c>
    </row>
    <row r="122" spans="1:5" s="165" customFormat="1" ht="12.75">
      <c r="A122" s="98" t="s">
        <v>454</v>
      </c>
      <c r="B122" s="133">
        <v>3361666.65</v>
      </c>
      <c r="C122" s="135">
        <v>3466871.69</v>
      </c>
      <c r="D122" s="133">
        <v>6817104.81</v>
      </c>
      <c r="E122" s="133">
        <f t="shared" si="5"/>
        <v>13645643.149999999</v>
      </c>
    </row>
    <row r="123" spans="1:5" s="165" customFormat="1" ht="12.75">
      <c r="A123" s="98" t="s">
        <v>331</v>
      </c>
      <c r="B123" s="133"/>
      <c r="C123" s="135"/>
      <c r="D123" s="133"/>
      <c r="E123" s="133">
        <f t="shared" si="5"/>
        <v>0</v>
      </c>
    </row>
    <row r="124" spans="1:5" s="165" customFormat="1" ht="12.75">
      <c r="A124" s="98" t="s">
        <v>401</v>
      </c>
      <c r="B124" s="133">
        <v>176590.46</v>
      </c>
      <c r="C124" s="135">
        <v>0</v>
      </c>
      <c r="D124" s="133">
        <v>0</v>
      </c>
      <c r="E124" s="133">
        <f t="shared" si="5"/>
        <v>176590.46</v>
      </c>
    </row>
    <row r="125" spans="1:5" s="165" customFormat="1" ht="12.75">
      <c r="A125" s="98" t="s">
        <v>455</v>
      </c>
      <c r="B125" s="133">
        <v>3709191.43</v>
      </c>
      <c r="C125" s="135">
        <v>3000000</v>
      </c>
      <c r="D125" s="133">
        <v>3000000</v>
      </c>
      <c r="E125" s="133">
        <f t="shared" si="5"/>
        <v>9709191.43</v>
      </c>
    </row>
    <row r="126" spans="1:5" s="165" customFormat="1" ht="12.75">
      <c r="A126" s="98" t="s">
        <v>332</v>
      </c>
      <c r="B126" s="133">
        <v>540000</v>
      </c>
      <c r="C126" s="135">
        <v>500000</v>
      </c>
      <c r="D126" s="133">
        <v>500000</v>
      </c>
      <c r="E126" s="133">
        <f t="shared" si="5"/>
        <v>1540000</v>
      </c>
    </row>
    <row r="127" spans="1:5" s="165" customFormat="1" ht="12.75">
      <c r="A127" s="98" t="s">
        <v>402</v>
      </c>
      <c r="B127" s="133"/>
      <c r="C127" s="135"/>
      <c r="D127" s="133"/>
      <c r="E127" s="133">
        <f t="shared" si="5"/>
        <v>0</v>
      </c>
    </row>
    <row r="128" spans="1:5" s="165" customFormat="1" ht="12.75">
      <c r="A128" s="98" t="s">
        <v>456</v>
      </c>
      <c r="B128" s="133"/>
      <c r="C128" s="135"/>
      <c r="D128" s="133"/>
      <c r="E128" s="133">
        <f t="shared" si="5"/>
        <v>0</v>
      </c>
    </row>
    <row r="129" spans="1:5" s="165" customFormat="1" ht="12.75">
      <c r="A129" s="98" t="s">
        <v>333</v>
      </c>
      <c r="B129" s="133"/>
      <c r="C129" s="135"/>
      <c r="D129" s="133"/>
      <c r="E129" s="133">
        <f t="shared" si="5"/>
        <v>0</v>
      </c>
    </row>
    <row r="130" spans="1:5" s="165" customFormat="1" ht="12.75">
      <c r="A130" s="98" t="s">
        <v>343</v>
      </c>
      <c r="B130" s="133"/>
      <c r="C130" s="135"/>
      <c r="D130" s="133"/>
      <c r="E130" s="133">
        <f t="shared" si="5"/>
        <v>0</v>
      </c>
    </row>
    <row r="131" spans="1:5" s="165" customFormat="1" ht="12.75">
      <c r="A131" s="98" t="s">
        <v>403</v>
      </c>
      <c r="B131" s="133">
        <v>764196.2</v>
      </c>
      <c r="C131" s="135">
        <v>0</v>
      </c>
      <c r="D131" s="133">
        <v>0</v>
      </c>
      <c r="E131" s="133">
        <f t="shared" si="5"/>
        <v>764196.2</v>
      </c>
    </row>
    <row r="132" spans="1:5" s="165" customFormat="1" ht="12.75">
      <c r="A132" s="98" t="s">
        <v>483</v>
      </c>
      <c r="B132" s="133">
        <v>2262389.19</v>
      </c>
      <c r="C132" s="135">
        <v>1847633.48</v>
      </c>
      <c r="D132" s="133">
        <v>1500000</v>
      </c>
      <c r="E132" s="133">
        <f t="shared" si="5"/>
        <v>5610022.67</v>
      </c>
    </row>
    <row r="133" spans="1:5" s="165" customFormat="1" ht="12.75">
      <c r="A133" s="98" t="s">
        <v>415</v>
      </c>
      <c r="B133" s="133"/>
      <c r="C133" s="135"/>
      <c r="D133" s="133"/>
      <c r="E133" s="133">
        <f t="shared" si="5"/>
        <v>0</v>
      </c>
    </row>
    <row r="134" spans="1:5" s="165" customFormat="1" ht="12.75">
      <c r="A134" s="98" t="s">
        <v>356</v>
      </c>
      <c r="B134" s="133"/>
      <c r="C134" s="135"/>
      <c r="D134" s="133"/>
      <c r="E134" s="133">
        <f t="shared" si="5"/>
        <v>0</v>
      </c>
    </row>
    <row r="135" spans="1:5" s="165" customFormat="1" ht="12.75">
      <c r="A135" s="98" t="s">
        <v>452</v>
      </c>
      <c r="B135" s="133"/>
      <c r="C135" s="135"/>
      <c r="D135" s="133"/>
      <c r="E135" s="133">
        <f t="shared" si="5"/>
        <v>0</v>
      </c>
    </row>
    <row r="136" spans="1:5" s="165" customFormat="1" ht="12.75">
      <c r="A136" s="98" t="s">
        <v>413</v>
      </c>
      <c r="B136" s="133">
        <v>4026184.24</v>
      </c>
      <c r="C136" s="135">
        <v>0</v>
      </c>
      <c r="D136" s="133">
        <v>0</v>
      </c>
      <c r="E136" s="133">
        <f t="shared" si="5"/>
        <v>4026184.24</v>
      </c>
    </row>
    <row r="137" spans="1:5" s="165" customFormat="1" ht="12.75">
      <c r="A137" s="98" t="s">
        <v>430</v>
      </c>
      <c r="B137" s="133">
        <v>29002.76</v>
      </c>
      <c r="C137" s="135">
        <v>0</v>
      </c>
      <c r="D137" s="133">
        <v>0</v>
      </c>
      <c r="E137" s="133">
        <f t="shared" si="5"/>
        <v>29002.76</v>
      </c>
    </row>
    <row r="138" spans="1:5" s="165" customFormat="1" ht="12.75">
      <c r="A138" s="98" t="s">
        <v>322</v>
      </c>
      <c r="B138" s="133"/>
      <c r="C138" s="135"/>
      <c r="D138" s="133"/>
      <c r="E138" s="133">
        <f t="shared" si="5"/>
        <v>0</v>
      </c>
    </row>
    <row r="139" spans="1:5" s="165" customFormat="1" ht="12.75">
      <c r="A139" s="98" t="s">
        <v>416</v>
      </c>
      <c r="B139" s="133"/>
      <c r="C139" s="135"/>
      <c r="D139" s="133"/>
      <c r="E139" s="133">
        <f t="shared" si="5"/>
        <v>0</v>
      </c>
    </row>
    <row r="140" spans="1:5" s="165" customFormat="1" ht="12.75">
      <c r="A140" s="98" t="s">
        <v>486</v>
      </c>
      <c r="B140" s="133">
        <v>742511.65</v>
      </c>
      <c r="C140" s="135">
        <v>1073672.01</v>
      </c>
      <c r="D140" s="133">
        <v>0</v>
      </c>
      <c r="E140" s="133">
        <f t="shared" si="5"/>
        <v>1816183.6600000001</v>
      </c>
    </row>
    <row r="141" spans="1:5" ht="12.75">
      <c r="A141" s="98" t="s">
        <v>457</v>
      </c>
      <c r="B141" s="128">
        <v>385272.94</v>
      </c>
      <c r="C141" s="166">
        <v>0</v>
      </c>
      <c r="D141" s="128">
        <v>0</v>
      </c>
      <c r="E141" s="133">
        <f t="shared" si="5"/>
        <v>385272.94</v>
      </c>
    </row>
    <row r="142" spans="1:5" ht="12.75">
      <c r="A142" s="98" t="s">
        <v>477</v>
      </c>
      <c r="B142" s="128"/>
      <c r="C142" s="166"/>
      <c r="D142" s="128"/>
      <c r="E142" s="133">
        <f t="shared" si="5"/>
        <v>0</v>
      </c>
    </row>
    <row r="143" spans="1:5" ht="12.75">
      <c r="A143" s="217" t="s">
        <v>487</v>
      </c>
      <c r="B143" s="128">
        <v>3134799.31</v>
      </c>
      <c r="C143" s="166">
        <v>2455239.81</v>
      </c>
      <c r="D143" s="128">
        <v>1106197.33</v>
      </c>
      <c r="E143" s="133">
        <f t="shared" si="5"/>
        <v>6696236.45</v>
      </c>
    </row>
    <row r="144" spans="1:5" ht="12.75">
      <c r="A144" s="217" t="s">
        <v>488</v>
      </c>
      <c r="B144" s="128">
        <v>2500000</v>
      </c>
      <c r="C144" s="166">
        <v>2450007.29</v>
      </c>
      <c r="D144" s="128">
        <v>798354.29</v>
      </c>
      <c r="E144" s="133">
        <f t="shared" si="5"/>
        <v>5748361.58</v>
      </c>
    </row>
    <row r="145" spans="1:5" ht="12.75">
      <c r="A145" s="217" t="s">
        <v>489</v>
      </c>
      <c r="B145" s="131">
        <v>5000000</v>
      </c>
      <c r="C145" s="166">
        <v>5000000</v>
      </c>
      <c r="D145" s="131">
        <v>5000000</v>
      </c>
      <c r="E145" s="133">
        <f t="shared" si="5"/>
        <v>15000000</v>
      </c>
    </row>
    <row r="146" spans="1:5" ht="12.75">
      <c r="A146" s="168" t="s">
        <v>29</v>
      </c>
      <c r="B146" s="169">
        <f>SUM(B104+B98+B63+B49+B42+B38+B29+B20+B12+B7)</f>
        <v>150595238.63</v>
      </c>
      <c r="C146" s="169">
        <f>SUM(C104+C98+C63+C49+C42+C38+C29+C20+C12+C7)</f>
        <v>121964366.27</v>
      </c>
      <c r="D146" s="169">
        <f>SUM(D104+D98+D63+D49+D42+D38+D29+D20+D12+D7)</f>
        <v>123343040.55000001</v>
      </c>
      <c r="E146" s="169">
        <f>SUM(E104+E98+E63+E49+E42+E38+E29+E20+E12+E7)</f>
        <v>395902645.45</v>
      </c>
    </row>
    <row r="148" ht="12.75">
      <c r="A148" s="165"/>
    </row>
    <row r="149" spans="1:3" ht="12.75">
      <c r="A149" s="170"/>
      <c r="B149" s="171"/>
      <c r="C149" s="171"/>
    </row>
    <row r="150" spans="1:3" ht="12.75">
      <c r="A150" s="172"/>
      <c r="B150" s="171"/>
      <c r="C150" s="171"/>
    </row>
    <row r="151" spans="1:3" ht="12.75">
      <c r="A151" s="172"/>
      <c r="B151" s="171"/>
      <c r="C151" s="171"/>
    </row>
    <row r="152" spans="1:3" ht="12.75">
      <c r="A152" s="172"/>
      <c r="B152" s="171"/>
      <c r="C152" s="171"/>
    </row>
    <row r="153" spans="1:3" ht="12.75">
      <c r="A153" s="172"/>
      <c r="B153" s="171"/>
      <c r="C153" s="171"/>
    </row>
    <row r="154" spans="1:3" ht="12.75">
      <c r="A154" s="172"/>
      <c r="B154" s="171"/>
      <c r="C154" s="171"/>
    </row>
    <row r="155" spans="1:3" ht="12.75">
      <c r="A155" s="172"/>
      <c r="B155" s="171"/>
      <c r="C155" s="171"/>
    </row>
    <row r="156" spans="1:3" ht="12.75">
      <c r="A156" s="172"/>
      <c r="B156" s="171"/>
      <c r="C156" s="173"/>
    </row>
    <row r="157" spans="1:3" ht="12.75">
      <c r="A157" s="172"/>
      <c r="B157" s="171"/>
      <c r="C157" s="173"/>
    </row>
    <row r="158" spans="1:3" ht="12.75">
      <c r="A158" s="172"/>
      <c r="B158" s="171"/>
      <c r="C158" s="173"/>
    </row>
    <row r="159" spans="1:3" ht="12.75">
      <c r="A159" s="172"/>
      <c r="B159" s="173"/>
      <c r="C159" s="173"/>
    </row>
    <row r="160" spans="1:3" ht="12.75">
      <c r="A160" s="172"/>
      <c r="B160" s="171"/>
      <c r="C160" s="173"/>
    </row>
    <row r="161" spans="1:3" ht="12.75">
      <c r="A161" s="174"/>
      <c r="B161" s="175"/>
      <c r="C161" s="175"/>
    </row>
    <row r="162" spans="1:3" ht="12.75">
      <c r="A162" s="176"/>
      <c r="B162" s="175"/>
      <c r="C162" s="175"/>
    </row>
    <row r="163" spans="1:3" ht="12.75">
      <c r="A163" s="172"/>
      <c r="B163" s="175"/>
      <c r="C163" s="175"/>
    </row>
    <row r="164" spans="1:3" ht="12.75">
      <c r="A164" s="172"/>
      <c r="B164" s="138"/>
      <c r="C164" s="138"/>
    </row>
    <row r="165" spans="1:3" ht="12.75">
      <c r="A165" s="172"/>
      <c r="B165" s="138"/>
      <c r="C165" s="138"/>
    </row>
  </sheetData>
  <sheetProtection/>
  <mergeCells count="3">
    <mergeCell ref="A2:E2"/>
    <mergeCell ref="A3:E3"/>
    <mergeCell ref="A1:E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scale="58" r:id="rId1"/>
  <rowBreaks count="1" manualBreakCount="1">
    <brk id="4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6"/>
  <sheetViews>
    <sheetView zoomScale="75" zoomScaleNormal="75" zoomScalePageLayoutView="0" workbookViewId="0" topLeftCell="A118">
      <selection activeCell="D121" sqref="D121"/>
    </sheetView>
  </sheetViews>
  <sheetFormatPr defaultColWidth="60.140625" defaultRowHeight="12.75"/>
  <cols>
    <col min="1" max="1" width="53.421875" style="130" customWidth="1"/>
    <col min="2" max="4" width="14.8515625" style="191" bestFit="1" customWidth="1"/>
    <col min="5" max="5" width="15.57421875" style="191" bestFit="1" customWidth="1"/>
    <col min="6" max="6" width="10.00390625" style="0" bestFit="1" customWidth="1"/>
  </cols>
  <sheetData>
    <row r="1" spans="1:5" ht="15.75">
      <c r="A1" s="239" t="s">
        <v>309</v>
      </c>
      <c r="B1" s="239"/>
      <c r="C1" s="239"/>
      <c r="D1" s="239"/>
      <c r="E1" s="239"/>
    </row>
    <row r="2" spans="1:5" ht="12.75">
      <c r="A2" s="238" t="s">
        <v>511</v>
      </c>
      <c r="B2" s="238"/>
      <c r="C2" s="238"/>
      <c r="D2" s="238"/>
      <c r="E2" s="238"/>
    </row>
    <row r="3" spans="1:5" ht="12.75">
      <c r="A3" s="238" t="s">
        <v>180</v>
      </c>
      <c r="B3" s="238"/>
      <c r="C3" s="238"/>
      <c r="D3" s="238"/>
      <c r="E3" s="238"/>
    </row>
    <row r="4" ht="13.5" thickBot="1"/>
    <row r="5" spans="1:5" ht="13.5" thickBot="1">
      <c r="A5" s="152" t="s">
        <v>0</v>
      </c>
      <c r="B5" s="192" t="s">
        <v>6</v>
      </c>
      <c r="C5" s="192" t="s">
        <v>7</v>
      </c>
      <c r="D5" s="192" t="s">
        <v>8</v>
      </c>
      <c r="E5" s="192" t="s">
        <v>66</v>
      </c>
    </row>
    <row r="7" spans="1:5" ht="12.75">
      <c r="A7" s="153" t="s">
        <v>88</v>
      </c>
      <c r="B7" s="193">
        <f>SUM(B8:B10)</f>
        <v>23967709.78</v>
      </c>
      <c r="C7" s="193">
        <f>SUM(C8:C10)</f>
        <v>25048304.13</v>
      </c>
      <c r="D7" s="193">
        <f>SUM(D8:D10)</f>
        <v>27622414.24</v>
      </c>
      <c r="E7" s="193">
        <f>SUM(E8:E10)</f>
        <v>76638428.15</v>
      </c>
    </row>
    <row r="8" spans="1:5" ht="12.75">
      <c r="A8" s="155" t="s">
        <v>43</v>
      </c>
      <c r="B8" s="194">
        <v>16533196</v>
      </c>
      <c r="C8" s="194">
        <v>15301223.74</v>
      </c>
      <c r="D8" s="194">
        <v>17342612</v>
      </c>
      <c r="E8" s="194">
        <f>SUM(B8:D8)</f>
        <v>49177031.74</v>
      </c>
    </row>
    <row r="9" spans="1:5" ht="12.75">
      <c r="A9" s="155" t="s">
        <v>45</v>
      </c>
      <c r="B9" s="194">
        <v>4881274.98</v>
      </c>
      <c r="C9" s="194">
        <v>4871423.89</v>
      </c>
      <c r="D9" s="194">
        <v>4426406.68</v>
      </c>
      <c r="E9" s="194">
        <f>SUM(B9:D9)</f>
        <v>14179105.55</v>
      </c>
    </row>
    <row r="10" spans="1:5" ht="12.75">
      <c r="A10" s="155" t="s">
        <v>44</v>
      </c>
      <c r="B10" s="194">
        <v>2553238.8</v>
      </c>
      <c r="C10" s="194">
        <v>4875656.5</v>
      </c>
      <c r="D10" s="194">
        <v>5853395.56</v>
      </c>
      <c r="E10" s="194">
        <f>SUM(B10:D10)</f>
        <v>13282290.86</v>
      </c>
    </row>
    <row r="11" spans="1:5" ht="12.75">
      <c r="A11" s="150"/>
      <c r="B11" s="194"/>
      <c r="C11" s="194"/>
      <c r="D11" s="194"/>
      <c r="E11" s="194"/>
    </row>
    <row r="12" spans="1:5" ht="12.75">
      <c r="A12" s="156" t="s">
        <v>40</v>
      </c>
      <c r="B12" s="198">
        <f>SUM(B13:B18)</f>
        <v>9268163.819999998</v>
      </c>
      <c r="C12" s="198">
        <f>SUM(C13:C18)</f>
        <v>10098320</v>
      </c>
      <c r="D12" s="198">
        <f>SUM(D13:D18)</f>
        <v>9775445.83</v>
      </c>
      <c r="E12" s="198">
        <f>SUM(E13:E18)</f>
        <v>29141929.650000002</v>
      </c>
    </row>
    <row r="13" spans="1:5" ht="12.75">
      <c r="A13" s="155" t="s">
        <v>60</v>
      </c>
      <c r="B13" s="194">
        <v>6000784.84</v>
      </c>
      <c r="C13" s="194">
        <v>6102720.19</v>
      </c>
      <c r="D13" s="194">
        <v>5904636.37</v>
      </c>
      <c r="E13" s="194">
        <f aca="true" t="shared" si="0" ref="E13:E18">SUM(B13:D13)</f>
        <v>18008141.400000002</v>
      </c>
    </row>
    <row r="14" spans="1:5" ht="12.75">
      <c r="A14" s="155" t="s">
        <v>122</v>
      </c>
      <c r="B14" s="194">
        <v>2844941.03</v>
      </c>
      <c r="C14" s="194">
        <v>3497486.3</v>
      </c>
      <c r="D14" s="194">
        <v>3494901.6</v>
      </c>
      <c r="E14" s="194">
        <f t="shared" si="0"/>
        <v>9837328.93</v>
      </c>
    </row>
    <row r="15" spans="1:5" ht="12.75">
      <c r="A15" s="155" t="s">
        <v>46</v>
      </c>
      <c r="B15" s="194">
        <v>90480</v>
      </c>
      <c r="C15" s="194">
        <v>0</v>
      </c>
      <c r="D15" s="194">
        <v>30160</v>
      </c>
      <c r="E15" s="194">
        <f t="shared" si="0"/>
        <v>120640</v>
      </c>
    </row>
    <row r="16" spans="1:5" ht="12.75">
      <c r="A16" s="155" t="s">
        <v>47</v>
      </c>
      <c r="B16" s="194"/>
      <c r="C16" s="194"/>
      <c r="D16" s="194"/>
      <c r="E16" s="194">
        <f t="shared" si="0"/>
        <v>0</v>
      </c>
    </row>
    <row r="17" spans="1:5" ht="12.75">
      <c r="A17" s="155" t="s">
        <v>123</v>
      </c>
      <c r="B17" s="194"/>
      <c r="C17" s="194"/>
      <c r="D17" s="194"/>
      <c r="E17" s="194">
        <f t="shared" si="0"/>
        <v>0</v>
      </c>
    </row>
    <row r="18" spans="1:5" ht="12.75">
      <c r="A18" s="155" t="s">
        <v>3</v>
      </c>
      <c r="B18" s="194">
        <v>331957.95</v>
      </c>
      <c r="C18" s="194">
        <v>498113.51</v>
      </c>
      <c r="D18" s="194">
        <v>345747.86</v>
      </c>
      <c r="E18" s="194">
        <f t="shared" si="0"/>
        <v>1175819.3199999998</v>
      </c>
    </row>
    <row r="19" spans="1:5" ht="12.75">
      <c r="A19" s="150"/>
      <c r="B19" s="194"/>
      <c r="C19" s="194"/>
      <c r="D19" s="194"/>
      <c r="E19" s="194"/>
    </row>
    <row r="20" spans="1:5" ht="12.75">
      <c r="A20" s="158" t="s">
        <v>41</v>
      </c>
      <c r="B20" s="198">
        <f>SUM(B21:B27)</f>
        <v>3583622.82</v>
      </c>
      <c r="C20" s="198">
        <f>SUM(C21:C27)</f>
        <v>2531438.29</v>
      </c>
      <c r="D20" s="198">
        <f>SUM(D21:D27)</f>
        <v>5912782.840000001</v>
      </c>
      <c r="E20" s="198">
        <f aca="true" t="shared" si="1" ref="E20:E27">SUM(B20:D20)</f>
        <v>12027843.95</v>
      </c>
    </row>
    <row r="21" spans="1:5" ht="12.75">
      <c r="A21" s="155" t="s">
        <v>124</v>
      </c>
      <c r="B21" s="194">
        <v>624866.48</v>
      </c>
      <c r="C21" s="194">
        <v>307021.95</v>
      </c>
      <c r="D21" s="194">
        <v>2243815.9</v>
      </c>
      <c r="E21" s="194">
        <f t="shared" si="1"/>
        <v>3175704.33</v>
      </c>
    </row>
    <row r="22" spans="1:5" ht="12.75">
      <c r="A22" s="155" t="s">
        <v>48</v>
      </c>
      <c r="B22" s="194"/>
      <c r="C22" s="194"/>
      <c r="D22" s="194"/>
      <c r="E22" s="194">
        <f t="shared" si="1"/>
        <v>0</v>
      </c>
    </row>
    <row r="23" spans="1:5" ht="12.75">
      <c r="A23" s="155" t="s">
        <v>49</v>
      </c>
      <c r="B23" s="194">
        <v>1867433.4</v>
      </c>
      <c r="C23" s="194">
        <v>228827.21</v>
      </c>
      <c r="D23" s="194">
        <v>1447614.73</v>
      </c>
      <c r="E23" s="194">
        <f t="shared" si="1"/>
        <v>3543875.34</v>
      </c>
    </row>
    <row r="24" spans="1:5" ht="12.75">
      <c r="A24" s="155" t="s">
        <v>50</v>
      </c>
      <c r="B24" s="194">
        <v>139338.76</v>
      </c>
      <c r="C24" s="194">
        <v>286917.08</v>
      </c>
      <c r="D24" s="194">
        <v>85896.9</v>
      </c>
      <c r="E24" s="194">
        <f t="shared" si="1"/>
        <v>512152.74</v>
      </c>
    </row>
    <row r="25" spans="1:5" ht="12.75">
      <c r="A25" s="155" t="s">
        <v>51</v>
      </c>
      <c r="B25" s="194">
        <v>531704.68</v>
      </c>
      <c r="C25" s="194">
        <v>1315707.18</v>
      </c>
      <c r="D25" s="194">
        <v>1418715.43</v>
      </c>
      <c r="E25" s="194">
        <f t="shared" si="1"/>
        <v>3266127.29</v>
      </c>
    </row>
    <row r="26" spans="1:5" ht="12.75">
      <c r="A26" s="155" t="s">
        <v>3</v>
      </c>
      <c r="B26" s="194">
        <v>134433.5</v>
      </c>
      <c r="C26" s="194">
        <v>111360</v>
      </c>
      <c r="D26" s="194">
        <v>337635.19</v>
      </c>
      <c r="E26" s="194">
        <f t="shared" si="1"/>
        <v>583428.69</v>
      </c>
    </row>
    <row r="27" spans="1:5" ht="12.75">
      <c r="A27" s="163" t="s">
        <v>348</v>
      </c>
      <c r="B27" s="194">
        <v>285846</v>
      </c>
      <c r="C27" s="196">
        <v>281604.87</v>
      </c>
      <c r="D27" s="194">
        <v>379104.69</v>
      </c>
      <c r="E27" s="194">
        <f t="shared" si="1"/>
        <v>946555.56</v>
      </c>
    </row>
    <row r="28" spans="1:5" ht="12.75">
      <c r="A28" s="150"/>
      <c r="B28" s="194"/>
      <c r="C28" s="194"/>
      <c r="D28" s="194"/>
      <c r="E28" s="194"/>
    </row>
    <row r="29" spans="1:5" ht="12.75">
      <c r="A29" s="158" t="s">
        <v>282</v>
      </c>
      <c r="B29" s="198">
        <f>SUM(B30:B36)</f>
        <v>7318540.84</v>
      </c>
      <c r="C29" s="198">
        <f>SUM(C30:C36)</f>
        <v>7964382.7299999995</v>
      </c>
      <c r="D29" s="198">
        <f>SUM(D30:D36)</f>
        <v>8584966.3</v>
      </c>
      <c r="E29" s="198">
        <f>SUM(E30:E36)</f>
        <v>23867889.869999997</v>
      </c>
    </row>
    <row r="30" spans="1:5" ht="12.75">
      <c r="A30" s="155" t="s">
        <v>247</v>
      </c>
      <c r="B30" s="194">
        <v>5080246.98</v>
      </c>
      <c r="C30" s="194">
        <v>4656380.63</v>
      </c>
      <c r="D30" s="194">
        <v>6139426.72</v>
      </c>
      <c r="E30" s="194">
        <f aca="true" t="shared" si="2" ref="E30:E36">SUM(B30:D30)</f>
        <v>15876054.329999998</v>
      </c>
    </row>
    <row r="31" spans="1:5" ht="12.75">
      <c r="A31" s="155" t="s">
        <v>52</v>
      </c>
      <c r="B31" s="194">
        <v>1306449.01</v>
      </c>
      <c r="C31" s="194">
        <v>1850693.76</v>
      </c>
      <c r="D31" s="194">
        <v>1819605.03</v>
      </c>
      <c r="E31" s="194">
        <f t="shared" si="2"/>
        <v>4976747.8</v>
      </c>
    </row>
    <row r="32" spans="1:5" ht="12.75">
      <c r="A32" s="155" t="s">
        <v>125</v>
      </c>
      <c r="B32" s="194">
        <v>3561.2</v>
      </c>
      <c r="C32" s="194">
        <v>66700</v>
      </c>
      <c r="D32" s="194">
        <v>123412.4</v>
      </c>
      <c r="E32" s="194">
        <f t="shared" si="2"/>
        <v>193673.59999999998</v>
      </c>
    </row>
    <row r="33" spans="1:5" ht="12.75">
      <c r="A33" s="155" t="s">
        <v>54</v>
      </c>
      <c r="B33" s="194">
        <v>240074.51</v>
      </c>
      <c r="C33" s="194">
        <v>558397.29</v>
      </c>
      <c r="D33" s="194">
        <v>154165.2</v>
      </c>
      <c r="E33" s="194">
        <f t="shared" si="2"/>
        <v>952637</v>
      </c>
    </row>
    <row r="34" spans="1:5" ht="12.75">
      <c r="A34" s="155" t="s">
        <v>53</v>
      </c>
      <c r="B34" s="194">
        <v>45065.05</v>
      </c>
      <c r="C34" s="194">
        <v>25005.2</v>
      </c>
      <c r="D34" s="194">
        <v>73296.47</v>
      </c>
      <c r="E34" s="194">
        <f t="shared" si="2"/>
        <v>143366.72</v>
      </c>
    </row>
    <row r="35" spans="1:5" ht="12.75">
      <c r="A35" s="155" t="s">
        <v>137</v>
      </c>
      <c r="B35" s="194"/>
      <c r="C35" s="194"/>
      <c r="D35" s="194"/>
      <c r="E35" s="194">
        <f t="shared" si="2"/>
        <v>0</v>
      </c>
    </row>
    <row r="36" spans="1:5" ht="12.75">
      <c r="A36" s="155" t="s">
        <v>3</v>
      </c>
      <c r="B36" s="194">
        <v>643144.09</v>
      </c>
      <c r="C36" s="194">
        <v>807205.85</v>
      </c>
      <c r="D36" s="194">
        <v>275060.48</v>
      </c>
      <c r="E36" s="194">
        <f t="shared" si="2"/>
        <v>1725410.42</v>
      </c>
    </row>
    <row r="37" spans="1:5" ht="12.75">
      <c r="A37" s="150"/>
      <c r="B37" s="194"/>
      <c r="C37" s="194"/>
      <c r="D37" s="194"/>
      <c r="E37" s="194"/>
    </row>
    <row r="38" spans="1:5" ht="12.75">
      <c r="A38" s="158" t="s">
        <v>42</v>
      </c>
      <c r="B38" s="198">
        <f>SUM(B39:B40)</f>
        <v>925361.59</v>
      </c>
      <c r="C38" s="198">
        <f>SUM(C39:C40)</f>
        <v>1243289.45</v>
      </c>
      <c r="D38" s="198">
        <f>SUM(D39:D40)</f>
        <v>918264.45</v>
      </c>
      <c r="E38" s="198">
        <f>SUM(E39:E40)</f>
        <v>3086915.49</v>
      </c>
    </row>
    <row r="39" spans="1:5" ht="12.75">
      <c r="A39" s="155" t="s">
        <v>55</v>
      </c>
      <c r="B39" s="194">
        <v>925361.59</v>
      </c>
      <c r="C39" s="194">
        <v>1243289.45</v>
      </c>
      <c r="D39" s="194">
        <v>918264.45</v>
      </c>
      <c r="E39" s="194">
        <f>SUM(B39:D39)</f>
        <v>3086915.49</v>
      </c>
    </row>
    <row r="40" spans="1:5" ht="12.75">
      <c r="A40" s="155" t="s">
        <v>56</v>
      </c>
      <c r="B40" s="194"/>
      <c r="C40" s="194"/>
      <c r="D40" s="194"/>
      <c r="E40" s="194">
        <f>SUM(B40:D40)</f>
        <v>0</v>
      </c>
    </row>
    <row r="41" spans="1:5" ht="12.75">
      <c r="A41" s="150"/>
      <c r="B41" s="194"/>
      <c r="C41" s="194"/>
      <c r="D41" s="194"/>
      <c r="E41" s="194"/>
    </row>
    <row r="42" spans="1:5" ht="12.75">
      <c r="A42" s="158" t="s">
        <v>109</v>
      </c>
      <c r="B42" s="198">
        <f>SUM(B43:B46)</f>
        <v>17705344.67</v>
      </c>
      <c r="C42" s="198">
        <f>SUM(C43:C46)</f>
        <v>16725786.55</v>
      </c>
      <c r="D42" s="198">
        <f>SUM(D43:D46)</f>
        <v>39343966.410000004</v>
      </c>
      <c r="E42" s="198">
        <f>SUM(E43:E46)</f>
        <v>73775097.63</v>
      </c>
    </row>
    <row r="43" spans="1:5" ht="12.75">
      <c r="A43" s="155" t="s">
        <v>57</v>
      </c>
      <c r="B43" s="194">
        <v>4381211.04</v>
      </c>
      <c r="C43" s="194">
        <v>4180690.46</v>
      </c>
      <c r="D43" s="194">
        <v>9088398.9</v>
      </c>
      <c r="E43" s="194">
        <f>SUM(B43:D43)</f>
        <v>17650300.4</v>
      </c>
    </row>
    <row r="44" spans="1:5" ht="12.75">
      <c r="A44" s="155" t="s">
        <v>369</v>
      </c>
      <c r="B44" s="194">
        <v>13324133.63</v>
      </c>
      <c r="C44" s="194">
        <v>12545096.09</v>
      </c>
      <c r="D44" s="194">
        <v>30255567.51</v>
      </c>
      <c r="E44" s="194">
        <f>SUM(B44:D44)</f>
        <v>56124797.230000004</v>
      </c>
    </row>
    <row r="45" spans="1:5" ht="12.75">
      <c r="A45" s="155" t="s">
        <v>161</v>
      </c>
      <c r="B45" s="194"/>
      <c r="C45" s="194"/>
      <c r="D45" s="194"/>
      <c r="E45" s="194">
        <f>SUM(B45:D45)</f>
        <v>0</v>
      </c>
    </row>
    <row r="46" spans="1:5" ht="12.75">
      <c r="A46" s="159" t="s">
        <v>58</v>
      </c>
      <c r="B46" s="200"/>
      <c r="C46" s="200"/>
      <c r="D46" s="200"/>
      <c r="E46" s="200">
        <f>SUM(B46:D46)</f>
        <v>0</v>
      </c>
    </row>
    <row r="47" spans="1:5" ht="12.75">
      <c r="A47" s="160"/>
      <c r="B47" s="202"/>
      <c r="C47" s="202"/>
      <c r="D47" s="202"/>
      <c r="E47" s="202"/>
    </row>
    <row r="48" spans="1:5" ht="12.75">
      <c r="A48" s="161"/>
      <c r="B48" s="203"/>
      <c r="C48" s="203"/>
      <c r="D48" s="203"/>
      <c r="E48" s="204"/>
    </row>
    <row r="49" spans="1:5" ht="12.75">
      <c r="A49" s="163" t="s">
        <v>126</v>
      </c>
      <c r="B49" s="198">
        <f>SUM(B50:B62)</f>
        <v>361362.67</v>
      </c>
      <c r="C49" s="198">
        <f>SUM(C50:C62)</f>
        <v>0</v>
      </c>
      <c r="D49" s="198">
        <f>SUM(D50:D62)</f>
        <v>570352.64</v>
      </c>
      <c r="E49" s="198">
        <f>SUM(E50:E62)</f>
        <v>931715.31</v>
      </c>
    </row>
    <row r="50" spans="1:5" ht="12.75">
      <c r="A50" s="98" t="s">
        <v>248</v>
      </c>
      <c r="B50" s="205"/>
      <c r="C50" s="205"/>
      <c r="D50" s="236"/>
      <c r="E50" s="197">
        <f aca="true" t="shared" si="3" ref="E50:E62">SUM(B50:D50)</f>
        <v>0</v>
      </c>
    </row>
    <row r="51" spans="1:5" ht="12.75">
      <c r="A51" s="98" t="s">
        <v>49</v>
      </c>
      <c r="B51" s="205"/>
      <c r="C51" s="205"/>
      <c r="D51" s="236"/>
      <c r="E51" s="197">
        <f t="shared" si="3"/>
        <v>0</v>
      </c>
    </row>
    <row r="52" spans="1:5" ht="12.75">
      <c r="A52" s="98" t="s">
        <v>433</v>
      </c>
      <c r="B52" s="205"/>
      <c r="C52" s="205"/>
      <c r="D52" s="236"/>
      <c r="E52" s="197">
        <f t="shared" si="3"/>
        <v>0</v>
      </c>
    </row>
    <row r="53" spans="1:5" ht="12.75">
      <c r="A53" s="98" t="s">
        <v>371</v>
      </c>
      <c r="B53" s="205"/>
      <c r="C53" s="205"/>
      <c r="D53" s="236"/>
      <c r="E53" s="197">
        <f t="shared" si="3"/>
        <v>0</v>
      </c>
    </row>
    <row r="54" spans="1:5" ht="12.75">
      <c r="A54" s="98" t="s">
        <v>372</v>
      </c>
      <c r="B54" s="205">
        <v>0</v>
      </c>
      <c r="C54" s="205">
        <v>0</v>
      </c>
      <c r="D54" s="236">
        <v>11.6</v>
      </c>
      <c r="E54" s="197">
        <f t="shared" si="3"/>
        <v>11.6</v>
      </c>
    </row>
    <row r="55" spans="1:5" ht="12.75">
      <c r="A55" s="98" t="s">
        <v>446</v>
      </c>
      <c r="B55" s="205">
        <v>0</v>
      </c>
      <c r="C55" s="205">
        <v>0</v>
      </c>
      <c r="D55" s="236">
        <v>290</v>
      </c>
      <c r="E55" s="197">
        <f t="shared" si="3"/>
        <v>290</v>
      </c>
    </row>
    <row r="56" spans="1:5" ht="12.75">
      <c r="A56" s="233" t="s">
        <v>494</v>
      </c>
      <c r="B56" s="205"/>
      <c r="C56" s="205"/>
      <c r="D56" s="236"/>
      <c r="E56" s="197">
        <f t="shared" si="3"/>
        <v>0</v>
      </c>
    </row>
    <row r="57" spans="1:5" ht="12.75">
      <c r="A57" s="98" t="s">
        <v>440</v>
      </c>
      <c r="B57" s="205"/>
      <c r="C57" s="205"/>
      <c r="D57" s="236"/>
      <c r="E57" s="197">
        <f t="shared" si="3"/>
        <v>0</v>
      </c>
    </row>
    <row r="58" spans="1:5" ht="12.75">
      <c r="A58" s="98" t="s">
        <v>432</v>
      </c>
      <c r="B58" s="205"/>
      <c r="C58" s="205"/>
      <c r="D58" s="236"/>
      <c r="E58" s="197">
        <f t="shared" si="3"/>
        <v>0</v>
      </c>
    </row>
    <row r="59" spans="1:5" ht="12.75">
      <c r="A59" s="98" t="s">
        <v>373</v>
      </c>
      <c r="B59" s="205"/>
      <c r="C59" s="205"/>
      <c r="D59" s="236"/>
      <c r="E59" s="197">
        <f t="shared" si="3"/>
        <v>0</v>
      </c>
    </row>
    <row r="60" spans="1:5" ht="12.75">
      <c r="A60" s="98" t="s">
        <v>374</v>
      </c>
      <c r="B60" s="205">
        <v>123774.11</v>
      </c>
      <c r="C60" s="205">
        <v>0</v>
      </c>
      <c r="D60" s="236">
        <v>570051.04</v>
      </c>
      <c r="E60" s="197">
        <f t="shared" si="3"/>
        <v>693825.15</v>
      </c>
    </row>
    <row r="61" spans="1:5" ht="12.75">
      <c r="A61" s="98" t="s">
        <v>447</v>
      </c>
      <c r="B61" s="194">
        <v>237588.56</v>
      </c>
      <c r="C61" s="194">
        <v>0</v>
      </c>
      <c r="D61" s="194">
        <v>0</v>
      </c>
      <c r="E61" s="197">
        <f t="shared" si="3"/>
        <v>237588.56</v>
      </c>
    </row>
    <row r="62" spans="1:5" ht="12.75">
      <c r="A62" s="233" t="s">
        <v>495</v>
      </c>
      <c r="B62" s="194"/>
      <c r="C62" s="194"/>
      <c r="D62" s="194"/>
      <c r="E62" s="197">
        <f t="shared" si="3"/>
        <v>0</v>
      </c>
    </row>
    <row r="63" spans="1:5" ht="12.75">
      <c r="A63" s="163" t="s">
        <v>15</v>
      </c>
      <c r="B63" s="198">
        <f>SUM(B64:B97)</f>
        <v>10349105.2</v>
      </c>
      <c r="C63" s="198">
        <f>SUM(C64:C97)</f>
        <v>10901476.4</v>
      </c>
      <c r="D63" s="198">
        <f>SUM(D64:D97)</f>
        <v>10020094.959999999</v>
      </c>
      <c r="E63" s="198">
        <f>SUM(E64:E97)</f>
        <v>31270676.56</v>
      </c>
    </row>
    <row r="64" spans="1:5" ht="12.75">
      <c r="A64" s="98" t="s">
        <v>302</v>
      </c>
      <c r="B64" s="205">
        <v>6473750.21</v>
      </c>
      <c r="C64" s="205">
        <v>5220257</v>
      </c>
      <c r="D64" s="236">
        <v>6267043.96</v>
      </c>
      <c r="E64" s="197">
        <f aca="true" t="shared" si="4" ref="E64:E97">SUM(B64:D64)</f>
        <v>17961051.17</v>
      </c>
    </row>
    <row r="65" spans="1:5" ht="12.75">
      <c r="A65" s="98" t="s">
        <v>397</v>
      </c>
      <c r="B65" s="205"/>
      <c r="C65" s="205"/>
      <c r="D65" s="236"/>
      <c r="E65" s="197">
        <f t="shared" si="4"/>
        <v>0</v>
      </c>
    </row>
    <row r="66" spans="1:5" ht="12.75">
      <c r="A66" s="98" t="s">
        <v>384</v>
      </c>
      <c r="B66" s="205"/>
      <c r="C66" s="205"/>
      <c r="D66" s="236"/>
      <c r="E66" s="197">
        <f t="shared" si="4"/>
        <v>0</v>
      </c>
    </row>
    <row r="67" spans="1:5" ht="12.75">
      <c r="A67" s="98" t="s">
        <v>379</v>
      </c>
      <c r="B67" s="205"/>
      <c r="C67" s="205"/>
      <c r="D67" s="236"/>
      <c r="E67" s="197">
        <f t="shared" si="4"/>
        <v>0</v>
      </c>
    </row>
    <row r="68" spans="1:5" ht="12.75">
      <c r="A68" s="98" t="s">
        <v>449</v>
      </c>
      <c r="B68" s="205">
        <v>0</v>
      </c>
      <c r="C68" s="205">
        <v>885776</v>
      </c>
      <c r="D68" s="236">
        <v>160080</v>
      </c>
      <c r="E68" s="197">
        <f t="shared" si="4"/>
        <v>1045856</v>
      </c>
    </row>
    <row r="69" spans="1:5" ht="12.75">
      <c r="A69" s="233" t="s">
        <v>496</v>
      </c>
      <c r="B69" s="205">
        <v>0</v>
      </c>
      <c r="C69" s="205">
        <v>0</v>
      </c>
      <c r="D69" s="236">
        <v>34800</v>
      </c>
      <c r="E69" s="197">
        <f t="shared" si="4"/>
        <v>34800</v>
      </c>
    </row>
    <row r="70" spans="1:5" ht="12.75">
      <c r="A70" s="98" t="s">
        <v>385</v>
      </c>
      <c r="B70" s="205"/>
      <c r="C70" s="205"/>
      <c r="D70" s="236"/>
      <c r="E70" s="197">
        <f t="shared" si="4"/>
        <v>0</v>
      </c>
    </row>
    <row r="71" spans="1:5" ht="12.75">
      <c r="A71" s="98" t="s">
        <v>380</v>
      </c>
      <c r="B71" s="205"/>
      <c r="C71" s="205"/>
      <c r="D71" s="236"/>
      <c r="E71" s="197">
        <f t="shared" si="4"/>
        <v>0</v>
      </c>
    </row>
    <row r="72" spans="1:5" ht="12.75">
      <c r="A72" s="98" t="s">
        <v>450</v>
      </c>
      <c r="B72" s="205"/>
      <c r="C72" s="205"/>
      <c r="D72" s="236"/>
      <c r="E72" s="197">
        <f t="shared" si="4"/>
        <v>0</v>
      </c>
    </row>
    <row r="73" spans="1:5" ht="12.75">
      <c r="A73" s="233" t="s">
        <v>497</v>
      </c>
      <c r="B73" s="205">
        <v>0</v>
      </c>
      <c r="C73" s="205">
        <v>240000</v>
      </c>
      <c r="D73" s="236">
        <v>120000</v>
      </c>
      <c r="E73" s="197">
        <f t="shared" si="4"/>
        <v>360000</v>
      </c>
    </row>
    <row r="74" spans="1:5" ht="12.75">
      <c r="A74" s="98" t="s">
        <v>386</v>
      </c>
      <c r="B74" s="205"/>
      <c r="C74" s="205"/>
      <c r="D74" s="236"/>
      <c r="E74" s="197">
        <f t="shared" si="4"/>
        <v>0</v>
      </c>
    </row>
    <row r="75" spans="1:5" ht="12.75">
      <c r="A75" s="98" t="s">
        <v>381</v>
      </c>
      <c r="B75" s="205">
        <v>0</v>
      </c>
      <c r="C75" s="205">
        <v>0</v>
      </c>
      <c r="D75" s="236"/>
      <c r="E75" s="197">
        <f t="shared" si="4"/>
        <v>0</v>
      </c>
    </row>
    <row r="76" spans="1:5" ht="12.75">
      <c r="A76" s="98" t="s">
        <v>451</v>
      </c>
      <c r="B76" s="205">
        <v>479120.23</v>
      </c>
      <c r="C76" s="205">
        <v>233820.96</v>
      </c>
      <c r="D76" s="194">
        <v>73990.6</v>
      </c>
      <c r="E76" s="197">
        <f t="shared" si="4"/>
        <v>786931.7899999999</v>
      </c>
    </row>
    <row r="77" spans="1:5" ht="12.75">
      <c r="A77" s="233" t="s">
        <v>504</v>
      </c>
      <c r="B77" s="205">
        <v>0</v>
      </c>
      <c r="C77" s="205">
        <v>958417.72</v>
      </c>
      <c r="D77" s="194"/>
      <c r="E77" s="197">
        <f t="shared" si="4"/>
        <v>958417.72</v>
      </c>
    </row>
    <row r="78" spans="1:5" ht="12.75">
      <c r="A78" s="98" t="s">
        <v>373</v>
      </c>
      <c r="B78" s="205"/>
      <c r="C78" s="205"/>
      <c r="D78" s="236"/>
      <c r="E78" s="197">
        <f t="shared" si="4"/>
        <v>0</v>
      </c>
    </row>
    <row r="79" spans="1:5" ht="12.75">
      <c r="A79" s="98" t="s">
        <v>374</v>
      </c>
      <c r="B79" s="205"/>
      <c r="C79" s="205"/>
      <c r="D79" s="236"/>
      <c r="E79" s="197">
        <f t="shared" si="4"/>
        <v>0</v>
      </c>
    </row>
    <row r="80" spans="1:5" ht="12.75">
      <c r="A80" s="98" t="s">
        <v>447</v>
      </c>
      <c r="B80" s="205"/>
      <c r="C80" s="205"/>
      <c r="D80" s="236"/>
      <c r="E80" s="197">
        <f t="shared" si="4"/>
        <v>0</v>
      </c>
    </row>
    <row r="81" spans="1:5" ht="12.75">
      <c r="A81" s="98" t="s">
        <v>383</v>
      </c>
      <c r="B81" s="205"/>
      <c r="C81" s="205"/>
      <c r="D81" s="236"/>
      <c r="E81" s="197">
        <f t="shared" si="4"/>
        <v>0</v>
      </c>
    </row>
    <row r="82" spans="1:5" ht="12.75">
      <c r="A82" s="98" t="s">
        <v>382</v>
      </c>
      <c r="B82" s="205"/>
      <c r="C82" s="205"/>
      <c r="D82" s="236"/>
      <c r="E82" s="197">
        <f t="shared" si="4"/>
        <v>0</v>
      </c>
    </row>
    <row r="83" spans="1:5" ht="12.75">
      <c r="A83" s="98" t="s">
        <v>448</v>
      </c>
      <c r="B83" s="205">
        <v>33034.56</v>
      </c>
      <c r="C83" s="205">
        <v>0</v>
      </c>
      <c r="D83" s="236">
        <v>0</v>
      </c>
      <c r="E83" s="197">
        <f t="shared" si="4"/>
        <v>33034.56</v>
      </c>
    </row>
    <row r="84" spans="1:5" ht="12.75">
      <c r="A84" s="233" t="s">
        <v>498</v>
      </c>
      <c r="B84" s="205"/>
      <c r="C84" s="205"/>
      <c r="D84" s="236"/>
      <c r="E84" s="197">
        <f t="shared" si="4"/>
        <v>0</v>
      </c>
    </row>
    <row r="85" spans="1:5" ht="12.75">
      <c r="A85" s="98" t="s">
        <v>474</v>
      </c>
      <c r="B85" s="205">
        <v>5.8</v>
      </c>
      <c r="C85" s="205">
        <v>0</v>
      </c>
      <c r="D85" s="236">
        <v>0</v>
      </c>
      <c r="E85" s="197">
        <f t="shared" si="4"/>
        <v>5.8</v>
      </c>
    </row>
    <row r="86" spans="1:5" ht="12.75">
      <c r="A86" s="98" t="s">
        <v>372</v>
      </c>
      <c r="B86" s="205"/>
      <c r="C86" s="205"/>
      <c r="D86" s="236"/>
      <c r="E86" s="197">
        <f t="shared" si="4"/>
        <v>0</v>
      </c>
    </row>
    <row r="87" spans="1:5" ht="12.75">
      <c r="A87" s="98" t="s">
        <v>446</v>
      </c>
      <c r="B87" s="205">
        <v>0</v>
      </c>
      <c r="C87" s="205">
        <v>10.32</v>
      </c>
      <c r="D87" s="236">
        <v>986</v>
      </c>
      <c r="E87" s="197">
        <f t="shared" si="4"/>
        <v>996.32</v>
      </c>
    </row>
    <row r="88" spans="1:5" ht="12.75">
      <c r="A88" s="233" t="s">
        <v>494</v>
      </c>
      <c r="B88" s="205"/>
      <c r="C88" s="205"/>
      <c r="D88" s="236"/>
      <c r="E88" s="197">
        <f t="shared" si="4"/>
        <v>0</v>
      </c>
    </row>
    <row r="89" spans="1:5" ht="12.75">
      <c r="A89" s="98" t="s">
        <v>315</v>
      </c>
      <c r="B89" s="205"/>
      <c r="C89" s="205"/>
      <c r="D89" s="236"/>
      <c r="E89" s="197">
        <f t="shared" si="4"/>
        <v>0</v>
      </c>
    </row>
    <row r="90" spans="1:5" ht="12.75">
      <c r="A90" s="98" t="s">
        <v>248</v>
      </c>
      <c r="B90" s="205"/>
      <c r="C90" s="205"/>
      <c r="D90" s="236"/>
      <c r="E90" s="197">
        <f t="shared" si="4"/>
        <v>0</v>
      </c>
    </row>
    <row r="91" spans="1:5" ht="12.75">
      <c r="A91" s="98" t="s">
        <v>346</v>
      </c>
      <c r="B91" s="205">
        <v>2916666</v>
      </c>
      <c r="C91" s="205">
        <v>2916666</v>
      </c>
      <c r="D91" s="236">
        <v>2916666</v>
      </c>
      <c r="E91" s="197">
        <f t="shared" si="4"/>
        <v>8749998</v>
      </c>
    </row>
    <row r="92" spans="1:5" ht="12.75">
      <c r="A92" s="98" t="s">
        <v>327</v>
      </c>
      <c r="B92" s="205"/>
      <c r="C92" s="205"/>
      <c r="D92" s="236"/>
      <c r="E92" s="197">
        <f t="shared" si="4"/>
        <v>0</v>
      </c>
    </row>
    <row r="93" spans="1:5" ht="12.75">
      <c r="A93" s="98" t="s">
        <v>426</v>
      </c>
      <c r="B93" s="205"/>
      <c r="C93" s="205"/>
      <c r="D93" s="236"/>
      <c r="E93" s="197">
        <f t="shared" si="4"/>
        <v>0</v>
      </c>
    </row>
    <row r="94" spans="1:5" ht="12.75">
      <c r="A94" s="98" t="s">
        <v>434</v>
      </c>
      <c r="B94" s="205"/>
      <c r="C94" s="205"/>
      <c r="D94" s="236"/>
      <c r="E94" s="197">
        <f t="shared" si="4"/>
        <v>0</v>
      </c>
    </row>
    <row r="95" spans="1:5" ht="12.75">
      <c r="A95" s="98" t="s">
        <v>421</v>
      </c>
      <c r="B95" s="205"/>
      <c r="C95" s="205"/>
      <c r="D95" s="236"/>
      <c r="E95" s="197">
        <f t="shared" si="4"/>
        <v>0</v>
      </c>
    </row>
    <row r="96" spans="1:5" ht="12.75">
      <c r="A96" s="98" t="s">
        <v>422</v>
      </c>
      <c r="B96" s="205"/>
      <c r="C96" s="205"/>
      <c r="D96" s="236"/>
      <c r="E96" s="197">
        <f t="shared" si="4"/>
        <v>0</v>
      </c>
    </row>
    <row r="97" spans="1:5" ht="12.75">
      <c r="A97" s="98" t="s">
        <v>475</v>
      </c>
      <c r="B97" s="205">
        <v>446528.4</v>
      </c>
      <c r="C97" s="205">
        <v>446528.4</v>
      </c>
      <c r="D97" s="236">
        <v>446528.4</v>
      </c>
      <c r="E97" s="197">
        <f t="shared" si="4"/>
        <v>1339585.2000000002</v>
      </c>
    </row>
    <row r="98" spans="1:5" ht="12.75">
      <c r="A98" s="163" t="s">
        <v>115</v>
      </c>
      <c r="B98" s="198">
        <f>SUM(B99:B103)</f>
        <v>466967.62</v>
      </c>
      <c r="C98" s="198">
        <f>SUM(C99:C103)</f>
        <v>2110817.38</v>
      </c>
      <c r="D98" s="198">
        <f>SUM(D99:D103)</f>
        <v>955116.66</v>
      </c>
      <c r="E98" s="199">
        <f>SUM(E99:E103)</f>
        <v>3532901.66</v>
      </c>
    </row>
    <row r="99" spans="1:5" ht="12.75">
      <c r="A99" s="98" t="s">
        <v>406</v>
      </c>
      <c r="B99" s="205"/>
      <c r="C99" s="205"/>
      <c r="D99" s="236"/>
      <c r="E99" s="197">
        <f>SUM(B99:D99)</f>
        <v>0</v>
      </c>
    </row>
    <row r="100" spans="1:5" ht="12.75">
      <c r="A100" s="98" t="s">
        <v>405</v>
      </c>
      <c r="B100" s="205">
        <v>466967.62</v>
      </c>
      <c r="C100" s="205">
        <v>2110817.38</v>
      </c>
      <c r="D100" s="236">
        <v>955116.66</v>
      </c>
      <c r="E100" s="197">
        <f>SUM(B100:D100)</f>
        <v>3532901.66</v>
      </c>
    </row>
    <row r="101" spans="1:5" s="1" customFormat="1" ht="12.75">
      <c r="A101" s="98" t="s">
        <v>303</v>
      </c>
      <c r="B101" s="205"/>
      <c r="C101" s="205"/>
      <c r="D101" s="236"/>
      <c r="E101" s="197">
        <f>SUM(B101:D101)</f>
        <v>0</v>
      </c>
    </row>
    <row r="102" spans="1:5" s="1" customFormat="1" ht="12.75">
      <c r="A102" s="98" t="s">
        <v>310</v>
      </c>
      <c r="B102" s="205"/>
      <c r="C102" s="205"/>
      <c r="D102" s="236"/>
      <c r="E102" s="197">
        <f>SUM(B102:D102)</f>
        <v>0</v>
      </c>
    </row>
    <row r="103" spans="1:5" s="1" customFormat="1" ht="12.75">
      <c r="A103" s="98" t="s">
        <v>316</v>
      </c>
      <c r="B103" s="205"/>
      <c r="C103" s="205"/>
      <c r="D103" s="236"/>
      <c r="E103" s="197">
        <f>SUM(B103:D103)</f>
        <v>0</v>
      </c>
    </row>
    <row r="104" spans="1:5" ht="12.75">
      <c r="A104" s="163" t="s">
        <v>17</v>
      </c>
      <c r="B104" s="198">
        <f>SUM(B105:B145)</f>
        <v>14288328.180000002</v>
      </c>
      <c r="C104" s="198">
        <f>SUM(C105:C145)</f>
        <v>6121507.130000001</v>
      </c>
      <c r="D104" s="198">
        <f>SUM(D105:D145)</f>
        <v>14847097.340000002</v>
      </c>
      <c r="E104" s="198">
        <f>SUM(E105:E145)</f>
        <v>35256932.650000006</v>
      </c>
    </row>
    <row r="105" spans="1:5" s="1" customFormat="1" ht="12.75">
      <c r="A105" s="98" t="s">
        <v>138</v>
      </c>
      <c r="B105" s="205">
        <v>6760</v>
      </c>
      <c r="C105" s="205">
        <v>0</v>
      </c>
      <c r="D105" s="236">
        <v>257131.16</v>
      </c>
      <c r="E105" s="206">
        <f aca="true" t="shared" si="5" ref="E105:E145">SUM(B105:D105)</f>
        <v>263891.16000000003</v>
      </c>
    </row>
    <row r="106" spans="1:5" ht="12.75">
      <c r="A106" s="98" t="s">
        <v>64</v>
      </c>
      <c r="B106" s="198"/>
      <c r="C106" s="198"/>
      <c r="D106" s="198"/>
      <c r="E106" s="206">
        <f t="shared" si="5"/>
        <v>0</v>
      </c>
    </row>
    <row r="107" spans="1:5" ht="12.75">
      <c r="A107" s="98" t="s">
        <v>293</v>
      </c>
      <c r="B107" s="198"/>
      <c r="C107" s="198"/>
      <c r="D107" s="198"/>
      <c r="E107" s="206">
        <f t="shared" si="5"/>
        <v>0</v>
      </c>
    </row>
    <row r="108" spans="1:5" ht="12.75">
      <c r="A108" s="98" t="s">
        <v>294</v>
      </c>
      <c r="B108" s="198"/>
      <c r="C108" s="198"/>
      <c r="D108" s="198"/>
      <c r="E108" s="206">
        <f t="shared" si="5"/>
        <v>0</v>
      </c>
    </row>
    <row r="109" spans="1:5" ht="12.75">
      <c r="A109" s="98" t="s">
        <v>240</v>
      </c>
      <c r="B109" s="194"/>
      <c r="C109" s="194"/>
      <c r="D109" s="194"/>
      <c r="E109" s="206">
        <f t="shared" si="5"/>
        <v>0</v>
      </c>
    </row>
    <row r="110" spans="1:5" ht="12.75">
      <c r="A110" s="98" t="s">
        <v>244</v>
      </c>
      <c r="B110" s="198"/>
      <c r="C110" s="198"/>
      <c r="D110" s="198"/>
      <c r="E110" s="206">
        <f t="shared" si="5"/>
        <v>0</v>
      </c>
    </row>
    <row r="111" spans="1:5" ht="12.75">
      <c r="A111" s="98" t="s">
        <v>250</v>
      </c>
      <c r="B111" s="194"/>
      <c r="C111" s="194"/>
      <c r="D111" s="194"/>
      <c r="E111" s="206">
        <f t="shared" si="5"/>
        <v>0</v>
      </c>
    </row>
    <row r="112" spans="1:5" ht="12.75">
      <c r="A112" s="98" t="s">
        <v>289</v>
      </c>
      <c r="B112" s="194"/>
      <c r="C112" s="194"/>
      <c r="D112" s="194"/>
      <c r="E112" s="206">
        <f t="shared" si="5"/>
        <v>0</v>
      </c>
    </row>
    <row r="113" spans="1:5" ht="12.75">
      <c r="A113" s="98" t="s">
        <v>251</v>
      </c>
      <c r="B113" s="194"/>
      <c r="C113" s="194"/>
      <c r="D113" s="194"/>
      <c r="E113" s="206">
        <f t="shared" si="5"/>
        <v>0</v>
      </c>
    </row>
    <row r="114" spans="1:5" ht="12.75">
      <c r="A114" s="98" t="s">
        <v>252</v>
      </c>
      <c r="B114" s="194"/>
      <c r="C114" s="194"/>
      <c r="D114" s="194"/>
      <c r="E114" s="206">
        <f t="shared" si="5"/>
        <v>0</v>
      </c>
    </row>
    <row r="115" spans="1:5" ht="12.75">
      <c r="A115" s="98" t="s">
        <v>243</v>
      </c>
      <c r="B115" s="194"/>
      <c r="C115" s="194"/>
      <c r="D115" s="194"/>
      <c r="E115" s="206">
        <f t="shared" si="5"/>
        <v>0</v>
      </c>
    </row>
    <row r="116" spans="1:5" ht="12.75">
      <c r="A116" s="98" t="s">
        <v>399</v>
      </c>
      <c r="B116" s="194">
        <v>0</v>
      </c>
      <c r="C116" s="194">
        <v>287932.84</v>
      </c>
      <c r="D116" s="194">
        <v>0</v>
      </c>
      <c r="E116" s="206">
        <f t="shared" si="5"/>
        <v>287932.84</v>
      </c>
    </row>
    <row r="117" spans="1:5" ht="12.75">
      <c r="A117" s="98" t="s">
        <v>453</v>
      </c>
      <c r="B117" s="194">
        <v>2626661.54</v>
      </c>
      <c r="C117" s="194">
        <v>438910.81</v>
      </c>
      <c r="D117" s="194">
        <v>1485036.19</v>
      </c>
      <c r="E117" s="206">
        <f t="shared" si="5"/>
        <v>4550608.54</v>
      </c>
    </row>
    <row r="118" spans="1:5" ht="12.75">
      <c r="A118" s="98" t="s">
        <v>300</v>
      </c>
      <c r="B118" s="194">
        <v>7021.02</v>
      </c>
      <c r="C118" s="194">
        <v>4908.79</v>
      </c>
      <c r="D118" s="194">
        <v>40722.9</v>
      </c>
      <c r="E118" s="206">
        <f t="shared" si="5"/>
        <v>52652.71000000001</v>
      </c>
    </row>
    <row r="119" spans="1:5" ht="12.75">
      <c r="A119" s="123" t="s">
        <v>301</v>
      </c>
      <c r="B119" s="194">
        <v>867635.26</v>
      </c>
      <c r="C119" s="194">
        <v>1133726.26</v>
      </c>
      <c r="D119" s="194">
        <v>2624422.13</v>
      </c>
      <c r="E119" s="206">
        <f t="shared" si="5"/>
        <v>4625783.65</v>
      </c>
    </row>
    <row r="120" spans="1:5" ht="12.75">
      <c r="A120" s="123" t="s">
        <v>325</v>
      </c>
      <c r="B120" s="194"/>
      <c r="C120" s="194"/>
      <c r="D120" s="194"/>
      <c r="E120" s="206">
        <f t="shared" si="5"/>
        <v>0</v>
      </c>
    </row>
    <row r="121" spans="1:5" ht="12.75">
      <c r="A121" s="123" t="s">
        <v>400</v>
      </c>
      <c r="B121" s="194"/>
      <c r="C121" s="194"/>
      <c r="D121" s="194"/>
      <c r="E121" s="206">
        <f t="shared" si="5"/>
        <v>0</v>
      </c>
    </row>
    <row r="122" spans="1:5" ht="12.75">
      <c r="A122" s="123" t="s">
        <v>454</v>
      </c>
      <c r="B122" s="194">
        <v>1541880.45</v>
      </c>
      <c r="C122" s="194">
        <v>1605392.11</v>
      </c>
      <c r="D122" s="194">
        <v>2878599.95</v>
      </c>
      <c r="E122" s="206">
        <f t="shared" si="5"/>
        <v>6025872.51</v>
      </c>
    </row>
    <row r="123" spans="1:5" ht="12.75">
      <c r="A123" s="150" t="s">
        <v>331</v>
      </c>
      <c r="B123" s="194"/>
      <c r="C123" s="194"/>
      <c r="D123" s="194"/>
      <c r="E123" s="206">
        <f t="shared" si="5"/>
        <v>0</v>
      </c>
    </row>
    <row r="124" spans="1:5" ht="12.75">
      <c r="A124" s="150" t="s">
        <v>401</v>
      </c>
      <c r="B124" s="194"/>
      <c r="C124" s="194"/>
      <c r="D124" s="194"/>
      <c r="E124" s="206">
        <f t="shared" si="5"/>
        <v>0</v>
      </c>
    </row>
    <row r="125" spans="1:5" ht="12.75">
      <c r="A125" s="150" t="s">
        <v>455</v>
      </c>
      <c r="B125" s="194">
        <v>0</v>
      </c>
      <c r="C125" s="194">
        <v>0</v>
      </c>
      <c r="D125" s="194">
        <v>1114724.33</v>
      </c>
      <c r="E125" s="206">
        <f t="shared" si="5"/>
        <v>1114724.33</v>
      </c>
    </row>
    <row r="126" spans="1:5" ht="12.75">
      <c r="A126" s="150" t="s">
        <v>332</v>
      </c>
      <c r="B126" s="194">
        <v>0</v>
      </c>
      <c r="C126" s="194">
        <v>338100</v>
      </c>
      <c r="D126" s="194">
        <v>52.05</v>
      </c>
      <c r="E126" s="206">
        <f t="shared" si="5"/>
        <v>338152.05</v>
      </c>
    </row>
    <row r="127" spans="1:5" ht="12.75">
      <c r="A127" s="150" t="s">
        <v>402</v>
      </c>
      <c r="B127" s="194"/>
      <c r="C127" s="194"/>
      <c r="D127" s="194">
        <v>13.49</v>
      </c>
      <c r="E127" s="206">
        <f t="shared" si="5"/>
        <v>13.49</v>
      </c>
    </row>
    <row r="128" spans="1:5" ht="12.75">
      <c r="A128" s="150" t="s">
        <v>456</v>
      </c>
      <c r="B128" s="194">
        <v>867865.2</v>
      </c>
      <c r="C128" s="194">
        <v>208109</v>
      </c>
      <c r="D128" s="194">
        <v>455730.72</v>
      </c>
      <c r="E128" s="206">
        <f t="shared" si="5"/>
        <v>1531704.92</v>
      </c>
    </row>
    <row r="129" spans="1:5" ht="12.75">
      <c r="A129" s="150" t="s">
        <v>333</v>
      </c>
      <c r="B129" s="194"/>
      <c r="C129" s="194"/>
      <c r="D129" s="194"/>
      <c r="E129" s="206">
        <f t="shared" si="5"/>
        <v>0</v>
      </c>
    </row>
    <row r="130" spans="1:5" ht="12.75">
      <c r="A130" s="150" t="s">
        <v>343</v>
      </c>
      <c r="B130" s="194"/>
      <c r="C130" s="194"/>
      <c r="D130" s="194"/>
      <c r="E130" s="206">
        <f t="shared" si="5"/>
        <v>0</v>
      </c>
    </row>
    <row r="131" spans="1:5" ht="12.75">
      <c r="A131" s="150" t="s">
        <v>403</v>
      </c>
      <c r="B131" s="194"/>
      <c r="C131" s="194"/>
      <c r="D131" s="194"/>
      <c r="E131" s="206">
        <f t="shared" si="5"/>
        <v>0</v>
      </c>
    </row>
    <row r="132" spans="1:5" ht="12.75">
      <c r="A132" s="150" t="s">
        <v>483</v>
      </c>
      <c r="B132" s="194">
        <v>2328959.57</v>
      </c>
      <c r="C132" s="194">
        <v>0</v>
      </c>
      <c r="D132" s="194">
        <v>0</v>
      </c>
      <c r="E132" s="206">
        <f t="shared" si="5"/>
        <v>2328959.57</v>
      </c>
    </row>
    <row r="133" spans="1:5" ht="12.75">
      <c r="A133" s="150" t="s">
        <v>415</v>
      </c>
      <c r="B133" s="194"/>
      <c r="C133" s="194"/>
      <c r="D133" s="194"/>
      <c r="E133" s="206">
        <f t="shared" si="5"/>
        <v>0</v>
      </c>
    </row>
    <row r="134" spans="1:5" ht="12.75">
      <c r="A134" s="150" t="s">
        <v>356</v>
      </c>
      <c r="B134" s="194"/>
      <c r="C134" s="194"/>
      <c r="D134" s="194"/>
      <c r="E134" s="206">
        <f t="shared" si="5"/>
        <v>0</v>
      </c>
    </row>
    <row r="135" spans="1:5" ht="12.75">
      <c r="A135" s="150" t="s">
        <v>452</v>
      </c>
      <c r="B135" s="194"/>
      <c r="C135" s="194"/>
      <c r="D135" s="194"/>
      <c r="E135" s="206">
        <f t="shared" si="5"/>
        <v>0</v>
      </c>
    </row>
    <row r="136" spans="1:5" ht="12.75">
      <c r="A136" s="150" t="s">
        <v>413</v>
      </c>
      <c r="B136" s="194"/>
      <c r="C136" s="194"/>
      <c r="D136" s="194"/>
      <c r="E136" s="206">
        <f t="shared" si="5"/>
        <v>0</v>
      </c>
    </row>
    <row r="137" spans="1:5" ht="12.75">
      <c r="A137" s="150" t="s">
        <v>430</v>
      </c>
      <c r="B137" s="194"/>
      <c r="C137" s="194"/>
      <c r="D137" s="194"/>
      <c r="E137" s="206">
        <f t="shared" si="5"/>
        <v>0</v>
      </c>
    </row>
    <row r="138" spans="1:5" ht="12.75">
      <c r="A138" s="150" t="s">
        <v>322</v>
      </c>
      <c r="B138" s="194"/>
      <c r="C138" s="194"/>
      <c r="D138" s="194"/>
      <c r="E138" s="206">
        <f t="shared" si="5"/>
        <v>0</v>
      </c>
    </row>
    <row r="139" spans="1:5" ht="12.75">
      <c r="A139" s="150" t="s">
        <v>416</v>
      </c>
      <c r="B139" s="197"/>
      <c r="C139" s="194"/>
      <c r="D139" s="194"/>
      <c r="E139" s="206">
        <f t="shared" si="5"/>
        <v>0</v>
      </c>
    </row>
    <row r="140" spans="1:5" ht="12.75">
      <c r="A140" s="150" t="s">
        <v>486</v>
      </c>
      <c r="B140" s="197">
        <v>0</v>
      </c>
      <c r="C140" s="194">
        <v>816240.36</v>
      </c>
      <c r="D140" s="194">
        <v>0</v>
      </c>
      <c r="E140" s="205">
        <f t="shared" si="5"/>
        <v>816240.36</v>
      </c>
    </row>
    <row r="141" spans="1:5" ht="12.75">
      <c r="A141" s="123" t="s">
        <v>462</v>
      </c>
      <c r="B141" s="195">
        <v>109590.24</v>
      </c>
      <c r="C141" s="195">
        <v>0</v>
      </c>
      <c r="D141" s="194">
        <v>382418.12</v>
      </c>
      <c r="E141" s="194">
        <f t="shared" si="5"/>
        <v>492008.36</v>
      </c>
    </row>
    <row r="142" spans="1:5" ht="12.75">
      <c r="A142" s="123" t="s">
        <v>477</v>
      </c>
      <c r="B142" s="195"/>
      <c r="C142" s="195"/>
      <c r="D142" s="194"/>
      <c r="E142" s="194">
        <f t="shared" si="5"/>
        <v>0</v>
      </c>
    </row>
    <row r="143" spans="1:5" ht="12.75">
      <c r="A143" s="218" t="s">
        <v>487</v>
      </c>
      <c r="B143" s="195"/>
      <c r="C143" s="195"/>
      <c r="D143" s="194"/>
      <c r="E143" s="194">
        <f t="shared" si="5"/>
        <v>0</v>
      </c>
    </row>
    <row r="144" spans="1:5" ht="12.75">
      <c r="A144" s="218" t="s">
        <v>488</v>
      </c>
      <c r="B144" s="195">
        <v>0</v>
      </c>
      <c r="C144" s="195">
        <v>1288186.96</v>
      </c>
      <c r="D144" s="194">
        <v>3534343.9</v>
      </c>
      <c r="E144" s="194">
        <f t="shared" si="5"/>
        <v>4822530.859999999</v>
      </c>
    </row>
    <row r="145" spans="1:5" ht="12.75">
      <c r="A145" s="219" t="s">
        <v>489</v>
      </c>
      <c r="B145" s="201">
        <v>5931954.9</v>
      </c>
      <c r="C145" s="201">
        <v>0</v>
      </c>
      <c r="D145" s="200">
        <v>2073902.4</v>
      </c>
      <c r="E145" s="200">
        <f t="shared" si="5"/>
        <v>8005857.300000001</v>
      </c>
    </row>
    <row r="147" spans="1:5" ht="12.75">
      <c r="A147" s="168" t="s">
        <v>29</v>
      </c>
      <c r="B147" s="207">
        <f>SUM(B104+B98+B63+B49+B42+B38+B29+B20+B12+B7)</f>
        <v>88234507.19000001</v>
      </c>
      <c r="C147" s="207">
        <f>SUM(C104+C98+C63+C49+C42+C38+C29+C20+C12+C7)</f>
        <v>82745322.06</v>
      </c>
      <c r="D147" s="207">
        <f>SUM(D104+D98+D63+D49+D42+D38+D29+D20+D12+D7)</f>
        <v>118550501.67</v>
      </c>
      <c r="E147" s="207">
        <f>SUM(E104+E98+E63+E49+E42+E38+E29+E20+E12+E7)</f>
        <v>289530330.92</v>
      </c>
    </row>
    <row r="150" spans="1:3" ht="12.75">
      <c r="A150" s="170"/>
      <c r="B150" s="208"/>
      <c r="C150" s="208"/>
    </row>
    <row r="151" spans="1:3" ht="12.75">
      <c r="A151" s="172"/>
      <c r="B151" s="208"/>
      <c r="C151" s="208"/>
    </row>
    <row r="152" spans="1:3" ht="12.75">
      <c r="A152" s="172"/>
      <c r="B152" s="208"/>
      <c r="C152" s="208"/>
    </row>
    <row r="153" spans="1:3" ht="12.75">
      <c r="A153" s="172"/>
      <c r="B153" s="208"/>
      <c r="C153" s="208"/>
    </row>
    <row r="154" spans="1:3" ht="12.75">
      <c r="A154" s="172"/>
      <c r="B154" s="208"/>
      <c r="C154" s="208"/>
    </row>
    <row r="155" spans="1:3" ht="12.75">
      <c r="A155" s="172"/>
      <c r="B155" s="208"/>
      <c r="C155" s="208"/>
    </row>
    <row r="156" spans="1:3" ht="12.75">
      <c r="A156" s="172"/>
      <c r="B156" s="208"/>
      <c r="C156" s="208"/>
    </row>
    <row r="157" spans="1:3" ht="12.75">
      <c r="A157" s="172"/>
      <c r="B157" s="208"/>
      <c r="C157" s="209"/>
    </row>
    <row r="158" spans="1:3" ht="12.75">
      <c r="A158" s="172"/>
      <c r="B158" s="208"/>
      <c r="C158" s="209"/>
    </row>
    <row r="159" spans="1:3" ht="12.75">
      <c r="A159" s="172"/>
      <c r="B159" s="208"/>
      <c r="C159" s="209"/>
    </row>
    <row r="160" spans="1:3" ht="12.75">
      <c r="A160" s="172"/>
      <c r="B160" s="209"/>
      <c r="C160" s="209"/>
    </row>
    <row r="161" spans="1:3" ht="12.75">
      <c r="A161" s="172"/>
      <c r="B161" s="208"/>
      <c r="C161" s="209"/>
    </row>
    <row r="162" spans="1:3" ht="12.75">
      <c r="A162" s="174"/>
      <c r="B162" s="210"/>
      <c r="C162" s="210"/>
    </row>
    <row r="163" spans="1:3" ht="12.75">
      <c r="A163" s="176"/>
      <c r="B163" s="210"/>
      <c r="C163" s="210"/>
    </row>
    <row r="164" spans="1:3" ht="12.75">
      <c r="A164" s="172"/>
      <c r="B164" s="210"/>
      <c r="C164" s="210"/>
    </row>
    <row r="165" spans="1:3" ht="12.75">
      <c r="A165" s="172"/>
      <c r="B165" s="211"/>
      <c r="C165" s="211"/>
    </row>
    <row r="166" spans="1:3" ht="12.75">
      <c r="A166" s="172"/>
      <c r="B166" s="211"/>
      <c r="C166" s="211"/>
    </row>
  </sheetData>
  <sheetProtection/>
  <mergeCells count="3">
    <mergeCell ref="A2:E2"/>
    <mergeCell ref="A3:E3"/>
    <mergeCell ref="A1:E1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scale="59" r:id="rId1"/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46.28125" style="0" customWidth="1"/>
    <col min="2" max="2" width="18.7109375" style="0" bestFit="1" customWidth="1"/>
    <col min="3" max="5" width="16.8515625" style="0" customWidth="1"/>
    <col min="6" max="6" width="33.281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279</v>
      </c>
      <c r="B3" s="238"/>
      <c r="C3" s="238"/>
      <c r="D3" s="238"/>
      <c r="E3" s="238"/>
      <c r="F3" s="238"/>
    </row>
    <row r="4" ht="13.5" thickBot="1"/>
    <row r="5" spans="1:6" ht="13.5" thickBot="1">
      <c r="A5" s="3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"/>
      <c r="B6" s="4">
        <v>2010</v>
      </c>
      <c r="C6" s="4">
        <v>2011</v>
      </c>
      <c r="D6" s="4">
        <v>2011</v>
      </c>
      <c r="E6" s="4"/>
      <c r="F6" s="4"/>
    </row>
    <row r="8" spans="1:6" ht="12.75">
      <c r="A8" s="7" t="s">
        <v>88</v>
      </c>
      <c r="B8" s="10">
        <v>70407645.26</v>
      </c>
      <c r="C8" s="10">
        <f>SUM('Egresos Reales'!E7)</f>
        <v>76638428.15</v>
      </c>
      <c r="D8" s="10">
        <f>SUM('Presupuesto Egresos'!E7)</f>
        <v>83574565</v>
      </c>
      <c r="E8" s="10">
        <f>SUM(D8-C8)</f>
        <v>6936136.849999994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40</v>
      </c>
      <c r="B10" s="11">
        <v>23073061.099999998</v>
      </c>
      <c r="C10" s="11">
        <f>SUM('Egresos Reales'!E12)</f>
        <v>29141929.650000002</v>
      </c>
      <c r="D10" s="11">
        <f>SUM('Presupuesto Egresos'!E12)</f>
        <v>27079502.93</v>
      </c>
      <c r="E10" s="11">
        <f>SUM(D10-C10)</f>
        <v>-2062426.7200000025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41</v>
      </c>
      <c r="B12" s="11">
        <v>7439578.67</v>
      </c>
      <c r="C12" s="11">
        <f>SUM('Egresos Reales'!E20)</f>
        <v>12027843.95</v>
      </c>
      <c r="D12" s="11">
        <f>SUM('Presupuesto Egresos'!E20)</f>
        <v>9501692.4</v>
      </c>
      <c r="E12" s="11">
        <f>SUM(D12-C12)</f>
        <v>-2526151.549999999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160</v>
      </c>
      <c r="B14" s="11">
        <v>16143365.669999998</v>
      </c>
      <c r="C14" s="11">
        <f>SUM('Egresos Reales'!E29)</f>
        <v>23867889.869999997</v>
      </c>
      <c r="D14" s="11">
        <f>SUM('Presupuesto Egresos'!E29)</f>
        <v>19396629.5</v>
      </c>
      <c r="E14" s="11">
        <f>SUM(D14-C14)</f>
        <v>-4471260.369999997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42</v>
      </c>
      <c r="B16" s="11">
        <v>1626543.6400000001</v>
      </c>
      <c r="C16" s="11">
        <f>SUM('Egresos Reales'!E38)</f>
        <v>3086915.49</v>
      </c>
      <c r="D16" s="11">
        <f>SUM('Presupuesto Egresos'!E38)</f>
        <v>2353000</v>
      </c>
      <c r="E16" s="11">
        <f>SUM(D16-C16)</f>
        <v>-733915.4900000002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109</v>
      </c>
      <c r="B18" s="11">
        <v>16349749.55</v>
      </c>
      <c r="C18" s="11">
        <f>SUM('Egresos Reales'!E42)</f>
        <v>73775097.63</v>
      </c>
      <c r="D18" s="11">
        <f>SUM('Presupuesto Egresos'!E42)</f>
        <v>104505966.16999999</v>
      </c>
      <c r="E18" s="11">
        <f>SUM(D18-C18)</f>
        <v>30730868.53999999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3215016.2</v>
      </c>
      <c r="C20" s="11">
        <f>SUM('Egresos Reales'!E49)</f>
        <v>931715.31</v>
      </c>
      <c r="D20" s="11">
        <f>SUM('Presupuesto Egresos'!E49)</f>
        <v>5416461.2299999995</v>
      </c>
      <c r="E20" s="11">
        <f>SUM(D20-C20)</f>
        <v>4484745.92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65597491.050000004</v>
      </c>
      <c r="C22" s="11">
        <f>SUM('Egresos Reales'!E63)</f>
        <v>31270676.56</v>
      </c>
      <c r="D22" s="11">
        <f>SUM('Presupuesto Egresos'!E63)</f>
        <v>66675562.88999999</v>
      </c>
      <c r="E22" s="11">
        <f>SUM(D22-C22)</f>
        <v>35404886.33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249</v>
      </c>
      <c r="B24" s="11">
        <v>702950.5</v>
      </c>
      <c r="C24" s="11">
        <f>SUM('Egresos Reales'!E98)</f>
        <v>3532901.66</v>
      </c>
      <c r="D24" s="11">
        <f>SUM('Presupuesto Egresos'!E98)</f>
        <v>2094600</v>
      </c>
      <c r="E24" s="11">
        <f>SUM(D24-C24)</f>
        <v>-1438301.6600000001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9" t="s">
        <v>299</v>
      </c>
      <c r="B26" s="11">
        <v>27611915.689999998</v>
      </c>
      <c r="C26" s="11">
        <f>SUM('Egresos Reales'!E104)</f>
        <v>35256932.650000006</v>
      </c>
      <c r="D26" s="11">
        <f>SUM('Presupuesto Egresos'!E104)</f>
        <v>75304665.33</v>
      </c>
      <c r="E26" s="11">
        <f>SUM(D26-C26)</f>
        <v>40047732.67999999</v>
      </c>
      <c r="F26" s="8"/>
    </row>
    <row r="27" spans="1:6" ht="12.75">
      <c r="A27" s="5" t="s">
        <v>4</v>
      </c>
      <c r="B27" s="6">
        <f>SUM(B8:B26)</f>
        <v>232167317.33</v>
      </c>
      <c r="C27" s="6">
        <f>SUM(C8:C26)</f>
        <v>289530330.92</v>
      </c>
      <c r="D27" s="6">
        <f>SUM(D8:D26)</f>
        <v>395902645.45</v>
      </c>
      <c r="E27" s="6">
        <f>SUM(E8:E26)</f>
        <v>106372314.52999999</v>
      </c>
      <c r="F27" s="21"/>
    </row>
    <row r="28" spans="1:6" ht="12.75">
      <c r="A28" s="13"/>
      <c r="B28" s="14"/>
      <c r="C28" s="14"/>
      <c r="D28" s="16"/>
      <c r="E28" s="40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8"/>
      <c r="B40" s="19"/>
      <c r="C40" s="19"/>
      <c r="D40" s="19"/>
      <c r="E40" s="19"/>
      <c r="F40" s="20"/>
    </row>
    <row r="42" ht="15.75">
      <c r="A42" s="96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18" top="0.53" bottom="0.2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zoomScale="75" zoomScaleNormal="75" zoomScalePageLayoutView="0" workbookViewId="0" topLeftCell="A1">
      <selection activeCell="A1" sqref="A1:E1"/>
    </sheetView>
  </sheetViews>
  <sheetFormatPr defaultColWidth="53.57421875" defaultRowHeight="12.75"/>
  <cols>
    <col min="1" max="1" width="51.28125" style="0" customWidth="1"/>
    <col min="2" max="2" width="17.421875" style="0" bestFit="1" customWidth="1"/>
    <col min="3" max="3" width="17.8515625" style="0" bestFit="1" customWidth="1"/>
    <col min="4" max="4" width="18.28125" style="0" bestFit="1" customWidth="1"/>
    <col min="5" max="5" width="18.8515625" style="0" bestFit="1" customWidth="1"/>
  </cols>
  <sheetData>
    <row r="1" spans="1:5" ht="15.75">
      <c r="A1" s="239" t="s">
        <v>309</v>
      </c>
      <c r="B1" s="239"/>
      <c r="C1" s="239"/>
      <c r="D1" s="239"/>
      <c r="E1" s="239"/>
    </row>
    <row r="2" spans="1:5" ht="12.75">
      <c r="A2" s="238" t="s">
        <v>511</v>
      </c>
      <c r="B2" s="238"/>
      <c r="C2" s="238"/>
      <c r="D2" s="238"/>
      <c r="E2" s="238"/>
    </row>
    <row r="3" spans="1:5" ht="12.75">
      <c r="A3" s="238" t="s">
        <v>178</v>
      </c>
      <c r="B3" s="238"/>
      <c r="C3" s="238"/>
      <c r="D3" s="238"/>
      <c r="E3" s="238"/>
    </row>
    <row r="4" ht="13.5" thickBot="1"/>
    <row r="5" spans="1:5" ht="13.5" thickBot="1">
      <c r="A5" s="22" t="s">
        <v>0</v>
      </c>
      <c r="B5" s="22" t="s">
        <v>6</v>
      </c>
      <c r="C5" s="22" t="s">
        <v>7</v>
      </c>
      <c r="D5" s="22" t="s">
        <v>8</v>
      </c>
      <c r="E5" s="22" t="s">
        <v>66</v>
      </c>
    </row>
    <row r="7" spans="1:5" ht="12.75">
      <c r="A7" s="45" t="s">
        <v>9</v>
      </c>
      <c r="B7" s="23">
        <f>SUM(B8:B13)</f>
        <v>64285467.35</v>
      </c>
      <c r="C7" s="23">
        <f>SUM(C8:C13)</f>
        <v>20912122.240000002</v>
      </c>
      <c r="D7" s="23">
        <f>SUM(D8:D13)</f>
        <v>10791089.68</v>
      </c>
      <c r="E7" s="23">
        <f>SUM(E8:E13)</f>
        <v>95988679.27</v>
      </c>
    </row>
    <row r="8" spans="1:5" ht="12.75">
      <c r="A8" s="8" t="s">
        <v>18</v>
      </c>
      <c r="B8" s="11">
        <v>55031871</v>
      </c>
      <c r="C8" s="11">
        <v>13433554</v>
      </c>
      <c r="D8" s="11">
        <v>5346366</v>
      </c>
      <c r="E8" s="11">
        <f aca="true" t="shared" si="0" ref="E8:E13">SUM(B8:D8)</f>
        <v>73811791</v>
      </c>
    </row>
    <row r="9" spans="1:5" ht="12.75">
      <c r="A9" s="8" t="s">
        <v>140</v>
      </c>
      <c r="B9" s="11">
        <v>9253164.35</v>
      </c>
      <c r="C9" s="11">
        <v>7475660.24</v>
      </c>
      <c r="D9" s="11">
        <v>5441293.68</v>
      </c>
      <c r="E9" s="11">
        <f t="shared" si="0"/>
        <v>22170118.27</v>
      </c>
    </row>
    <row r="10" spans="1:5" ht="12.75">
      <c r="A10" s="8" t="s">
        <v>141</v>
      </c>
      <c r="B10" s="11">
        <v>432</v>
      </c>
      <c r="C10" s="11">
        <v>2908</v>
      </c>
      <c r="D10" s="11">
        <v>3430</v>
      </c>
      <c r="E10" s="11">
        <f t="shared" si="0"/>
        <v>6770</v>
      </c>
    </row>
    <row r="11" spans="1:5" ht="12.75">
      <c r="A11" s="8" t="s">
        <v>142</v>
      </c>
      <c r="B11" s="11"/>
      <c r="C11" s="11"/>
      <c r="D11" s="11"/>
      <c r="E11" s="11">
        <f t="shared" si="0"/>
        <v>0</v>
      </c>
    </row>
    <row r="12" spans="1:5" ht="12.75">
      <c r="A12" s="8" t="s">
        <v>119</v>
      </c>
      <c r="B12" s="11"/>
      <c r="C12" s="11"/>
      <c r="D12" s="11"/>
      <c r="E12" s="11">
        <f t="shared" si="0"/>
        <v>0</v>
      </c>
    </row>
    <row r="13" spans="1:5" ht="12.75">
      <c r="A13" s="8" t="s">
        <v>120</v>
      </c>
      <c r="B13" s="11"/>
      <c r="C13" s="11"/>
      <c r="D13" s="11"/>
      <c r="E13" s="11">
        <f t="shared" si="0"/>
        <v>0</v>
      </c>
    </row>
    <row r="14" spans="1:5" ht="12.75">
      <c r="A14" s="8"/>
      <c r="B14" s="11"/>
      <c r="C14" s="11"/>
      <c r="D14" s="11"/>
      <c r="E14" s="11"/>
    </row>
    <row r="15" spans="1:5" ht="12.75">
      <c r="A15" s="41" t="s">
        <v>10</v>
      </c>
      <c r="B15" s="24">
        <f>SUM(B16:B27)</f>
        <v>2319234.23</v>
      </c>
      <c r="C15" s="24">
        <f>SUM(C16:C27)</f>
        <v>3244780.36</v>
      </c>
      <c r="D15" s="24">
        <f>SUM(D16:D27)</f>
        <v>5850159.24</v>
      </c>
      <c r="E15" s="24">
        <f>SUM(E16:E27)</f>
        <v>11414173.83</v>
      </c>
    </row>
    <row r="16" spans="1:5" ht="12.75">
      <c r="A16" s="8" t="s">
        <v>144</v>
      </c>
      <c r="B16" s="11"/>
      <c r="C16" s="11"/>
      <c r="D16" s="11"/>
      <c r="E16" s="11">
        <f aca="true" t="shared" si="1" ref="E16:E27">SUM(B16:D16)</f>
        <v>0</v>
      </c>
    </row>
    <row r="17" spans="1:5" ht="12.75">
      <c r="A17" s="8" t="s">
        <v>145</v>
      </c>
      <c r="B17" s="11">
        <v>14158.7</v>
      </c>
      <c r="C17" s="11">
        <v>3140</v>
      </c>
      <c r="D17" s="11">
        <v>287880.9</v>
      </c>
      <c r="E17" s="11">
        <f t="shared" si="1"/>
        <v>305179.60000000003</v>
      </c>
    </row>
    <row r="18" spans="1:5" ht="12.75">
      <c r="A18" s="8" t="s">
        <v>146</v>
      </c>
      <c r="B18" s="11">
        <v>1071670.55</v>
      </c>
      <c r="C18" s="11">
        <v>2446128.1</v>
      </c>
      <c r="D18" s="11">
        <v>2169709.52</v>
      </c>
      <c r="E18" s="11">
        <f t="shared" si="1"/>
        <v>5687508.17</v>
      </c>
    </row>
    <row r="19" spans="1:5" ht="12.75">
      <c r="A19" s="8" t="s">
        <v>222</v>
      </c>
      <c r="B19" s="11">
        <v>44748</v>
      </c>
      <c r="C19" s="11">
        <v>34754</v>
      </c>
      <c r="D19" s="11">
        <v>139408</v>
      </c>
      <c r="E19" s="11">
        <f t="shared" si="1"/>
        <v>218910</v>
      </c>
    </row>
    <row r="20" spans="1:5" ht="12.75">
      <c r="A20" s="8" t="s">
        <v>221</v>
      </c>
      <c r="B20" s="11">
        <v>25664.75</v>
      </c>
      <c r="C20" s="11">
        <v>7948</v>
      </c>
      <c r="D20" s="11">
        <v>1417816.2</v>
      </c>
      <c r="E20" s="11">
        <f t="shared" si="1"/>
        <v>1451428.95</v>
      </c>
    </row>
    <row r="21" spans="1:5" ht="12.75">
      <c r="A21" s="8" t="s">
        <v>149</v>
      </c>
      <c r="B21" s="11"/>
      <c r="C21" s="11"/>
      <c r="D21" s="11"/>
      <c r="E21" s="11">
        <f t="shared" si="1"/>
        <v>0</v>
      </c>
    </row>
    <row r="22" spans="1:5" ht="12.75">
      <c r="A22" s="8" t="s">
        <v>220</v>
      </c>
      <c r="B22" s="11">
        <v>261017.52</v>
      </c>
      <c r="C22" s="11">
        <v>244095.63</v>
      </c>
      <c r="D22" s="11">
        <v>327149.95</v>
      </c>
      <c r="E22" s="11">
        <f t="shared" si="1"/>
        <v>832263.1000000001</v>
      </c>
    </row>
    <row r="23" spans="1:5" ht="12.75">
      <c r="A23" s="8" t="s">
        <v>150</v>
      </c>
      <c r="B23" s="11"/>
      <c r="C23" s="11"/>
      <c r="D23" s="11"/>
      <c r="E23" s="11">
        <f t="shared" si="1"/>
        <v>0</v>
      </c>
    </row>
    <row r="24" spans="1:5" ht="12.75">
      <c r="A24" s="8" t="s">
        <v>219</v>
      </c>
      <c r="B24" s="11"/>
      <c r="C24" s="11"/>
      <c r="D24" s="11"/>
      <c r="E24" s="11">
        <f t="shared" si="1"/>
        <v>0</v>
      </c>
    </row>
    <row r="25" spans="1:5" ht="12.75">
      <c r="A25" s="8" t="s">
        <v>152</v>
      </c>
      <c r="B25" s="11">
        <v>128422.19</v>
      </c>
      <c r="C25" s="11">
        <v>36297.77</v>
      </c>
      <c r="D25" s="11">
        <v>502993.96</v>
      </c>
      <c r="E25" s="11">
        <f t="shared" si="1"/>
        <v>667713.92</v>
      </c>
    </row>
    <row r="26" spans="1:5" ht="12.75">
      <c r="A26" s="8" t="s">
        <v>19</v>
      </c>
      <c r="B26" s="11">
        <v>773552.52</v>
      </c>
      <c r="C26" s="11">
        <v>472416.86</v>
      </c>
      <c r="D26" s="11">
        <v>1005200.71</v>
      </c>
      <c r="E26" s="11">
        <f t="shared" si="1"/>
        <v>2251170.09</v>
      </c>
    </row>
    <row r="27" spans="1:5" ht="12.75">
      <c r="A27" s="8" t="s">
        <v>120</v>
      </c>
      <c r="B27" s="11"/>
      <c r="C27" s="11"/>
      <c r="D27" s="11"/>
      <c r="E27" s="11">
        <f t="shared" si="1"/>
        <v>0</v>
      </c>
    </row>
    <row r="28" spans="1:5" ht="12.75">
      <c r="A28" s="8"/>
      <c r="B28" s="11"/>
      <c r="C28" s="11"/>
      <c r="D28" s="11"/>
      <c r="E28" s="11"/>
    </row>
    <row r="29" spans="1:5" ht="51">
      <c r="A29" s="74" t="s">
        <v>321</v>
      </c>
      <c r="B29" s="24">
        <f>SUM(B30:B32)</f>
        <v>0</v>
      </c>
      <c r="C29" s="24">
        <f>SUM(C30:C32)</f>
        <v>0</v>
      </c>
      <c r="D29" s="24">
        <f>SUM(D30:D32)</f>
        <v>0</v>
      </c>
      <c r="E29" s="24">
        <f>SUM(E30:E32)</f>
        <v>0</v>
      </c>
    </row>
    <row r="30" spans="1:5" ht="12.75">
      <c r="A30" s="75" t="s">
        <v>237</v>
      </c>
      <c r="B30" s="24"/>
      <c r="C30" s="24"/>
      <c r="D30" s="24"/>
      <c r="E30" s="26">
        <f>SUM(B30:D30)</f>
        <v>0</v>
      </c>
    </row>
    <row r="31" spans="1:5" ht="12.75">
      <c r="A31" s="75" t="s">
        <v>280</v>
      </c>
      <c r="B31" s="24"/>
      <c r="C31" s="24"/>
      <c r="D31" s="24"/>
      <c r="E31" s="26">
        <f>SUM(B31:D31)</f>
        <v>0</v>
      </c>
    </row>
    <row r="32" spans="1:5" ht="12.75">
      <c r="A32" s="75" t="s">
        <v>238</v>
      </c>
      <c r="B32" s="24"/>
      <c r="C32" s="24"/>
      <c r="D32" s="24"/>
      <c r="E32" s="26">
        <f>SUM(B32:D32)</f>
        <v>0</v>
      </c>
    </row>
    <row r="33" spans="1:5" ht="12.75">
      <c r="A33" s="8"/>
      <c r="B33" s="11"/>
      <c r="C33" s="11"/>
      <c r="D33" s="11"/>
      <c r="E33" s="11"/>
    </row>
    <row r="34" spans="1:5" ht="12.75">
      <c r="A34" s="44" t="s">
        <v>11</v>
      </c>
      <c r="B34" s="24">
        <f>SUM(B35:B45)</f>
        <v>141143.74</v>
      </c>
      <c r="C34" s="24">
        <f>SUM(C35:C45)</f>
        <v>215527.43000000002</v>
      </c>
      <c r="D34" s="24">
        <f>SUM(D35:D45)</f>
        <v>630870.2</v>
      </c>
      <c r="E34" s="24">
        <f>SUM(E35:E45)</f>
        <v>987541.3700000001</v>
      </c>
    </row>
    <row r="35" spans="1:5" ht="12.75">
      <c r="A35" s="8" t="s">
        <v>26</v>
      </c>
      <c r="B35" s="11">
        <v>11135</v>
      </c>
      <c r="C35" s="11">
        <v>10193</v>
      </c>
      <c r="D35" s="11">
        <v>11030</v>
      </c>
      <c r="E35" s="11">
        <f aca="true" t="shared" si="2" ref="E35:E45">SUM(B35:D35)</f>
        <v>32358</v>
      </c>
    </row>
    <row r="36" spans="1:5" ht="12.75">
      <c r="A36" s="8" t="s">
        <v>184</v>
      </c>
      <c r="B36" s="11">
        <v>47927</v>
      </c>
      <c r="C36" s="11">
        <v>59792</v>
      </c>
      <c r="D36" s="11">
        <v>397633.51</v>
      </c>
      <c r="E36" s="11">
        <f t="shared" si="2"/>
        <v>505352.51</v>
      </c>
    </row>
    <row r="37" spans="1:5" ht="12.75">
      <c r="A37" s="8" t="s">
        <v>153</v>
      </c>
      <c r="B37" s="11"/>
      <c r="C37" s="11"/>
      <c r="D37" s="11"/>
      <c r="E37" s="11">
        <f t="shared" si="2"/>
        <v>0</v>
      </c>
    </row>
    <row r="38" spans="1:5" ht="12.75">
      <c r="A38" s="8" t="s">
        <v>162</v>
      </c>
      <c r="B38" s="11"/>
      <c r="C38" s="11"/>
      <c r="D38" s="11"/>
      <c r="E38" s="11">
        <f t="shared" si="2"/>
        <v>0</v>
      </c>
    </row>
    <row r="39" spans="1:5" ht="12.75">
      <c r="A39" s="8" t="s">
        <v>155</v>
      </c>
      <c r="B39" s="11"/>
      <c r="C39" s="11"/>
      <c r="D39" s="11"/>
      <c r="E39" s="11">
        <f t="shared" si="2"/>
        <v>0</v>
      </c>
    </row>
    <row r="40" spans="1:5" ht="12.75">
      <c r="A40" s="8" t="s">
        <v>163</v>
      </c>
      <c r="B40" s="11"/>
      <c r="C40" s="11"/>
      <c r="D40" s="11"/>
      <c r="E40" s="11">
        <f t="shared" si="2"/>
        <v>0</v>
      </c>
    </row>
    <row r="41" spans="1:5" ht="12.75">
      <c r="A41" s="8" t="s">
        <v>164</v>
      </c>
      <c r="B41" s="11"/>
      <c r="C41" s="11"/>
      <c r="D41" s="11"/>
      <c r="E41" s="11">
        <f t="shared" si="2"/>
        <v>0</v>
      </c>
    </row>
    <row r="42" spans="1:5" ht="12.75">
      <c r="A42" s="8" t="s">
        <v>165</v>
      </c>
      <c r="B42" s="11"/>
      <c r="C42" s="11"/>
      <c r="D42" s="11"/>
      <c r="E42" s="11">
        <f t="shared" si="2"/>
        <v>0</v>
      </c>
    </row>
    <row r="43" spans="1:5" ht="12.75">
      <c r="A43" s="8" t="s">
        <v>20</v>
      </c>
      <c r="B43" s="11">
        <v>82069.74</v>
      </c>
      <c r="C43" s="11">
        <v>145443.73</v>
      </c>
      <c r="D43" s="11">
        <v>222122.35</v>
      </c>
      <c r="E43" s="11">
        <f t="shared" si="2"/>
        <v>449635.82000000007</v>
      </c>
    </row>
    <row r="44" spans="1:5" ht="12.75">
      <c r="A44" s="8" t="s">
        <v>158</v>
      </c>
      <c r="B44" s="11"/>
      <c r="C44" s="11"/>
      <c r="D44" s="11"/>
      <c r="E44" s="11">
        <f t="shared" si="2"/>
        <v>0</v>
      </c>
    </row>
    <row r="45" spans="1:5" ht="12.75">
      <c r="A45" s="8" t="s">
        <v>19</v>
      </c>
      <c r="B45" s="11">
        <v>12</v>
      </c>
      <c r="C45" s="11">
        <v>98.7</v>
      </c>
      <c r="D45" s="11">
        <v>84.34</v>
      </c>
      <c r="E45" s="11">
        <f t="shared" si="2"/>
        <v>195.04000000000002</v>
      </c>
    </row>
    <row r="46" spans="1:5" ht="12.75">
      <c r="A46" s="8"/>
      <c r="B46" s="11"/>
      <c r="C46" s="11"/>
      <c r="D46" s="11"/>
      <c r="E46" s="11"/>
    </row>
    <row r="47" spans="1:5" ht="12.75">
      <c r="A47" s="44" t="s">
        <v>12</v>
      </c>
      <c r="B47" s="24">
        <f>SUM(B48:B54)</f>
        <v>2746264.07</v>
      </c>
      <c r="C47" s="24">
        <f>SUM(C48:C54)</f>
        <v>6101610.209999999</v>
      </c>
      <c r="D47" s="24">
        <f>SUM(D48:D54)</f>
        <v>6945121.629999999</v>
      </c>
      <c r="E47" s="24">
        <f>SUM(E48:E54)</f>
        <v>15792995.91</v>
      </c>
    </row>
    <row r="48" spans="1:5" ht="12.75">
      <c r="A48" s="8" t="s">
        <v>21</v>
      </c>
      <c r="B48" s="11">
        <v>1566996.12</v>
      </c>
      <c r="C48" s="11">
        <v>2728617.28</v>
      </c>
      <c r="D48" s="11">
        <v>5030357.56</v>
      </c>
      <c r="E48" s="11">
        <f aca="true" t="shared" si="3" ref="E48:E54">SUM(B48:D48)</f>
        <v>9325970.96</v>
      </c>
    </row>
    <row r="49" spans="1:5" ht="12.75">
      <c r="A49" s="8" t="s">
        <v>22</v>
      </c>
      <c r="B49" s="11">
        <v>984626.22</v>
      </c>
      <c r="C49" s="11">
        <v>3197410.5</v>
      </c>
      <c r="D49" s="11">
        <v>1668294.3</v>
      </c>
      <c r="E49" s="11">
        <f t="shared" si="3"/>
        <v>5850331.02</v>
      </c>
    </row>
    <row r="50" spans="1:5" ht="12.75">
      <c r="A50" s="8" t="s">
        <v>23</v>
      </c>
      <c r="B50" s="11"/>
      <c r="C50" s="11"/>
      <c r="D50" s="11"/>
      <c r="E50" s="11">
        <f t="shared" si="3"/>
        <v>0</v>
      </c>
    </row>
    <row r="51" spans="1:5" ht="12.75">
      <c r="A51" s="8" t="s">
        <v>166</v>
      </c>
      <c r="B51" s="11"/>
      <c r="C51" s="11"/>
      <c r="D51" s="11"/>
      <c r="E51" s="11">
        <f t="shared" si="3"/>
        <v>0</v>
      </c>
    </row>
    <row r="52" spans="1:5" ht="12.75">
      <c r="A52" s="8" t="s">
        <v>24</v>
      </c>
      <c r="B52" s="11"/>
      <c r="C52" s="11"/>
      <c r="D52" s="11"/>
      <c r="E52" s="11">
        <f t="shared" si="3"/>
        <v>0</v>
      </c>
    </row>
    <row r="53" spans="1:5" ht="12.75">
      <c r="A53" s="8" t="s">
        <v>19</v>
      </c>
      <c r="B53" s="11">
        <v>62068.1</v>
      </c>
      <c r="C53" s="11">
        <v>69669.5</v>
      </c>
      <c r="D53" s="11">
        <v>113234.09</v>
      </c>
      <c r="E53" s="11">
        <f t="shared" si="3"/>
        <v>244971.69</v>
      </c>
    </row>
    <row r="54" spans="1:5" ht="12.75">
      <c r="A54" s="9" t="s">
        <v>120</v>
      </c>
      <c r="B54" s="12">
        <v>132573.63</v>
      </c>
      <c r="C54" s="12">
        <v>105912.93</v>
      </c>
      <c r="D54" s="12">
        <v>133235.68</v>
      </c>
      <c r="E54" s="12">
        <f t="shared" si="3"/>
        <v>371722.24</v>
      </c>
    </row>
    <row r="55" spans="1:5" ht="12.75">
      <c r="A55" s="14"/>
      <c r="B55" s="92"/>
      <c r="C55" s="92"/>
      <c r="D55" s="92"/>
      <c r="E55" s="92"/>
    </row>
    <row r="56" spans="1:5" ht="12.75">
      <c r="A56" s="19"/>
      <c r="B56" s="48"/>
      <c r="C56" s="48"/>
      <c r="D56" s="48"/>
      <c r="E56" s="48"/>
    </row>
    <row r="57" spans="1:5" ht="12.75">
      <c r="A57" s="45" t="s">
        <v>13</v>
      </c>
      <c r="B57" s="23">
        <f>SUM(B58:B66)</f>
        <v>25909799.71</v>
      </c>
      <c r="C57" s="23">
        <f>SUM(C58:C66)</f>
        <v>38576124</v>
      </c>
      <c r="D57" s="23">
        <f>SUM(D58:D66)</f>
        <v>30240823</v>
      </c>
      <c r="E57" s="23">
        <f>SUM(E58:E66)</f>
        <v>94726746.71000001</v>
      </c>
    </row>
    <row r="58" spans="1:5" ht="12.75">
      <c r="A58" s="8" t="s">
        <v>27</v>
      </c>
      <c r="B58" s="11">
        <v>20720252.71</v>
      </c>
      <c r="C58" s="11">
        <v>25853451</v>
      </c>
      <c r="D58" s="11">
        <v>19232990</v>
      </c>
      <c r="E58" s="11">
        <f aca="true" t="shared" si="4" ref="E58:E66">SUM(B58:D58)</f>
        <v>65806693.71</v>
      </c>
    </row>
    <row r="59" spans="1:5" ht="12.75">
      <c r="A59" s="8" t="s">
        <v>28</v>
      </c>
      <c r="B59" s="11">
        <v>1046497</v>
      </c>
      <c r="C59" s="11">
        <v>2279451</v>
      </c>
      <c r="D59" s="11">
        <v>3612372</v>
      </c>
      <c r="E59" s="11">
        <f t="shared" si="4"/>
        <v>6938320</v>
      </c>
    </row>
    <row r="60" spans="1:5" ht="12.75">
      <c r="A60" s="8" t="s">
        <v>167</v>
      </c>
      <c r="B60" s="11"/>
      <c r="C60" s="11"/>
      <c r="D60" s="11"/>
      <c r="E60" s="11">
        <f t="shared" si="4"/>
        <v>0</v>
      </c>
    </row>
    <row r="61" spans="1:5" ht="12.75">
      <c r="A61" s="8" t="s">
        <v>25</v>
      </c>
      <c r="B61" s="11">
        <v>0</v>
      </c>
      <c r="C61" s="11">
        <v>6066464</v>
      </c>
      <c r="D61" s="11">
        <v>4018376</v>
      </c>
      <c r="E61" s="11">
        <f t="shared" si="4"/>
        <v>10084840</v>
      </c>
    </row>
    <row r="62" spans="1:5" ht="12.75">
      <c r="A62" s="8" t="s">
        <v>135</v>
      </c>
      <c r="B62" s="11"/>
      <c r="C62" s="11"/>
      <c r="D62" s="11"/>
      <c r="E62" s="11">
        <f t="shared" si="4"/>
        <v>0</v>
      </c>
    </row>
    <row r="63" spans="1:5" ht="12.75">
      <c r="A63" s="8" t="s">
        <v>121</v>
      </c>
      <c r="B63" s="11">
        <v>534538</v>
      </c>
      <c r="C63" s="11">
        <v>559687</v>
      </c>
      <c r="D63" s="11">
        <v>350439</v>
      </c>
      <c r="E63" s="11">
        <f t="shared" si="4"/>
        <v>1444664</v>
      </c>
    </row>
    <row r="64" spans="1:5" ht="12.75">
      <c r="A64" s="8" t="s">
        <v>168</v>
      </c>
      <c r="B64" s="11">
        <v>789786</v>
      </c>
      <c r="C64" s="11">
        <v>1846000</v>
      </c>
      <c r="D64" s="11">
        <v>407954</v>
      </c>
      <c r="E64" s="11">
        <f t="shared" si="4"/>
        <v>3043740</v>
      </c>
    </row>
    <row r="65" spans="1:5" ht="12.75">
      <c r="A65" s="8" t="s">
        <v>329</v>
      </c>
      <c r="B65" s="11">
        <v>1157354</v>
      </c>
      <c r="C65" s="11">
        <v>785230</v>
      </c>
      <c r="D65" s="11">
        <v>785230</v>
      </c>
      <c r="E65" s="11">
        <f t="shared" si="4"/>
        <v>2727814</v>
      </c>
    </row>
    <row r="66" spans="1:5" ht="12.75">
      <c r="A66" s="8" t="s">
        <v>337</v>
      </c>
      <c r="B66" s="11">
        <v>1661372</v>
      </c>
      <c r="C66" s="11">
        <v>1185841</v>
      </c>
      <c r="D66" s="11">
        <v>1833462</v>
      </c>
      <c r="E66" s="11">
        <f t="shared" si="4"/>
        <v>4680675</v>
      </c>
    </row>
    <row r="67" spans="1:5" ht="12.75">
      <c r="A67" s="44" t="s">
        <v>175</v>
      </c>
      <c r="B67" s="24">
        <f>SUM(B68:B73)</f>
        <v>12544.57</v>
      </c>
      <c r="C67" s="24">
        <f>SUM(C68:C73)</f>
        <v>2580998.19</v>
      </c>
      <c r="D67" s="24">
        <f>SUM(D68:D73)</f>
        <v>1305645.1</v>
      </c>
      <c r="E67" s="24">
        <f>SUM(E68:E73)</f>
        <v>3899187.8600000003</v>
      </c>
    </row>
    <row r="68" spans="1:5" ht="12.75">
      <c r="A68" s="21" t="s">
        <v>239</v>
      </c>
      <c r="B68" s="26">
        <v>0</v>
      </c>
      <c r="C68" s="26">
        <v>2569786.2</v>
      </c>
      <c r="D68" s="234">
        <v>1284893.1</v>
      </c>
      <c r="E68" s="11">
        <f aca="true" t="shared" si="5" ref="E68:E73">SUM(B68:D68)</f>
        <v>3854679.3000000003</v>
      </c>
    </row>
    <row r="69" spans="1:5" ht="12.75">
      <c r="A69" s="21" t="s">
        <v>350</v>
      </c>
      <c r="B69" s="26"/>
      <c r="C69" s="26"/>
      <c r="D69" s="234"/>
      <c r="E69" s="11">
        <f t="shared" si="5"/>
        <v>0</v>
      </c>
    </row>
    <row r="70" spans="1:5" ht="12.75">
      <c r="A70" s="21" t="s">
        <v>353</v>
      </c>
      <c r="B70" s="26">
        <v>905.92</v>
      </c>
      <c r="C70" s="26">
        <v>803.12</v>
      </c>
      <c r="D70" s="234">
        <v>889.31</v>
      </c>
      <c r="E70" s="11">
        <f t="shared" si="5"/>
        <v>2598.35</v>
      </c>
    </row>
    <row r="71" spans="1:5" ht="12.75">
      <c r="A71" s="21" t="s">
        <v>352</v>
      </c>
      <c r="B71" s="26">
        <v>11638.65</v>
      </c>
      <c r="C71" s="26">
        <v>10087.07</v>
      </c>
      <c r="D71" s="234">
        <v>9884.42</v>
      </c>
      <c r="E71" s="11">
        <f t="shared" si="5"/>
        <v>31610.14</v>
      </c>
    </row>
    <row r="72" spans="1:5" ht="12.75">
      <c r="A72" s="21" t="s">
        <v>458</v>
      </c>
      <c r="B72" s="11">
        <v>0</v>
      </c>
      <c r="C72" s="11">
        <v>321.8</v>
      </c>
      <c r="D72" s="11">
        <v>984.2</v>
      </c>
      <c r="E72" s="11">
        <f t="shared" si="5"/>
        <v>1306</v>
      </c>
    </row>
    <row r="73" spans="1:5" ht="12.75">
      <c r="A73" s="228" t="s">
        <v>500</v>
      </c>
      <c r="B73" s="11"/>
      <c r="C73" s="11"/>
      <c r="D73" s="11">
        <v>8994.07</v>
      </c>
      <c r="E73" s="11">
        <f t="shared" si="5"/>
        <v>8994.07</v>
      </c>
    </row>
    <row r="74" spans="1:5" ht="12.75">
      <c r="A74" s="44" t="s">
        <v>15</v>
      </c>
      <c r="B74" s="24">
        <f>SUM(B75:B80)</f>
        <v>54130.4</v>
      </c>
      <c r="C74" s="24">
        <f>SUM(C75:C80)</f>
        <v>36696230.4</v>
      </c>
      <c r="D74" s="24">
        <f>SUM(D75:D80)</f>
        <v>18429737.250000004</v>
      </c>
      <c r="E74" s="24">
        <f>SUM(E75:E80)</f>
        <v>55180098.050000004</v>
      </c>
    </row>
    <row r="75" spans="1:5" ht="12.75">
      <c r="A75" s="76" t="s">
        <v>239</v>
      </c>
      <c r="B75" s="26">
        <v>0</v>
      </c>
      <c r="C75" s="26">
        <v>36627272</v>
      </c>
      <c r="D75" s="237">
        <v>18313636</v>
      </c>
      <c r="E75" s="11">
        <f aca="true" t="shared" si="6" ref="E75:E81">SUM(B75:D75)</f>
        <v>54940908</v>
      </c>
    </row>
    <row r="76" spans="1:5" ht="12.75">
      <c r="A76" s="76" t="s">
        <v>354</v>
      </c>
      <c r="B76" s="26"/>
      <c r="C76" s="26"/>
      <c r="D76" s="234"/>
      <c r="E76" s="11">
        <f t="shared" si="6"/>
        <v>0</v>
      </c>
    </row>
    <row r="77" spans="1:5" ht="12.75">
      <c r="A77" s="76" t="s">
        <v>351</v>
      </c>
      <c r="B77" s="26">
        <v>953.93</v>
      </c>
      <c r="C77" s="26">
        <v>845.15</v>
      </c>
      <c r="D77" s="234">
        <v>935.76</v>
      </c>
      <c r="E77" s="11">
        <f t="shared" si="6"/>
        <v>2734.84</v>
      </c>
    </row>
    <row r="78" spans="1:5" ht="12.75">
      <c r="A78" s="76" t="s">
        <v>355</v>
      </c>
      <c r="B78" s="26"/>
      <c r="C78" s="26"/>
      <c r="D78" s="234"/>
      <c r="E78" s="11">
        <f t="shared" si="6"/>
        <v>0</v>
      </c>
    </row>
    <row r="79" spans="1:5" ht="12.75">
      <c r="A79" s="76" t="s">
        <v>459</v>
      </c>
      <c r="B79" s="234">
        <v>53176.47</v>
      </c>
      <c r="C79" s="234">
        <v>68113.25</v>
      </c>
      <c r="D79" s="234">
        <v>43785.89</v>
      </c>
      <c r="E79" s="26">
        <f t="shared" si="6"/>
        <v>165075.61</v>
      </c>
    </row>
    <row r="80" spans="1:5" ht="12.75">
      <c r="A80" s="230" t="s">
        <v>510</v>
      </c>
      <c r="B80" s="234"/>
      <c r="C80" s="234"/>
      <c r="D80" s="234">
        <v>71379.6</v>
      </c>
      <c r="E80" s="26">
        <f t="shared" si="6"/>
        <v>71379.6</v>
      </c>
    </row>
    <row r="81" spans="1:5" ht="12.75">
      <c r="A81" s="41" t="s">
        <v>185</v>
      </c>
      <c r="B81" s="24">
        <v>0</v>
      </c>
      <c r="C81" s="24">
        <v>0</v>
      </c>
      <c r="D81" s="24">
        <v>0</v>
      </c>
      <c r="E81" s="24">
        <f t="shared" si="6"/>
        <v>0</v>
      </c>
    </row>
    <row r="82" spans="1:5" ht="12.75">
      <c r="A82" s="43"/>
      <c r="B82" s="11"/>
      <c r="C82" s="11"/>
      <c r="D82" s="11"/>
      <c r="E82" s="11"/>
    </row>
    <row r="83" spans="1:5" ht="12.75">
      <c r="A83" s="44" t="s">
        <v>139</v>
      </c>
      <c r="B83" s="24">
        <f>SUM(B84:B111)</f>
        <v>265668</v>
      </c>
      <c r="C83" s="24">
        <f>SUM(C84:C111)</f>
        <v>587932.8400000001</v>
      </c>
      <c r="D83" s="24">
        <f>SUM(D84:D111)</f>
        <v>0</v>
      </c>
      <c r="E83" s="24">
        <f>SUM(E84:E111)</f>
        <v>853600.8400000001</v>
      </c>
    </row>
    <row r="84" spans="1:5" ht="12.75">
      <c r="A84" s="8" t="s">
        <v>169</v>
      </c>
      <c r="B84" s="11"/>
      <c r="C84" s="11"/>
      <c r="D84" s="11"/>
      <c r="E84" s="11">
        <f aca="true" t="shared" si="7" ref="E84:E112">SUM(B84:D84)</f>
        <v>0</v>
      </c>
    </row>
    <row r="85" spans="1:5" ht="12.75">
      <c r="A85" s="8" t="s">
        <v>128</v>
      </c>
      <c r="B85" s="11"/>
      <c r="C85" s="11"/>
      <c r="D85" s="11"/>
      <c r="E85" s="11">
        <f t="shared" si="7"/>
        <v>0</v>
      </c>
    </row>
    <row r="86" spans="1:5" ht="12.75">
      <c r="A86" s="8" t="s">
        <v>290</v>
      </c>
      <c r="B86" s="11"/>
      <c r="C86" s="11"/>
      <c r="D86" s="11"/>
      <c r="E86" s="11">
        <f t="shared" si="7"/>
        <v>0</v>
      </c>
    </row>
    <row r="87" spans="1:5" ht="12.75">
      <c r="A87" s="8" t="s">
        <v>291</v>
      </c>
      <c r="B87" s="11"/>
      <c r="C87" s="11"/>
      <c r="D87" s="11"/>
      <c r="E87" s="11">
        <f t="shared" si="7"/>
        <v>0</v>
      </c>
    </row>
    <row r="88" spans="1:5" ht="12.75">
      <c r="A88" s="8" t="s">
        <v>240</v>
      </c>
      <c r="B88" s="11"/>
      <c r="C88" s="11"/>
      <c r="D88" s="11"/>
      <c r="E88" s="11">
        <f t="shared" si="7"/>
        <v>0</v>
      </c>
    </row>
    <row r="89" spans="1:5" ht="12.75">
      <c r="A89" s="8" t="s">
        <v>324</v>
      </c>
      <c r="B89" s="11"/>
      <c r="C89" s="11"/>
      <c r="D89" s="11"/>
      <c r="E89" s="11">
        <f t="shared" si="7"/>
        <v>0</v>
      </c>
    </row>
    <row r="90" spans="1:5" ht="12.75">
      <c r="A90" s="8" t="s">
        <v>312</v>
      </c>
      <c r="B90" s="11"/>
      <c r="C90" s="11"/>
      <c r="D90" s="11"/>
      <c r="E90" s="11">
        <f t="shared" si="7"/>
        <v>0</v>
      </c>
    </row>
    <row r="91" spans="1:5" ht="12.75">
      <c r="A91" s="8" t="s">
        <v>320</v>
      </c>
      <c r="B91" s="11"/>
      <c r="C91" s="11"/>
      <c r="D91" s="11"/>
      <c r="E91" s="11">
        <f t="shared" si="7"/>
        <v>0</v>
      </c>
    </row>
    <row r="92" spans="1:5" ht="12.75">
      <c r="A92" s="8" t="s">
        <v>319</v>
      </c>
      <c r="B92" s="11"/>
      <c r="C92" s="11"/>
      <c r="D92" s="11"/>
      <c r="E92" s="11">
        <f t="shared" si="7"/>
        <v>0</v>
      </c>
    </row>
    <row r="93" spans="1:5" ht="12.75">
      <c r="A93" s="8" t="s">
        <v>323</v>
      </c>
      <c r="B93" s="11"/>
      <c r="C93" s="11"/>
      <c r="D93" s="11"/>
      <c r="E93" s="11">
        <f t="shared" si="7"/>
        <v>0</v>
      </c>
    </row>
    <row r="94" spans="1:5" ht="12.75">
      <c r="A94" s="8" t="s">
        <v>243</v>
      </c>
      <c r="B94" s="11">
        <v>0</v>
      </c>
      <c r="C94" s="11">
        <v>287932.84</v>
      </c>
      <c r="D94" s="11">
        <v>0</v>
      </c>
      <c r="E94" s="11">
        <f t="shared" si="7"/>
        <v>287932.84</v>
      </c>
    </row>
    <row r="95" spans="1:5" ht="12.75">
      <c r="A95" s="8" t="s">
        <v>313</v>
      </c>
      <c r="B95" s="11"/>
      <c r="C95" s="11"/>
      <c r="D95" s="11"/>
      <c r="E95" s="11">
        <f t="shared" si="7"/>
        <v>0</v>
      </c>
    </row>
    <row r="96" spans="1:5" ht="12.75">
      <c r="A96" s="8" t="s">
        <v>325</v>
      </c>
      <c r="B96" s="11"/>
      <c r="C96" s="11"/>
      <c r="D96" s="11"/>
      <c r="E96" s="11">
        <f t="shared" si="7"/>
        <v>0</v>
      </c>
    </row>
    <row r="97" spans="1:5" ht="12.75">
      <c r="A97" s="8" t="s">
        <v>331</v>
      </c>
      <c r="B97" s="11"/>
      <c r="C97" s="11"/>
      <c r="D97" s="11"/>
      <c r="E97" s="11">
        <f t="shared" si="7"/>
        <v>0</v>
      </c>
    </row>
    <row r="98" spans="1:5" ht="12.75">
      <c r="A98" s="8" t="s">
        <v>332</v>
      </c>
      <c r="B98" s="11">
        <v>63750</v>
      </c>
      <c r="C98" s="11">
        <v>0</v>
      </c>
      <c r="D98" s="11">
        <v>0</v>
      </c>
      <c r="E98" s="11">
        <f t="shared" si="7"/>
        <v>63750</v>
      </c>
    </row>
    <row r="99" spans="1:5" ht="12.75">
      <c r="A99" s="8" t="s">
        <v>425</v>
      </c>
      <c r="B99" s="11"/>
      <c r="C99" s="11"/>
      <c r="D99" s="11"/>
      <c r="E99" s="11">
        <f t="shared" si="7"/>
        <v>0</v>
      </c>
    </row>
    <row r="100" spans="1:5" ht="12.75">
      <c r="A100" s="8" t="s">
        <v>333</v>
      </c>
      <c r="B100" s="11"/>
      <c r="C100" s="11"/>
      <c r="D100" s="11"/>
      <c r="E100" s="11">
        <f t="shared" si="7"/>
        <v>0</v>
      </c>
    </row>
    <row r="101" spans="1:5" ht="12.75">
      <c r="A101" s="8" t="s">
        <v>341</v>
      </c>
      <c r="B101" s="11"/>
      <c r="C101" s="11"/>
      <c r="D101" s="11"/>
      <c r="E101" s="11">
        <f t="shared" si="7"/>
        <v>0</v>
      </c>
    </row>
    <row r="102" spans="1:5" ht="12.75">
      <c r="A102" s="8" t="s">
        <v>339</v>
      </c>
      <c r="B102" s="11"/>
      <c r="C102" s="11"/>
      <c r="D102" s="11"/>
      <c r="E102" s="11">
        <f t="shared" si="7"/>
        <v>0</v>
      </c>
    </row>
    <row r="103" spans="1:5" ht="12.75">
      <c r="A103" s="8" t="s">
        <v>356</v>
      </c>
      <c r="B103" s="11"/>
      <c r="C103" s="11"/>
      <c r="D103" s="11"/>
      <c r="E103" s="11">
        <f t="shared" si="7"/>
        <v>0</v>
      </c>
    </row>
    <row r="104" spans="1:5" ht="12.75">
      <c r="A104" s="8" t="s">
        <v>413</v>
      </c>
      <c r="B104" s="11"/>
      <c r="C104" s="11"/>
      <c r="D104" s="11"/>
      <c r="E104" s="11">
        <f t="shared" si="7"/>
        <v>0</v>
      </c>
    </row>
    <row r="105" spans="1:5" ht="12.75">
      <c r="A105" s="8" t="s">
        <v>430</v>
      </c>
      <c r="B105" s="11"/>
      <c r="C105" s="11"/>
      <c r="D105" s="11"/>
      <c r="E105" s="11">
        <f t="shared" si="7"/>
        <v>0</v>
      </c>
    </row>
    <row r="106" spans="1:5" ht="12.75">
      <c r="A106" s="8" t="s">
        <v>416</v>
      </c>
      <c r="B106" s="11">
        <v>201918</v>
      </c>
      <c r="C106" s="11">
        <v>0</v>
      </c>
      <c r="D106" s="11">
        <v>0</v>
      </c>
      <c r="E106" s="11">
        <f t="shared" si="7"/>
        <v>201918</v>
      </c>
    </row>
    <row r="107" spans="1:5" ht="12.75">
      <c r="A107" s="8" t="s">
        <v>481</v>
      </c>
      <c r="B107" s="11"/>
      <c r="C107" s="11"/>
      <c r="D107" s="11"/>
      <c r="E107" s="11">
        <f t="shared" si="7"/>
        <v>0</v>
      </c>
    </row>
    <row r="108" spans="1:5" ht="12.75">
      <c r="A108" s="8" t="s">
        <v>477</v>
      </c>
      <c r="B108" s="11"/>
      <c r="C108" s="11"/>
      <c r="D108" s="11"/>
      <c r="E108" s="11">
        <f t="shared" si="7"/>
        <v>0</v>
      </c>
    </row>
    <row r="109" spans="1:5" ht="12.75">
      <c r="A109" s="8" t="s">
        <v>478</v>
      </c>
      <c r="B109" s="11">
        <v>0</v>
      </c>
      <c r="C109" s="11">
        <v>300000</v>
      </c>
      <c r="D109" s="11">
        <v>0</v>
      </c>
      <c r="E109" s="11">
        <f t="shared" si="7"/>
        <v>300000</v>
      </c>
    </row>
    <row r="110" spans="1:5" ht="12.75">
      <c r="A110" s="8" t="s">
        <v>490</v>
      </c>
      <c r="B110" s="11"/>
      <c r="C110" s="11"/>
      <c r="D110" s="11"/>
      <c r="E110" s="11">
        <f t="shared" si="7"/>
        <v>0</v>
      </c>
    </row>
    <row r="111" spans="1:5" ht="12.75">
      <c r="A111" s="8" t="s">
        <v>488</v>
      </c>
      <c r="B111" s="11"/>
      <c r="C111" s="11"/>
      <c r="D111" s="11"/>
      <c r="E111" s="11">
        <f t="shared" si="7"/>
        <v>0</v>
      </c>
    </row>
    <row r="112" spans="1:5" ht="12.75">
      <c r="A112" s="44" t="s">
        <v>16</v>
      </c>
      <c r="B112" s="24">
        <v>0</v>
      </c>
      <c r="C112" s="24">
        <v>0</v>
      </c>
      <c r="D112" s="24">
        <v>0</v>
      </c>
      <c r="E112" s="24">
        <f t="shared" si="7"/>
        <v>0</v>
      </c>
    </row>
    <row r="113" spans="1:5" ht="12.75">
      <c r="A113" s="8"/>
      <c r="B113" s="11"/>
      <c r="C113" s="11"/>
      <c r="D113" s="11"/>
      <c r="E113" s="11"/>
    </row>
    <row r="114" spans="1:5" ht="12.75">
      <c r="A114" s="44" t="s">
        <v>14</v>
      </c>
      <c r="B114" s="24">
        <f>SUM(B115:B119)</f>
        <v>11000000</v>
      </c>
      <c r="C114" s="24">
        <f>SUM(C115:C119)</f>
        <v>13500000</v>
      </c>
      <c r="D114" s="24">
        <f>SUM(D115:D119)</f>
        <v>35000000</v>
      </c>
      <c r="E114" s="24">
        <f>SUM(E115:E119)</f>
        <v>59500000</v>
      </c>
    </row>
    <row r="115" spans="1:5" ht="12.75">
      <c r="A115" s="8" t="s">
        <v>131</v>
      </c>
      <c r="B115" s="11">
        <v>11000000</v>
      </c>
      <c r="C115" s="11">
        <v>13500000</v>
      </c>
      <c r="D115" s="11">
        <v>35000000</v>
      </c>
      <c r="E115" s="11">
        <f>SUM(B115:D115)</f>
        <v>59500000</v>
      </c>
    </row>
    <row r="116" spans="1:5" ht="12.75">
      <c r="A116" s="8" t="s">
        <v>132</v>
      </c>
      <c r="B116" s="11"/>
      <c r="C116" s="11"/>
      <c r="D116" s="11"/>
      <c r="E116" s="11">
        <f>SUM(B116:D116)</f>
        <v>0</v>
      </c>
    </row>
    <row r="117" spans="1:5" ht="12.75">
      <c r="A117" s="8" t="s">
        <v>133</v>
      </c>
      <c r="B117" s="11"/>
      <c r="C117" s="11"/>
      <c r="D117" s="11"/>
      <c r="E117" s="11">
        <f>SUM(B117:D117)</f>
        <v>0</v>
      </c>
    </row>
    <row r="118" spans="1:5" ht="12.75">
      <c r="A118" s="8" t="s">
        <v>292</v>
      </c>
      <c r="B118" s="11"/>
      <c r="C118" s="11"/>
      <c r="D118" s="11"/>
      <c r="E118" s="11">
        <f>SUM(B118:D118)</f>
        <v>0</v>
      </c>
    </row>
    <row r="119" spans="1:5" ht="12.75">
      <c r="A119" s="8" t="s">
        <v>315</v>
      </c>
      <c r="B119" s="11"/>
      <c r="C119" s="11"/>
      <c r="D119" s="11"/>
      <c r="E119" s="11">
        <f>SUM(B119:D119)</f>
        <v>0</v>
      </c>
    </row>
    <row r="120" spans="1:5" ht="12.75">
      <c r="A120" s="8"/>
      <c r="B120" s="11"/>
      <c r="C120" s="11"/>
      <c r="D120" s="11"/>
      <c r="E120" s="11"/>
    </row>
    <row r="121" spans="1:5" ht="12.75">
      <c r="A121" s="44" t="s">
        <v>17</v>
      </c>
      <c r="B121" s="24">
        <v>21457676.99</v>
      </c>
      <c r="C121" s="24">
        <v>3323395.91</v>
      </c>
      <c r="D121" s="24">
        <v>351244.24</v>
      </c>
      <c r="E121" s="24">
        <f>SUM(B121:D121)</f>
        <v>25132317.139999997</v>
      </c>
    </row>
    <row r="122" spans="1:5" ht="12.75">
      <c r="A122" s="9"/>
      <c r="B122" s="12"/>
      <c r="C122" s="12"/>
      <c r="D122" s="12"/>
      <c r="E122" s="12"/>
    </row>
    <row r="124" spans="1:5" ht="12.75">
      <c r="A124" s="5" t="s">
        <v>29</v>
      </c>
      <c r="B124" s="6">
        <f>SUM(B121+B114+B112+B83+B81+B74+B67+B57+B47+B34+B29+B15+B7)</f>
        <v>128191929.06</v>
      </c>
      <c r="C124" s="6">
        <f>SUM(C121+C114+C112+C83+C81+C74+C67+C57+C47+C34+C29+C15+C7)</f>
        <v>125738721.58000001</v>
      </c>
      <c r="D124" s="6">
        <f>SUM(D121+D114+D112+D83+D81+D74+D67+D57+D47+D34+D29+D15+D7)</f>
        <v>109544690.34</v>
      </c>
      <c r="E124" s="6">
        <f>SUM(E121+E114+E112+E83+E81+E74+E67+E57+E47+E34+E29+E15+E7)</f>
        <v>363475340.98</v>
      </c>
    </row>
    <row r="127" ht="12.75">
      <c r="E127" s="37"/>
    </row>
  </sheetData>
  <sheetProtection/>
  <mergeCells count="3">
    <mergeCell ref="A2:E2"/>
    <mergeCell ref="A3:E3"/>
    <mergeCell ref="A1:E1"/>
  </mergeCells>
  <printOptions horizontalCentered="1"/>
  <pageMargins left="0.15748031496062992" right="0.15748031496062992" top="0.2362204724409449" bottom="0.15748031496062992" header="0.2362204724409449" footer="0"/>
  <pageSetup firstPageNumber="7" useFirstPageNumber="1" horizontalDpi="600" verticalDpi="600" orientation="landscape" scale="63" r:id="rId1"/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71093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283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43</v>
      </c>
      <c r="B9" s="26">
        <v>48850167</v>
      </c>
      <c r="C9" s="93">
        <f>SUM('Egresos Reales'!E8)</f>
        <v>49177031.74</v>
      </c>
      <c r="D9" s="26">
        <f>SUM('Presupuesto Egresos'!E8)</f>
        <v>57894177</v>
      </c>
      <c r="E9" s="93">
        <f>SUM(D9-C9)</f>
        <v>8717145.259999998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45</v>
      </c>
      <c r="B11" s="26">
        <v>13192602.43</v>
      </c>
      <c r="C11" s="93">
        <f>SUM('Egresos Reales'!E9)</f>
        <v>14179105.55</v>
      </c>
      <c r="D11" s="26">
        <f>SUM('Presupuesto Egresos'!E9)</f>
        <v>11905592</v>
      </c>
      <c r="E11" s="93">
        <f>SUM(D11-C11)</f>
        <v>-2273513.5500000007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44</v>
      </c>
      <c r="B13" s="26">
        <v>8364875.83</v>
      </c>
      <c r="C13" s="93">
        <f>SUM('Egresos Reales'!E10)</f>
        <v>13282290.86</v>
      </c>
      <c r="D13" s="26">
        <f>SUM('Presupuesto Egresos'!E10)</f>
        <v>13774796</v>
      </c>
      <c r="E13" s="93">
        <f>SUM(D13-C13)</f>
        <v>492505.1400000006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2:6" ht="12.75">
      <c r="B15" s="37"/>
      <c r="C15" s="37"/>
      <c r="D15" s="37"/>
      <c r="E15" s="37"/>
      <c r="F15" s="8"/>
    </row>
    <row r="16" spans="1:6" ht="12.75">
      <c r="A16" s="5" t="s">
        <v>4</v>
      </c>
      <c r="B16" s="6">
        <f>SUM(B8:B14)</f>
        <v>70407645.26</v>
      </c>
      <c r="C16" s="95">
        <f>SUM(C8:C14)</f>
        <v>76638428.15</v>
      </c>
      <c r="D16" s="6">
        <f>SUM(D8:D14)</f>
        <v>83574565</v>
      </c>
      <c r="E16" s="95">
        <f>SUM(E8:E14)</f>
        <v>6936136.849999998</v>
      </c>
      <c r="F16" s="31"/>
    </row>
    <row r="17" ht="12.75"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  <row r="45" ht="15.75">
      <c r="A45" s="96"/>
    </row>
  </sheetData>
  <sheetProtection/>
  <mergeCells count="4">
    <mergeCell ref="A2:F2"/>
    <mergeCell ref="A3:F3"/>
    <mergeCell ref="B5:C5"/>
    <mergeCell ref="A1:F1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59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60</v>
      </c>
      <c r="B9" s="26">
        <v>17625575.4</v>
      </c>
      <c r="C9" s="93">
        <f>SUM('Egresos Reales'!E13)</f>
        <v>18008141.400000002</v>
      </c>
      <c r="D9" s="26">
        <f>SUM('Presupuesto Egresos'!E13)</f>
        <v>16967700</v>
      </c>
      <c r="E9" s="93">
        <f>SUM(D9-C9)</f>
        <v>-1040441.4000000022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122</v>
      </c>
      <c r="B11" s="26">
        <v>4638569.39</v>
      </c>
      <c r="C11" s="93">
        <f>SUM('Egresos Reales'!E14)</f>
        <v>9837328.93</v>
      </c>
      <c r="D11" s="26">
        <f>SUM('Presupuesto Egresos'!E14)</f>
        <v>8780265.93</v>
      </c>
      <c r="E11" s="93">
        <f>SUM(D11-C11)</f>
        <v>-1057063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46</v>
      </c>
      <c r="B13" s="26">
        <v>0</v>
      </c>
      <c r="C13" s="93">
        <f>SUM('Egresos Reales'!E15)</f>
        <v>120640</v>
      </c>
      <c r="D13" s="26">
        <f>SUM('Presupuesto Egresos'!E15)</f>
        <v>99900</v>
      </c>
      <c r="E13" s="93">
        <f>SUM(D13-C13)</f>
        <v>-20740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32" t="s">
        <v>47</v>
      </c>
      <c r="B15" s="26">
        <v>0</v>
      </c>
      <c r="C15" s="93">
        <f>SUM('Egresos Reales'!E16)</f>
        <v>0</v>
      </c>
      <c r="D15" s="26">
        <f>SUM('Presupuesto Egresos'!E16)</f>
        <v>0</v>
      </c>
      <c r="E15" s="93">
        <f>SUM(D15-C15)</f>
        <v>0</v>
      </c>
      <c r="F15" s="8"/>
    </row>
    <row r="16" spans="1:6" ht="12.75">
      <c r="A16" s="8"/>
      <c r="B16" s="26"/>
      <c r="C16" s="93"/>
      <c r="D16" s="26"/>
      <c r="E16" s="93"/>
      <c r="F16" s="8"/>
    </row>
    <row r="17" spans="1:6" ht="12.75">
      <c r="A17" s="32" t="s">
        <v>123</v>
      </c>
      <c r="B17" s="26">
        <v>0</v>
      </c>
      <c r="C17" s="93">
        <f>SUM('Egresos Reales'!E17)</f>
        <v>0</v>
      </c>
      <c r="D17" s="26">
        <f>SUM('Presupuesto Egresos'!E17)</f>
        <v>0</v>
      </c>
      <c r="E17" s="93">
        <f>SUM(D17-C17)</f>
        <v>0</v>
      </c>
      <c r="F17" s="8"/>
    </row>
    <row r="18" spans="1:6" ht="12.75">
      <c r="A18" s="32"/>
      <c r="B18" s="26"/>
      <c r="C18" s="93"/>
      <c r="D18" s="26"/>
      <c r="E18" s="93"/>
      <c r="F18" s="8"/>
    </row>
    <row r="19" spans="1:6" ht="12.75">
      <c r="A19" s="32" t="s">
        <v>3</v>
      </c>
      <c r="B19" s="26">
        <v>808916.31</v>
      </c>
      <c r="C19" s="93">
        <f>SUM('Egresos Reales'!E18)</f>
        <v>1175819.3199999998</v>
      </c>
      <c r="D19" s="26">
        <f>SUM('Presupuesto Egresos'!E18)</f>
        <v>1231637</v>
      </c>
      <c r="E19" s="93">
        <f>SUM(D19-C19)</f>
        <v>55817.68000000017</v>
      </c>
      <c r="F19" s="8"/>
    </row>
    <row r="20" spans="1:6" ht="12.75">
      <c r="A20" s="9"/>
      <c r="B20" s="27"/>
      <c r="C20" s="27"/>
      <c r="D20" s="27"/>
      <c r="E20" s="27"/>
      <c r="F20" s="8"/>
    </row>
    <row r="21" spans="2:6" ht="12.75">
      <c r="B21" s="37"/>
      <c r="C21" s="37"/>
      <c r="D21" s="37"/>
      <c r="E21" s="37"/>
      <c r="F21" s="8"/>
    </row>
    <row r="22" spans="1:6" ht="12.75">
      <c r="A22" s="5" t="s">
        <v>4</v>
      </c>
      <c r="B22" s="6">
        <f>SUM(B8:B20)</f>
        <v>23073061.099999998</v>
      </c>
      <c r="C22" s="95">
        <f>SUM(C8:C20)</f>
        <v>29141929.650000002</v>
      </c>
      <c r="D22" s="6">
        <f>SUM(D8:D20)</f>
        <v>27079502.93</v>
      </c>
      <c r="E22" s="95">
        <f>SUM(E8:E20)</f>
        <v>-2062426.720000002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8"/>
      <c r="B41" s="19"/>
      <c r="C41" s="19"/>
      <c r="D41" s="19"/>
      <c r="E41" s="19"/>
      <c r="F41" s="20"/>
    </row>
    <row r="43" ht="15.75">
      <c r="A43" s="96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3937007874015748" top="0.48" bottom="0.17" header="0" footer="0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6.8515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61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124</v>
      </c>
      <c r="B9" s="26">
        <v>2691417.6799999997</v>
      </c>
      <c r="C9" s="93">
        <f>SUM('Egresos Reales'!E21)</f>
        <v>3175704.33</v>
      </c>
      <c r="D9" s="26">
        <f>SUM('Presupuesto Egresos'!E21)</f>
        <v>3284681</v>
      </c>
      <c r="E9" s="93">
        <f>SUM(D9-C9)</f>
        <v>108976.66999999993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48</v>
      </c>
      <c r="B11" s="26">
        <v>0</v>
      </c>
      <c r="C11" s="93">
        <f>SUM('Egresos Reales'!E22)</f>
        <v>0</v>
      </c>
      <c r="D11" s="26">
        <f>SUM('Presupuesto Egresos'!E22)</f>
        <v>0</v>
      </c>
      <c r="E11" s="93">
        <f>SUM(D11-C11)</f>
        <v>0</v>
      </c>
      <c r="F11" s="8"/>
    </row>
    <row r="12" spans="1:6" ht="12.75">
      <c r="A12" s="21"/>
      <c r="B12" s="26"/>
      <c r="C12" s="26"/>
      <c r="D12" s="26"/>
      <c r="E12" s="26"/>
      <c r="F12" s="8"/>
    </row>
    <row r="13" spans="1:6" ht="12.75">
      <c r="A13" s="32" t="s">
        <v>49</v>
      </c>
      <c r="B13" s="26">
        <v>1410923.61</v>
      </c>
      <c r="C13" s="93">
        <f>SUM('Egresos Reales'!E23)</f>
        <v>3543875.34</v>
      </c>
      <c r="D13" s="26">
        <f>SUM('Presupuesto Egresos'!E23)</f>
        <v>1806250</v>
      </c>
      <c r="E13" s="93">
        <f>SUM(D13-C13)</f>
        <v>-1737625.3399999999</v>
      </c>
      <c r="F13" s="8"/>
    </row>
    <row r="14" spans="1:6" ht="12.75">
      <c r="A14" s="21"/>
      <c r="B14" s="26"/>
      <c r="C14" s="93"/>
      <c r="D14" s="26"/>
      <c r="E14" s="93"/>
      <c r="F14" s="8"/>
    </row>
    <row r="15" spans="1:6" ht="12.75">
      <c r="A15" s="32" t="s">
        <v>50</v>
      </c>
      <c r="B15" s="26">
        <v>47192.92</v>
      </c>
      <c r="C15" s="93">
        <f>SUM('Egresos Reales'!E24)</f>
        <v>512152.74</v>
      </c>
      <c r="D15" s="26">
        <f>SUM('Presupuesto Egresos'!E24)</f>
        <v>501000</v>
      </c>
      <c r="E15" s="93">
        <f>SUM(D15-C15)</f>
        <v>-11152.73999999999</v>
      </c>
      <c r="F15" s="8"/>
    </row>
    <row r="16" spans="1:6" ht="12.75">
      <c r="A16" s="21"/>
      <c r="B16" s="26"/>
      <c r="C16" s="93"/>
      <c r="D16" s="26"/>
      <c r="E16" s="93"/>
      <c r="F16" s="8"/>
    </row>
    <row r="17" spans="1:6" ht="12.75">
      <c r="A17" s="32" t="s">
        <v>51</v>
      </c>
      <c r="B17" s="26">
        <v>2389815.08</v>
      </c>
      <c r="C17" s="93">
        <f>SUM('Egresos Reales'!E25)</f>
        <v>3266127.29</v>
      </c>
      <c r="D17" s="26">
        <f>SUM('Presupuesto Egresos'!E25)</f>
        <v>2073024</v>
      </c>
      <c r="E17" s="93">
        <f>SUM(D17-C17)</f>
        <v>-1193103.29</v>
      </c>
      <c r="F17" s="8"/>
    </row>
    <row r="18" spans="1:6" ht="12.75">
      <c r="A18" s="32"/>
      <c r="B18" s="26"/>
      <c r="C18" s="93"/>
      <c r="D18" s="26"/>
      <c r="E18" s="93"/>
      <c r="F18" s="8"/>
    </row>
    <row r="19" spans="1:6" ht="12.75">
      <c r="A19" s="32" t="s">
        <v>3</v>
      </c>
      <c r="B19" s="26">
        <v>296855.1</v>
      </c>
      <c r="C19" s="93">
        <f>SUM('Egresos Reales'!E26)</f>
        <v>583428.69</v>
      </c>
      <c r="D19" s="26">
        <f>SUM('Presupuesto Egresos'!E26)</f>
        <v>888600</v>
      </c>
      <c r="E19" s="93">
        <f>SUM(D19-C19)</f>
        <v>305171.31000000006</v>
      </c>
      <c r="F19" s="8"/>
    </row>
    <row r="20" spans="1:6" ht="12.75">
      <c r="A20" s="32"/>
      <c r="B20" s="26"/>
      <c r="C20" s="93"/>
      <c r="D20" s="26"/>
      <c r="E20" s="93"/>
      <c r="F20" s="8"/>
    </row>
    <row r="21" spans="1:6" ht="12.75">
      <c r="A21" s="32" t="s">
        <v>348</v>
      </c>
      <c r="B21" s="26">
        <v>603374.28</v>
      </c>
      <c r="C21" s="93">
        <f>SUM('Egresos Reales'!E27)</f>
        <v>946555.56</v>
      </c>
      <c r="D21" s="26">
        <f>SUM('Presupuesto Egresos'!E27)</f>
        <v>948137.4</v>
      </c>
      <c r="E21" s="93">
        <f>SUM(D21-C21)</f>
        <v>1581.8399999999674</v>
      </c>
      <c r="F21" s="8"/>
    </row>
    <row r="22" spans="1:6" ht="12.75">
      <c r="A22" s="9"/>
      <c r="B22" s="27"/>
      <c r="C22" s="27"/>
      <c r="D22" s="27"/>
      <c r="E22" s="27"/>
      <c r="F22" s="8"/>
    </row>
    <row r="23" spans="2:6" ht="12.75">
      <c r="B23" s="37"/>
      <c r="C23" s="37"/>
      <c r="D23" s="37"/>
      <c r="E23" s="37"/>
      <c r="F23" s="8"/>
    </row>
    <row r="24" spans="1:6" ht="12.75">
      <c r="A24" s="5" t="s">
        <v>4</v>
      </c>
      <c r="B24" s="6">
        <f>SUM(B8:B22)</f>
        <v>7439578.67</v>
      </c>
      <c r="C24" s="95">
        <f>SUM(C8:C22)</f>
        <v>12027843.95</v>
      </c>
      <c r="D24" s="6">
        <f>SUM(D8:D22)</f>
        <v>9501692.4</v>
      </c>
      <c r="E24" s="95">
        <f>SUM(E8:E22)</f>
        <v>-2526151.5500000003</v>
      </c>
      <c r="F24" s="31"/>
    </row>
    <row r="25" ht="11.25" customHeight="1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  <row r="46" ht="15.75">
      <c r="A46" s="96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48" bottom="0.17" header="0.39" footer="0"/>
  <pageSetup horizontalDpi="600" verticalDpi="600" orientation="landscape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574218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284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33"/>
      <c r="B8" s="25"/>
      <c r="C8" s="25"/>
      <c r="D8" s="25"/>
      <c r="E8" s="25"/>
      <c r="F8" s="23"/>
    </row>
    <row r="9" spans="1:6" ht="12.75">
      <c r="A9" s="32" t="s">
        <v>247</v>
      </c>
      <c r="B9" s="26">
        <v>10448162.44</v>
      </c>
      <c r="C9" s="93">
        <f>SUM('Egresos Reales'!E30)</f>
        <v>15876054.329999998</v>
      </c>
      <c r="D9" s="26">
        <f>SUM('Presupuesto Egresos'!E30)</f>
        <v>11250000</v>
      </c>
      <c r="E9" s="93">
        <f>SUM(D9-C9)</f>
        <v>-4626054.329999998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52</v>
      </c>
      <c r="B11" s="26">
        <v>3344100.71</v>
      </c>
      <c r="C11" s="93">
        <f>SUM('Egresos Reales'!E31)</f>
        <v>4976747.8</v>
      </c>
      <c r="D11" s="26">
        <f>SUM('Presupuesto Egresos'!E31)</f>
        <v>3750000</v>
      </c>
      <c r="E11" s="93">
        <f>SUM(D11-C11)</f>
        <v>-1226747.7999999998</v>
      </c>
      <c r="F11" s="8"/>
    </row>
    <row r="12" spans="1:6" ht="12.75">
      <c r="A12" s="21"/>
      <c r="B12" s="26"/>
      <c r="C12" s="26"/>
      <c r="D12" s="26"/>
      <c r="E12" s="26"/>
      <c r="F12" s="8"/>
    </row>
    <row r="13" spans="1:6" ht="12.75">
      <c r="A13" s="8" t="s">
        <v>125</v>
      </c>
      <c r="B13" s="26">
        <v>5316.45</v>
      </c>
      <c r="C13" s="93">
        <f>SUM('Egresos Reales'!E32)</f>
        <v>193673.59999999998</v>
      </c>
      <c r="D13" s="26">
        <f>SUM('Presupuesto Egresos'!E32)</f>
        <v>35730</v>
      </c>
      <c r="E13" s="93">
        <f>SUM(D13-C13)</f>
        <v>-157943.59999999998</v>
      </c>
      <c r="F13" s="8"/>
    </row>
    <row r="14" spans="1:6" ht="12.75">
      <c r="A14" s="21"/>
      <c r="B14" s="26"/>
      <c r="C14" s="93"/>
      <c r="D14" s="26"/>
      <c r="E14" s="93"/>
      <c r="F14" s="8"/>
    </row>
    <row r="15" spans="1:6" ht="12.75">
      <c r="A15" s="32" t="s">
        <v>54</v>
      </c>
      <c r="B15" s="26">
        <v>582011.81</v>
      </c>
      <c r="C15" s="93">
        <f>SUM('Egresos Reales'!E33)</f>
        <v>952637</v>
      </c>
      <c r="D15" s="26">
        <f>SUM('Presupuesto Egresos'!E33)</f>
        <v>874500</v>
      </c>
      <c r="E15" s="93">
        <f>SUM(D15-C15)</f>
        <v>-78137</v>
      </c>
      <c r="F15" s="8"/>
    </row>
    <row r="16" spans="1:6" ht="12.75">
      <c r="A16" s="21"/>
      <c r="B16" s="26"/>
      <c r="C16" s="93"/>
      <c r="D16" s="26"/>
      <c r="E16" s="93"/>
      <c r="F16" s="8"/>
    </row>
    <row r="17" spans="1:6" ht="12.75">
      <c r="A17" s="32" t="s">
        <v>53</v>
      </c>
      <c r="B17" s="26">
        <v>15660.97</v>
      </c>
      <c r="C17" s="93">
        <f>SUM('Egresos Reales'!E34)</f>
        <v>143366.72</v>
      </c>
      <c r="D17" s="26">
        <f>SUM('Presupuesto Egresos'!E34)</f>
        <v>307689.5</v>
      </c>
      <c r="E17" s="93">
        <f>SUM(D17-C17)</f>
        <v>164322.78</v>
      </c>
      <c r="F17" s="8"/>
    </row>
    <row r="18" spans="1:6" ht="12.75">
      <c r="A18" s="21"/>
      <c r="B18" s="26"/>
      <c r="C18" s="93"/>
      <c r="D18" s="26"/>
      <c r="E18" s="93"/>
      <c r="F18" s="8"/>
    </row>
    <row r="19" spans="1:6" ht="12.75">
      <c r="A19" s="21" t="s">
        <v>137</v>
      </c>
      <c r="B19" s="26">
        <v>0</v>
      </c>
      <c r="C19" s="93">
        <f>SUM('Egresos Reales'!E35)</f>
        <v>0</v>
      </c>
      <c r="D19" s="26">
        <f>SUM('Presupuesto Egresos'!E35)</f>
        <v>0</v>
      </c>
      <c r="E19" s="93">
        <f>SUM(D19-C19)</f>
        <v>0</v>
      </c>
      <c r="F19" s="8"/>
    </row>
    <row r="20" spans="1:6" ht="12.75">
      <c r="A20" s="21"/>
      <c r="B20" s="26"/>
      <c r="C20" s="93"/>
      <c r="D20" s="26"/>
      <c r="E20" s="93"/>
      <c r="F20" s="8"/>
    </row>
    <row r="21" spans="1:6" ht="12.75">
      <c r="A21" s="8" t="s">
        <v>3</v>
      </c>
      <c r="B21" s="26">
        <v>1748113.29</v>
      </c>
      <c r="C21" s="93">
        <f>SUM('Egresos Reales'!E36)</f>
        <v>1725410.42</v>
      </c>
      <c r="D21" s="26">
        <f>SUM('Presupuesto Egresos'!E36)</f>
        <v>3178710</v>
      </c>
      <c r="E21" s="93">
        <f>SUM(D21-C21)</f>
        <v>1453299.58</v>
      </c>
      <c r="F21" s="8"/>
    </row>
    <row r="22" spans="1:6" ht="12.75">
      <c r="A22" s="34"/>
      <c r="B22" s="27"/>
      <c r="C22" s="27"/>
      <c r="D22" s="27"/>
      <c r="E22" s="27"/>
      <c r="F22" s="8"/>
    </row>
    <row r="23" spans="2:6" ht="12.75">
      <c r="B23" s="37"/>
      <c r="C23" s="37"/>
      <c r="D23" s="37"/>
      <c r="E23" s="37"/>
      <c r="F23" s="8"/>
    </row>
    <row r="24" spans="1:6" ht="12.75">
      <c r="A24" s="5" t="s">
        <v>4</v>
      </c>
      <c r="B24" s="6">
        <f>SUM(B8:B22)</f>
        <v>16143365.669999998</v>
      </c>
      <c r="C24" s="95">
        <f>SUM(C8:C22)</f>
        <v>23867889.869999997</v>
      </c>
      <c r="D24" s="6">
        <f>SUM(D8:D22)</f>
        <v>19396629.5</v>
      </c>
      <c r="E24" s="95">
        <f>SUM(E8:E22)</f>
        <v>-4471260.369999997</v>
      </c>
      <c r="F24" s="31"/>
    </row>
    <row r="25" ht="12.75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  <row r="46" ht="15.75">
      <c r="A46" s="96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52" bottom="0.17" header="0" footer="0"/>
  <pageSetup horizontalDpi="600" verticalDpi="600" orientation="landscape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4.0039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62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55</v>
      </c>
      <c r="B9" s="26">
        <v>1626543.6400000001</v>
      </c>
      <c r="C9" s="93">
        <f>SUM('Egresos Reales'!E39)</f>
        <v>3086915.49</v>
      </c>
      <c r="D9" s="26">
        <f>SUM('Presupuesto Egresos'!E39)</f>
        <v>2353000</v>
      </c>
      <c r="E9" s="93">
        <f>SUM(D9-C9)</f>
        <v>-733915.4900000002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56</v>
      </c>
      <c r="B11" s="26">
        <v>0</v>
      </c>
      <c r="C11" s="93">
        <f>SUM('Egresos Reales'!E40)</f>
        <v>0</v>
      </c>
      <c r="D11" s="26">
        <f>SUM('Presupuesto Egresos'!E40)</f>
        <v>0</v>
      </c>
      <c r="E11" s="93">
        <f>SUM(D11-C11)</f>
        <v>0</v>
      </c>
      <c r="F11" s="8"/>
    </row>
    <row r="12" spans="1:6" ht="12.75">
      <c r="A12" s="9"/>
      <c r="B12" s="27"/>
      <c r="C12" s="27"/>
      <c r="D12" s="27"/>
      <c r="E12" s="27"/>
      <c r="F12" s="8"/>
    </row>
    <row r="13" spans="2:6" ht="12.75">
      <c r="B13" s="37"/>
      <c r="C13" s="37"/>
      <c r="D13" s="37"/>
      <c r="E13" s="37"/>
      <c r="F13" s="8"/>
    </row>
    <row r="14" spans="1:6" ht="12.75">
      <c r="A14" s="5" t="s">
        <v>4</v>
      </c>
      <c r="B14" s="6">
        <f>SUM(B8:B12)</f>
        <v>1626543.6400000001</v>
      </c>
      <c r="C14" s="95">
        <f>SUM(C8:C12)</f>
        <v>3086915.49</v>
      </c>
      <c r="D14" s="6">
        <f>SUM(D8:D12)</f>
        <v>2353000</v>
      </c>
      <c r="E14" s="95">
        <f>SUM(E8:E12)</f>
        <v>-733915.4900000002</v>
      </c>
      <c r="F14" s="31"/>
    </row>
    <row r="15" ht="11.25" customHeight="1">
      <c r="F15" s="8"/>
    </row>
    <row r="16" spans="1:6" ht="12.75">
      <c r="A16" s="13"/>
      <c r="B16" s="14"/>
      <c r="C16" s="14"/>
      <c r="D16" s="14"/>
      <c r="E16" s="14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8"/>
      <c r="B42" s="19"/>
      <c r="C42" s="19"/>
      <c r="D42" s="19"/>
      <c r="E42" s="19"/>
      <c r="F42" s="20"/>
    </row>
    <row r="44" ht="15.75">
      <c r="A44" s="96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2" top="0.25" bottom="0.19" header="0" footer="0"/>
  <pageSetup fitToHeight="1" fitToWidth="1"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71093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285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57</v>
      </c>
      <c r="B9" s="26">
        <v>13805539.57</v>
      </c>
      <c r="C9" s="93">
        <f>SUM('Egresos Reales'!E43)</f>
        <v>17650300.4</v>
      </c>
      <c r="D9" s="26">
        <f>SUM('Presupuesto Egresos'!E43)</f>
        <v>17174572</v>
      </c>
      <c r="E9" s="93">
        <f>SUM(D9-C9)</f>
        <v>-475728.3999999985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369</v>
      </c>
      <c r="B11" s="26">
        <v>2544209.98</v>
      </c>
      <c r="C11" s="93">
        <f>SUM('Egresos Reales'!E44)</f>
        <v>56124797.230000004</v>
      </c>
      <c r="D11" s="26">
        <f>SUM('Presupuesto Egresos'!E44)</f>
        <v>87331394.16999999</v>
      </c>
      <c r="E11" s="93">
        <f>SUM(D11-C11)</f>
        <v>31206596.939999983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161</v>
      </c>
      <c r="B13" s="26">
        <v>0</v>
      </c>
      <c r="C13" s="93">
        <f>SUM('Egresos Reales'!E45)</f>
        <v>0</v>
      </c>
      <c r="D13" s="26">
        <f>SUM('Presupuesto Egresos'!E45)</f>
        <v>0</v>
      </c>
      <c r="E13" s="93">
        <f>SUM(D13-C13)</f>
        <v>0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21" t="s">
        <v>58</v>
      </c>
      <c r="B15" s="26">
        <v>0</v>
      </c>
      <c r="C15" s="93">
        <f>SUM('Egresos Reales'!E46)</f>
        <v>0</v>
      </c>
      <c r="D15" s="26">
        <f>SUM('Presupuesto Egresos'!E46)</f>
        <v>0</v>
      </c>
      <c r="E15" s="93">
        <f>SUM(D15-C15)</f>
        <v>0</v>
      </c>
      <c r="F15" s="8"/>
    </row>
    <row r="16" spans="1:6" ht="12.75">
      <c r="A16" s="9"/>
      <c r="B16" s="27"/>
      <c r="C16" s="27"/>
      <c r="D16" s="27"/>
      <c r="E16" s="27"/>
      <c r="F16" s="8"/>
    </row>
    <row r="17" spans="2:6" ht="12.75">
      <c r="B17" s="37"/>
      <c r="C17" s="37"/>
      <c r="D17" s="37"/>
      <c r="E17" s="37"/>
      <c r="F17" s="8"/>
    </row>
    <row r="18" spans="1:6" ht="12.75">
      <c r="A18" s="5" t="s">
        <v>4</v>
      </c>
      <c r="B18" s="6">
        <f>SUM(B8:B16)</f>
        <v>16349749.55</v>
      </c>
      <c r="C18" s="95">
        <f>SUM(C8:C16)</f>
        <v>73775097.63</v>
      </c>
      <c r="D18" s="6">
        <f>SUM(D8:D16)</f>
        <v>104505966.16999999</v>
      </c>
      <c r="E18" s="95">
        <f>SUM(E8:E16)</f>
        <v>30730868.539999984</v>
      </c>
      <c r="F18" s="31"/>
    </row>
    <row r="19" ht="11.25" customHeight="1">
      <c r="F19" s="8"/>
    </row>
    <row r="20" spans="1:6" ht="12.75">
      <c r="A20" s="13"/>
      <c r="B20" s="14"/>
      <c r="C20" s="14"/>
      <c r="D20" s="14"/>
      <c r="E20" s="14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8"/>
      <c r="B41" s="19"/>
      <c r="C41" s="19"/>
      <c r="D41" s="19"/>
      <c r="E41" s="19"/>
      <c r="F41" s="20"/>
    </row>
    <row r="43" ht="15.75">
      <c r="A43" s="96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7" top="0.58" bottom="0.21" header="0" footer="0"/>
  <pageSetup horizontalDpi="600" verticalDpi="600" orientation="landscape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0.421875" style="0" customWidth="1"/>
    <col min="2" max="5" width="14.8515625" style="0" customWidth="1"/>
    <col min="6" max="6" width="43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63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248</v>
      </c>
      <c r="B9" s="26">
        <v>0</v>
      </c>
      <c r="C9" s="93">
        <f>SUM('Egresos Reales'!E50)</f>
        <v>0</v>
      </c>
      <c r="D9" s="26">
        <f>SUM('Presupuesto Egresos'!E50)</f>
        <v>0</v>
      </c>
      <c r="E9" s="93">
        <f>SUM(D9-C9)</f>
        <v>0</v>
      </c>
      <c r="F9" s="8"/>
    </row>
    <row r="10" spans="1:6" ht="12.75">
      <c r="A10" s="8"/>
      <c r="B10" s="26"/>
      <c r="C10" s="93"/>
      <c r="D10" s="26"/>
      <c r="E10" s="93"/>
      <c r="F10" s="8"/>
    </row>
    <row r="11" spans="1:6" ht="12.75">
      <c r="A11" s="32" t="s">
        <v>49</v>
      </c>
      <c r="B11" s="26">
        <v>0</v>
      </c>
      <c r="C11" s="93">
        <f>SUM('Egresos Reales'!E51)</f>
        <v>0</v>
      </c>
      <c r="D11" s="26">
        <f>SUM('Presupuesto Egresos'!E51)</f>
        <v>0</v>
      </c>
      <c r="E11" s="93">
        <f>SUM(D11-C11)</f>
        <v>0</v>
      </c>
      <c r="F11" s="8"/>
    </row>
    <row r="12" spans="1:6" ht="12.75">
      <c r="A12" s="32"/>
      <c r="B12" s="26"/>
      <c r="C12" s="93"/>
      <c r="D12" s="26"/>
      <c r="E12" s="93"/>
      <c r="F12" s="8"/>
    </row>
    <row r="13" spans="1:6" ht="12.75">
      <c r="A13" s="32" t="s">
        <v>433</v>
      </c>
      <c r="B13" s="26">
        <v>0</v>
      </c>
      <c r="C13" s="93">
        <f>SUM('Egresos Reales'!E52)</f>
        <v>0</v>
      </c>
      <c r="D13" s="26">
        <f>SUM('Presupuesto Egresos'!E52)</f>
        <v>0</v>
      </c>
      <c r="E13" s="93">
        <f>SUM(D13-C13)</f>
        <v>0</v>
      </c>
      <c r="F13" s="8"/>
    </row>
    <row r="14" spans="1:6" ht="12.75">
      <c r="A14" s="32"/>
      <c r="B14" s="26"/>
      <c r="C14" s="93"/>
      <c r="D14" s="26"/>
      <c r="E14" s="93"/>
      <c r="F14" s="8"/>
    </row>
    <row r="15" spans="1:6" ht="12.75">
      <c r="A15" s="32" t="s">
        <v>371</v>
      </c>
      <c r="B15" s="26">
        <v>0</v>
      </c>
      <c r="C15" s="93">
        <f>SUM('Egresos Reales'!E53)</f>
        <v>0</v>
      </c>
      <c r="D15" s="26">
        <f>SUM('Presupuesto Egresos'!E53)</f>
        <v>0</v>
      </c>
      <c r="E15" s="93">
        <f>SUM(D15-C15)</f>
        <v>0</v>
      </c>
      <c r="F15" s="8"/>
    </row>
    <row r="16" spans="1:6" ht="12.75">
      <c r="A16" s="32"/>
      <c r="B16" s="26"/>
      <c r="C16" s="93"/>
      <c r="D16" s="26"/>
      <c r="E16" s="93"/>
      <c r="F16" s="8"/>
    </row>
    <row r="17" spans="1:6" ht="12.75">
      <c r="A17" s="221" t="s">
        <v>372</v>
      </c>
      <c r="B17" s="26">
        <v>0</v>
      </c>
      <c r="C17" s="93">
        <f>SUM('Egresos Reales'!E54)</f>
        <v>11.6</v>
      </c>
      <c r="D17" s="26">
        <f>SUM('Presupuesto Egresos'!E54)</f>
        <v>0</v>
      </c>
      <c r="E17" s="93">
        <f>SUM(D17-C17)</f>
        <v>-11.6</v>
      </c>
      <c r="F17" s="8"/>
    </row>
    <row r="18" spans="1:6" ht="12.75">
      <c r="A18" s="32"/>
      <c r="B18" s="26"/>
      <c r="C18" s="93"/>
      <c r="D18" s="26"/>
      <c r="E18" s="93"/>
      <c r="F18" s="8"/>
    </row>
    <row r="19" spans="1:6" ht="12.75">
      <c r="A19" s="221" t="s">
        <v>446</v>
      </c>
      <c r="B19" s="26">
        <v>-1</v>
      </c>
      <c r="C19" s="93">
        <f>SUM('Egresos Reales'!E55)</f>
        <v>290</v>
      </c>
      <c r="D19" s="26">
        <f>SUM('Presupuesto Egresos'!E55)</f>
        <v>0</v>
      </c>
      <c r="E19" s="93">
        <f>SUM(D19-C19)</f>
        <v>-290</v>
      </c>
      <c r="F19" s="8"/>
    </row>
    <row r="20" spans="1:6" ht="12.75">
      <c r="A20" s="221"/>
      <c r="B20" s="26"/>
      <c r="C20" s="93"/>
      <c r="D20" s="26"/>
      <c r="E20" s="93"/>
      <c r="F20" s="8"/>
    </row>
    <row r="21" spans="1:6" ht="12.75">
      <c r="A21" s="221" t="s">
        <v>494</v>
      </c>
      <c r="B21" s="26">
        <v>0</v>
      </c>
      <c r="C21" s="93">
        <f>SUM('Egresos Reales'!E56)</f>
        <v>0</v>
      </c>
      <c r="D21" s="26">
        <f>SUM('Presupuesto Egresos'!E56)</f>
        <v>17.4</v>
      </c>
      <c r="E21" s="93">
        <f>SUM(D21-C21)</f>
        <v>17.4</v>
      </c>
      <c r="F21" s="8"/>
    </row>
    <row r="22" spans="1:6" ht="12.75">
      <c r="A22" s="32"/>
      <c r="B22" s="26"/>
      <c r="C22" s="93"/>
      <c r="D22" s="26"/>
      <c r="E22" s="93"/>
      <c r="F22" s="8"/>
    </row>
    <row r="23" spans="1:6" ht="12.75">
      <c r="A23" s="32" t="s">
        <v>440</v>
      </c>
      <c r="B23" s="26">
        <v>0</v>
      </c>
      <c r="C23" s="93">
        <f>SUM('Egresos Reales'!E57)</f>
        <v>0</v>
      </c>
      <c r="D23" s="26">
        <f>SUM('Presupuesto Egresos'!E57)</f>
        <v>123156.9</v>
      </c>
      <c r="E23" s="93">
        <f>SUM(D23-C23)</f>
        <v>123156.9</v>
      </c>
      <c r="F23" s="8"/>
    </row>
    <row r="24" spans="1:6" ht="12.75">
      <c r="A24" s="32"/>
      <c r="B24" s="26"/>
      <c r="C24" s="93"/>
      <c r="D24" s="26"/>
      <c r="E24" s="93"/>
      <c r="F24" s="8"/>
    </row>
    <row r="25" spans="1:6" ht="12.75">
      <c r="A25" s="32" t="s">
        <v>432</v>
      </c>
      <c r="B25" s="26">
        <v>0</v>
      </c>
      <c r="C25" s="93">
        <f>SUM('Egresos Reales'!E58)</f>
        <v>0</v>
      </c>
      <c r="D25" s="26">
        <f>SUM('Presupuesto Egresos'!E58)</f>
        <v>0</v>
      </c>
      <c r="E25" s="93">
        <f>SUM(D25-C25)</f>
        <v>0</v>
      </c>
      <c r="F25" s="8"/>
    </row>
    <row r="26" spans="1:6" ht="12.75">
      <c r="A26" s="32"/>
      <c r="B26" s="26"/>
      <c r="C26" s="93"/>
      <c r="D26" s="26"/>
      <c r="E26" s="93"/>
      <c r="F26" s="8"/>
    </row>
    <row r="27" spans="1:6" ht="12.75">
      <c r="A27" s="32" t="s">
        <v>373</v>
      </c>
      <c r="B27" s="26">
        <v>0</v>
      </c>
      <c r="C27" s="93">
        <f>SUM('Egresos Reales'!E59)</f>
        <v>0</v>
      </c>
      <c r="D27" s="26">
        <f>SUM('Presupuesto Egresos'!E59)</f>
        <v>0</v>
      </c>
      <c r="E27" s="93">
        <f>SUM(D27-C27)</f>
        <v>0</v>
      </c>
      <c r="F27" s="8"/>
    </row>
    <row r="28" spans="1:6" ht="12.75">
      <c r="A28" s="32"/>
      <c r="B28" s="26"/>
      <c r="C28" s="93"/>
      <c r="D28" s="26"/>
      <c r="E28" s="93"/>
      <c r="F28" s="8"/>
    </row>
    <row r="29" spans="1:6" ht="12.75">
      <c r="A29" s="221" t="s">
        <v>374</v>
      </c>
      <c r="B29" s="26">
        <v>0</v>
      </c>
      <c r="C29" s="93">
        <f>SUM('Egresos Reales'!E60)</f>
        <v>693825.15</v>
      </c>
      <c r="D29" s="26">
        <f>SUM('Presupuesto Egresos'!E60)</f>
        <v>1986112.1099999999</v>
      </c>
      <c r="E29" s="93">
        <f>SUM(D29-C29)</f>
        <v>1292286.96</v>
      </c>
      <c r="F29" s="8"/>
    </row>
    <row r="30" spans="1:6" ht="12.75">
      <c r="A30" s="32"/>
      <c r="B30" s="26"/>
      <c r="C30" s="93"/>
      <c r="D30" s="26"/>
      <c r="E30" s="93"/>
      <c r="F30" s="8"/>
    </row>
    <row r="31" spans="1:6" ht="12.75">
      <c r="A31" s="221" t="s">
        <v>447</v>
      </c>
      <c r="B31" s="26">
        <v>3215017.2</v>
      </c>
      <c r="C31" s="93">
        <f>SUM('Egresos Reales'!E61)</f>
        <v>237588.56</v>
      </c>
      <c r="D31" s="26">
        <f>SUM('Presupuesto Egresos'!E61)</f>
        <v>265924.82</v>
      </c>
      <c r="E31" s="93">
        <f>SUM(D31-C31)</f>
        <v>28336.26000000001</v>
      </c>
      <c r="F31" s="8"/>
    </row>
    <row r="32" spans="1:6" ht="12.75">
      <c r="A32" s="221"/>
      <c r="B32" s="26"/>
      <c r="C32" s="93"/>
      <c r="D32" s="26"/>
      <c r="E32" s="93"/>
      <c r="F32" s="8"/>
    </row>
    <row r="33" spans="1:6" ht="12.75">
      <c r="A33" s="221" t="s">
        <v>495</v>
      </c>
      <c r="B33" s="26">
        <v>0</v>
      </c>
      <c r="C33" s="93">
        <f>SUM('Egresos Reales'!E62)</f>
        <v>0</v>
      </c>
      <c r="D33" s="26">
        <f>SUM('Presupuesto Egresos'!E62)</f>
        <v>3041250</v>
      </c>
      <c r="E33" s="93">
        <f>SUM(D33-C33)</f>
        <v>3041250</v>
      </c>
      <c r="F33" s="8"/>
    </row>
    <row r="34" spans="1:6" ht="12.75">
      <c r="A34" s="9"/>
      <c r="B34" s="27"/>
      <c r="C34" s="27"/>
      <c r="D34" s="27"/>
      <c r="E34" s="27"/>
      <c r="F34" s="8"/>
    </row>
    <row r="35" spans="2:6" ht="12.75">
      <c r="B35" s="37"/>
      <c r="C35" s="37"/>
      <c r="D35" s="37"/>
      <c r="E35" s="37"/>
      <c r="F35" s="8"/>
    </row>
    <row r="36" spans="1:6" ht="12.75">
      <c r="A36" s="5" t="s">
        <v>4</v>
      </c>
      <c r="B36" s="6">
        <f>SUM(B8:B34)</f>
        <v>3215016.2</v>
      </c>
      <c r="C36" s="95">
        <f>SUM(C8:C34)</f>
        <v>931715.31</v>
      </c>
      <c r="D36" s="6">
        <f>SUM(D8:D34)</f>
        <v>5416461.2299999995</v>
      </c>
      <c r="E36" s="95">
        <f>SUM(E8:E34)</f>
        <v>4484745.92</v>
      </c>
      <c r="F36" s="31"/>
    </row>
    <row r="37" ht="12.75">
      <c r="F37" s="8"/>
    </row>
    <row r="38" spans="1:6" ht="12.75">
      <c r="A38" s="13"/>
      <c r="B38" s="14"/>
      <c r="C38" s="14"/>
      <c r="D38" s="14"/>
      <c r="E38" s="14"/>
      <c r="F38" s="17"/>
    </row>
    <row r="39" spans="1:6" ht="20.25" customHeight="1">
      <c r="A39" s="15"/>
      <c r="B39" s="16"/>
      <c r="C39" s="16"/>
      <c r="D39" s="16"/>
      <c r="E39" s="16"/>
      <c r="F39" s="17"/>
    </row>
    <row r="40" spans="1:6" ht="20.25" customHeight="1">
      <c r="A40" s="15"/>
      <c r="B40" s="16"/>
      <c r="C40" s="16"/>
      <c r="D40" s="16"/>
      <c r="E40" s="16"/>
      <c r="F40" s="17"/>
    </row>
    <row r="41" spans="1:6" ht="20.25" customHeight="1">
      <c r="A41" s="18"/>
      <c r="B41" s="19"/>
      <c r="C41" s="19"/>
      <c r="D41" s="19"/>
      <c r="E41" s="19"/>
      <c r="F41" s="20"/>
    </row>
    <row r="42" ht="20.25" customHeight="1"/>
    <row r="43" ht="20.25" customHeight="1">
      <c r="A43" s="96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7" bottom="0.17" header="0" footer="0"/>
  <pageSetup horizontalDpi="600" verticalDpi="600" orientation="landscape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2.28125" style="0" customWidth="1"/>
    <col min="2" max="3" width="14.8515625" style="0" customWidth="1"/>
    <col min="4" max="4" width="14.8515625" style="130" customWidth="1"/>
    <col min="5" max="5" width="14.8515625" style="0" customWidth="1"/>
    <col min="6" max="6" width="43.4218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172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177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178">
        <v>2011</v>
      </c>
      <c r="E6" s="4"/>
      <c r="F6" s="30"/>
    </row>
    <row r="8" spans="1:6" ht="12.75">
      <c r="A8" s="13"/>
      <c r="B8" s="25"/>
      <c r="C8" s="122"/>
      <c r="D8" s="137"/>
      <c r="E8" s="117"/>
      <c r="F8" s="119"/>
    </row>
    <row r="9" spans="1:6" ht="12.75">
      <c r="A9" s="116" t="s">
        <v>302</v>
      </c>
      <c r="B9" s="133">
        <v>17444095</v>
      </c>
      <c r="C9" s="118">
        <f>SUM('Egresos Reales'!E64)</f>
        <v>17961051.17</v>
      </c>
      <c r="D9" s="133">
        <f>SUM('Presupuesto Egresos'!E64)</f>
        <v>22876532</v>
      </c>
      <c r="E9" s="120">
        <f>SUM(D9-C9)</f>
        <v>4915480.829999998</v>
      </c>
      <c r="F9" s="17" t="s">
        <v>418</v>
      </c>
    </row>
    <row r="10" spans="1:6" ht="12.75">
      <c r="A10" s="116"/>
      <c r="B10" s="133"/>
      <c r="C10" s="118"/>
      <c r="D10" s="133"/>
      <c r="E10" s="120"/>
      <c r="F10" s="17" t="s">
        <v>419</v>
      </c>
    </row>
    <row r="11" spans="1:6" ht="12.75">
      <c r="A11" s="116" t="s">
        <v>397</v>
      </c>
      <c r="B11" s="133">
        <v>3433</v>
      </c>
      <c r="C11" s="118">
        <f>SUM('Egresos Reales'!E65)</f>
        <v>0</v>
      </c>
      <c r="D11" s="133">
        <f>SUM('Presupuesto Egresos'!E65)</f>
        <v>0</v>
      </c>
      <c r="E11" s="120">
        <f>SUM(D11-C11)</f>
        <v>0</v>
      </c>
      <c r="F11" s="17"/>
    </row>
    <row r="12" spans="1:6" ht="12.75">
      <c r="A12" s="116"/>
      <c r="B12" s="133"/>
      <c r="C12" s="118"/>
      <c r="D12" s="133"/>
      <c r="E12" s="120"/>
      <c r="F12" s="17"/>
    </row>
    <row r="13" spans="1:6" ht="12.75" hidden="1">
      <c r="A13" s="116" t="s">
        <v>384</v>
      </c>
      <c r="B13" s="133">
        <v>0</v>
      </c>
      <c r="C13" s="118">
        <f>SUM('Egresos Reales'!E66)</f>
        <v>0</v>
      </c>
      <c r="D13" s="133">
        <f>SUM('Presupuesto Egresos'!E66)</f>
        <v>0</v>
      </c>
      <c r="E13" s="120">
        <f>SUM(D13-C13)</f>
        <v>0</v>
      </c>
      <c r="F13" s="17"/>
    </row>
    <row r="14" spans="1:6" ht="12.75" hidden="1">
      <c r="A14" s="116"/>
      <c r="B14" s="133"/>
      <c r="C14" s="118"/>
      <c r="D14" s="133"/>
      <c r="E14" s="120"/>
      <c r="F14" s="17"/>
    </row>
    <row r="15" spans="1:6" ht="12.75">
      <c r="A15" s="116" t="s">
        <v>379</v>
      </c>
      <c r="B15" s="133">
        <v>107844.15</v>
      </c>
      <c r="C15" s="118">
        <f>SUM('Egresos Reales'!E67)</f>
        <v>0</v>
      </c>
      <c r="D15" s="133">
        <f>SUM('Presupuesto Egresos'!E67)</f>
        <v>0</v>
      </c>
      <c r="E15" s="120">
        <f>SUM(D15-C15)</f>
        <v>0</v>
      </c>
      <c r="F15" s="17"/>
    </row>
    <row r="16" spans="1:6" ht="12.75">
      <c r="A16" s="116"/>
      <c r="B16" s="133"/>
      <c r="C16" s="118"/>
      <c r="D16" s="133"/>
      <c r="E16" s="120"/>
      <c r="F16" s="17"/>
    </row>
    <row r="17" spans="1:6" ht="12.75">
      <c r="A17" s="116" t="s">
        <v>449</v>
      </c>
      <c r="B17" s="133">
        <v>486500.48</v>
      </c>
      <c r="C17" s="118">
        <f>SUM('Egresos Reales'!E68)</f>
        <v>1045856</v>
      </c>
      <c r="D17" s="133">
        <f>SUM('Presupuesto Egresos'!E68)</f>
        <v>0</v>
      </c>
      <c r="E17" s="120">
        <f>SUM(D17-C17)</f>
        <v>-1045856</v>
      </c>
      <c r="F17" s="17"/>
    </row>
    <row r="18" spans="1:6" ht="12.75">
      <c r="A18" s="116"/>
      <c r="B18" s="133"/>
      <c r="C18" s="118"/>
      <c r="D18" s="133"/>
      <c r="E18" s="120"/>
      <c r="F18" s="17"/>
    </row>
    <row r="19" spans="1:6" ht="12.75">
      <c r="A19" s="235" t="s">
        <v>496</v>
      </c>
      <c r="B19" s="133">
        <v>0</v>
      </c>
      <c r="C19" s="118">
        <f>SUM('Egresos Reales'!E69)</f>
        <v>34800</v>
      </c>
      <c r="D19" s="133">
        <f>SUM('Presupuesto Egresos'!E69)</f>
        <v>6064008</v>
      </c>
      <c r="E19" s="120">
        <f>SUM(D19-C19)</f>
        <v>6029208</v>
      </c>
      <c r="F19" s="17"/>
    </row>
    <row r="20" spans="1:6" ht="12.75">
      <c r="A20" s="116"/>
      <c r="B20" s="133"/>
      <c r="C20" s="118"/>
      <c r="D20" s="133"/>
      <c r="E20" s="120"/>
      <c r="F20" s="17"/>
    </row>
    <row r="21" spans="1:6" ht="12.75" hidden="1">
      <c r="A21" s="116" t="s">
        <v>385</v>
      </c>
      <c r="B21" s="133">
        <v>0</v>
      </c>
      <c r="C21" s="118">
        <f>SUM('Egresos Reales'!E70)</f>
        <v>0</v>
      </c>
      <c r="D21" s="133">
        <f>SUM('Presupuesto Egresos'!E70)</f>
        <v>0</v>
      </c>
      <c r="E21" s="120">
        <f>SUM(D21-C21)</f>
        <v>0</v>
      </c>
      <c r="F21" s="17"/>
    </row>
    <row r="22" spans="1:6" ht="12.75" hidden="1">
      <c r="A22" s="116"/>
      <c r="B22" s="133"/>
      <c r="C22" s="118"/>
      <c r="D22" s="133"/>
      <c r="E22" s="120"/>
      <c r="F22" s="17"/>
    </row>
    <row r="23" spans="1:6" ht="12.75" hidden="1">
      <c r="A23" s="116" t="s">
        <v>380</v>
      </c>
      <c r="B23" s="133">
        <v>0</v>
      </c>
      <c r="C23" s="118">
        <f>SUM('Egresos Reales'!E71)</f>
        <v>0</v>
      </c>
      <c r="D23" s="133">
        <f>SUM('Presupuesto Egresos'!E71)</f>
        <v>0</v>
      </c>
      <c r="E23" s="120">
        <f>SUM(D23-C23)</f>
        <v>0</v>
      </c>
      <c r="F23" s="17"/>
    </row>
    <row r="24" spans="1:6" ht="12.75" hidden="1">
      <c r="A24" s="116"/>
      <c r="B24" s="133"/>
      <c r="C24" s="118"/>
      <c r="D24" s="133"/>
      <c r="E24" s="120"/>
      <c r="F24" s="17"/>
    </row>
    <row r="25" spans="1:6" ht="12.75">
      <c r="A25" s="116" t="s">
        <v>450</v>
      </c>
      <c r="B25" s="133">
        <v>360000</v>
      </c>
      <c r="C25" s="118">
        <f>SUM('Egresos Reales'!E72)</f>
        <v>0</v>
      </c>
      <c r="D25" s="133">
        <f>SUM('Presupuesto Egresos'!E72)</f>
        <v>0</v>
      </c>
      <c r="E25" s="120">
        <f>SUM(D25-C25)</f>
        <v>0</v>
      </c>
      <c r="F25" s="17"/>
    </row>
    <row r="26" spans="1:6" ht="12.75">
      <c r="A26" s="116"/>
      <c r="B26" s="133"/>
      <c r="C26" s="118"/>
      <c r="D26" s="133"/>
      <c r="E26" s="120"/>
      <c r="F26" s="17"/>
    </row>
    <row r="27" spans="1:6" ht="12.75">
      <c r="A27" s="235" t="s">
        <v>497</v>
      </c>
      <c r="B27" s="133">
        <v>0</v>
      </c>
      <c r="C27" s="118">
        <f>SUM('Egresos Reales'!E73)</f>
        <v>360000</v>
      </c>
      <c r="D27" s="133">
        <f>SUM('Presupuesto Egresos'!E73)</f>
        <v>360000</v>
      </c>
      <c r="E27" s="120">
        <f>SUM(D27-C27)</f>
        <v>0</v>
      </c>
      <c r="F27" s="17"/>
    </row>
    <row r="28" spans="1:6" ht="12.75" hidden="1">
      <c r="A28" s="116"/>
      <c r="B28" s="133"/>
      <c r="C28" s="118"/>
      <c r="D28" s="133"/>
      <c r="E28" s="120"/>
      <c r="F28" s="17"/>
    </row>
    <row r="29" spans="1:6" ht="12.75" hidden="1">
      <c r="A29" s="116" t="s">
        <v>387</v>
      </c>
      <c r="B29" s="133">
        <v>0</v>
      </c>
      <c r="C29" s="118">
        <f>SUM('Egresos Reales'!E74)</f>
        <v>0</v>
      </c>
      <c r="D29" s="133">
        <f>SUM('Presupuesto Egresos'!E74)</f>
        <v>0</v>
      </c>
      <c r="E29" s="120">
        <f>SUM(D29-C29)</f>
        <v>0</v>
      </c>
      <c r="F29" s="17"/>
    </row>
    <row r="30" spans="1:6" ht="12.75">
      <c r="A30" s="116"/>
      <c r="B30" s="133"/>
      <c r="C30" s="118"/>
      <c r="D30" s="133"/>
      <c r="E30" s="120"/>
      <c r="F30" s="17"/>
    </row>
    <row r="31" spans="1:6" ht="12.75">
      <c r="A31" s="116" t="s">
        <v>388</v>
      </c>
      <c r="B31" s="133">
        <v>0</v>
      </c>
      <c r="C31" s="118">
        <f>SUM('Egresos Reales'!E75)</f>
        <v>0</v>
      </c>
      <c r="D31" s="133">
        <f>SUM('Presupuesto Egresos'!E75)</f>
        <v>0</v>
      </c>
      <c r="E31" s="120">
        <f>SUM(D31-C31)</f>
        <v>0</v>
      </c>
      <c r="F31" s="17"/>
    </row>
    <row r="32" spans="1:6" ht="12.75">
      <c r="A32" s="116"/>
      <c r="B32" s="133"/>
      <c r="C32" s="118"/>
      <c r="D32" s="133"/>
      <c r="E32" s="120"/>
      <c r="F32" s="17"/>
    </row>
    <row r="33" spans="1:6" ht="12.75">
      <c r="A33" s="116" t="s">
        <v>463</v>
      </c>
      <c r="B33" s="133">
        <v>1064717.9100000001</v>
      </c>
      <c r="C33" s="118">
        <f>SUM('Egresos Reales'!E76)</f>
        <v>786931.7899999999</v>
      </c>
      <c r="D33" s="133">
        <f>SUM('Presupuesto Egresos'!E76)</f>
        <v>0</v>
      </c>
      <c r="E33" s="120">
        <f>SUM(D33-C33)</f>
        <v>-786931.7899999999</v>
      </c>
      <c r="F33" s="17"/>
    </row>
    <row r="34" spans="1:6" ht="12.75">
      <c r="A34" s="116"/>
      <c r="B34" s="133"/>
      <c r="C34" s="118"/>
      <c r="D34" s="133"/>
      <c r="E34" s="120"/>
      <c r="F34" s="17"/>
    </row>
    <row r="35" spans="1:6" ht="12.75">
      <c r="A35" s="235" t="s">
        <v>505</v>
      </c>
      <c r="B35" s="133">
        <v>0</v>
      </c>
      <c r="C35" s="118">
        <f>SUM('Egresos Reales'!E77)</f>
        <v>958417.72</v>
      </c>
      <c r="D35" s="133">
        <f>SUM('Presupuesto Egresos'!E77)</f>
        <v>3686828</v>
      </c>
      <c r="E35" s="120">
        <f>SUM(D35-C35)</f>
        <v>2728410.2800000003</v>
      </c>
      <c r="F35" s="17"/>
    </row>
    <row r="36" spans="1:6" ht="12.75">
      <c r="A36" s="116"/>
      <c r="B36" s="133"/>
      <c r="C36" s="118"/>
      <c r="D36" s="133"/>
      <c r="E36" s="120"/>
      <c r="F36" s="17"/>
    </row>
    <row r="37" spans="1:6" ht="12.75">
      <c r="A37" s="116" t="s">
        <v>373</v>
      </c>
      <c r="B37" s="133">
        <v>0</v>
      </c>
      <c r="C37" s="118">
        <f>SUM('Egresos Reales'!E78)</f>
        <v>0</v>
      </c>
      <c r="D37" s="133">
        <f>SUM('Presupuesto Egresos'!E78)</f>
        <v>3676022.98</v>
      </c>
      <c r="E37" s="120">
        <f>SUM(D37-C37)</f>
        <v>3676022.98</v>
      </c>
      <c r="F37" s="17"/>
    </row>
    <row r="38" spans="1:6" ht="12.75">
      <c r="A38" s="116"/>
      <c r="B38" s="133"/>
      <c r="C38" s="118"/>
      <c r="D38" s="133"/>
      <c r="E38" s="120"/>
      <c r="F38" s="17"/>
    </row>
    <row r="39" spans="1:6" ht="12.75">
      <c r="A39" s="116" t="s">
        <v>374</v>
      </c>
      <c r="B39" s="133">
        <v>7397181.7299999995</v>
      </c>
      <c r="C39" s="118">
        <f>SUM('Egresos Reales'!E79)</f>
        <v>0</v>
      </c>
      <c r="D39" s="133">
        <f>SUM('Presupuesto Egresos'!E79)</f>
        <v>60507.66</v>
      </c>
      <c r="E39" s="120">
        <f>SUM(D39-C39)</f>
        <v>60507.66</v>
      </c>
      <c r="F39" s="17"/>
    </row>
    <row r="40" spans="1:6" ht="12.75">
      <c r="A40" s="116"/>
      <c r="B40" s="133"/>
      <c r="C40" s="118"/>
      <c r="D40" s="133"/>
      <c r="E40" s="120"/>
      <c r="F40" s="17"/>
    </row>
    <row r="41" spans="1:6" ht="12.75">
      <c r="A41" s="116" t="s">
        <v>447</v>
      </c>
      <c r="B41" s="133">
        <v>0</v>
      </c>
      <c r="C41" s="118">
        <f>SUM('Egresos Reales'!E80)</f>
        <v>0</v>
      </c>
      <c r="D41" s="133">
        <f>SUM('Presupuesto Egresos'!E80)</f>
        <v>81479.5</v>
      </c>
      <c r="E41" s="120">
        <f>SUM(D41-C41)</f>
        <v>81479.5</v>
      </c>
      <c r="F41" s="17"/>
    </row>
    <row r="42" spans="1:6" ht="12.75">
      <c r="A42" s="116"/>
      <c r="B42" s="133"/>
      <c r="C42" s="118"/>
      <c r="D42" s="133"/>
      <c r="E42" s="120"/>
      <c r="F42" s="17"/>
    </row>
    <row r="43" spans="1:6" ht="12.75" hidden="1">
      <c r="A43" s="116" t="s">
        <v>383</v>
      </c>
      <c r="B43" s="133">
        <v>0</v>
      </c>
      <c r="C43" s="118">
        <f>SUM('Egresos Reales'!E81)</f>
        <v>0</v>
      </c>
      <c r="D43" s="133">
        <f>SUM('Presupuesto Egresos'!E81)</f>
        <v>0</v>
      </c>
      <c r="E43" s="120">
        <f>SUM(D43-C43)</f>
        <v>0</v>
      </c>
      <c r="F43" s="17"/>
    </row>
    <row r="44" spans="1:6" ht="12.75" hidden="1">
      <c r="A44" s="116"/>
      <c r="B44" s="133"/>
      <c r="C44" s="118"/>
      <c r="D44" s="133"/>
      <c r="E44" s="120"/>
      <c r="F44" s="17"/>
    </row>
    <row r="45" spans="1:6" ht="12.75" hidden="1">
      <c r="A45" s="116" t="s">
        <v>382</v>
      </c>
      <c r="B45" s="133">
        <v>0</v>
      </c>
      <c r="C45" s="118">
        <f>SUM('Egresos Reales'!E82)</f>
        <v>0</v>
      </c>
      <c r="D45" s="133">
        <f>SUM('Presupuesto Egresos'!E82)</f>
        <v>0</v>
      </c>
      <c r="E45" s="120">
        <f>SUM(D45-C45)</f>
        <v>0</v>
      </c>
      <c r="F45" s="17"/>
    </row>
    <row r="46" spans="1:6" ht="12.75" hidden="1">
      <c r="A46" s="116"/>
      <c r="B46" s="133"/>
      <c r="C46" s="118"/>
      <c r="D46" s="133"/>
      <c r="E46" s="120"/>
      <c r="F46" s="17"/>
    </row>
    <row r="47" spans="1:6" ht="12.75">
      <c r="A47" s="116" t="s">
        <v>448</v>
      </c>
      <c r="B47" s="133">
        <v>12215896.07</v>
      </c>
      <c r="C47" s="118">
        <f>SUM('Egresos Reales'!E83)</f>
        <v>33034.56</v>
      </c>
      <c r="D47" s="133">
        <f>SUM('Presupuesto Egresos'!E83)</f>
        <v>0</v>
      </c>
      <c r="E47" s="120">
        <f>SUM(D47-C47)</f>
        <v>-33034.56</v>
      </c>
      <c r="F47" s="17"/>
    </row>
    <row r="48" spans="1:6" ht="12.75">
      <c r="A48" s="116"/>
      <c r="B48" s="133"/>
      <c r="C48" s="118"/>
      <c r="D48" s="133"/>
      <c r="E48" s="120"/>
      <c r="F48" s="17"/>
    </row>
    <row r="49" spans="1:6" ht="12.75">
      <c r="A49" s="235" t="s">
        <v>498</v>
      </c>
      <c r="B49" s="133">
        <v>0</v>
      </c>
      <c r="C49" s="118">
        <f>SUM('Egresos Reales'!E84)</f>
        <v>0</v>
      </c>
      <c r="D49" s="133">
        <f>SUM('Presupuesto Egresos'!E84)</f>
        <v>6030000</v>
      </c>
      <c r="E49" s="120">
        <f>SUM(D49-C49)</f>
        <v>6030000</v>
      </c>
      <c r="F49" s="17"/>
    </row>
    <row r="50" spans="1:6" ht="12.75">
      <c r="A50" s="116"/>
      <c r="B50" s="133"/>
      <c r="C50" s="118"/>
      <c r="D50" s="133"/>
      <c r="E50" s="120"/>
      <c r="F50" s="17"/>
    </row>
    <row r="51" spans="1:6" ht="12.75">
      <c r="A51" s="15" t="s">
        <v>371</v>
      </c>
      <c r="B51" s="133">
        <v>0</v>
      </c>
      <c r="C51" s="118">
        <f>SUM('Egresos Reales'!E85)</f>
        <v>5.8</v>
      </c>
      <c r="D51" s="133">
        <f>SUM('Presupuesto Egresos'!E85)</f>
        <v>0</v>
      </c>
      <c r="E51" s="120">
        <f>SUM(D51-C51)</f>
        <v>-5.8</v>
      </c>
      <c r="F51" s="17"/>
    </row>
    <row r="52" spans="1:6" ht="12.75">
      <c r="A52" s="15"/>
      <c r="B52" s="133"/>
      <c r="C52" s="118"/>
      <c r="D52" s="133"/>
      <c r="E52" s="120"/>
      <c r="F52" s="17"/>
    </row>
    <row r="53" spans="1:6" ht="12.75">
      <c r="A53" s="15" t="s">
        <v>372</v>
      </c>
      <c r="B53" s="133">
        <v>87</v>
      </c>
      <c r="C53" s="118">
        <f>SUM('Egresos Reales'!E86)</f>
        <v>0</v>
      </c>
      <c r="D53" s="133">
        <f>SUM('Presupuesto Egresos'!E86)</f>
        <v>0</v>
      </c>
      <c r="E53" s="120">
        <f>SUM(D53-C53)</f>
        <v>0</v>
      </c>
      <c r="F53" s="17"/>
    </row>
    <row r="54" spans="1:6" ht="12.75">
      <c r="A54" s="15"/>
      <c r="B54" s="133"/>
      <c r="C54" s="118"/>
      <c r="D54" s="133"/>
      <c r="E54" s="120"/>
      <c r="F54" s="17"/>
    </row>
    <row r="55" spans="1:6" ht="12.75">
      <c r="A55" s="15" t="s">
        <v>446</v>
      </c>
      <c r="B55" s="133">
        <v>139230.21</v>
      </c>
      <c r="C55" s="118">
        <f>SUM('Egresos Reales'!E87)</f>
        <v>996.32</v>
      </c>
      <c r="D55" s="133">
        <f>SUM('Presupuesto Egresos'!E87)</f>
        <v>0</v>
      </c>
      <c r="E55" s="120">
        <f>SUM(D55-C55)</f>
        <v>-996.32</v>
      </c>
      <c r="F55" s="17"/>
    </row>
    <row r="56" spans="1:6" ht="12.75">
      <c r="A56" s="15"/>
      <c r="B56" s="133"/>
      <c r="C56" s="118"/>
      <c r="D56" s="133"/>
      <c r="E56" s="120"/>
      <c r="F56" s="17"/>
    </row>
    <row r="57" spans="1:6" ht="12.75">
      <c r="A57" s="230" t="s">
        <v>494</v>
      </c>
      <c r="B57" s="133">
        <v>0</v>
      </c>
      <c r="C57" s="118">
        <f>SUM('Egresos Reales'!E88)</f>
        <v>0</v>
      </c>
      <c r="D57" s="133">
        <f>SUM('Presupuesto Egresos'!E88)</f>
        <v>600</v>
      </c>
      <c r="E57" s="120">
        <f>SUM(D57-C57)</f>
        <v>600</v>
      </c>
      <c r="F57" s="17"/>
    </row>
    <row r="58" spans="1:6" ht="12.75">
      <c r="A58" s="15"/>
      <c r="B58" s="133"/>
      <c r="C58" s="118"/>
      <c r="D58" s="133"/>
      <c r="E58" s="120"/>
      <c r="F58" s="17"/>
    </row>
    <row r="59" spans="1:6" ht="12.75" hidden="1">
      <c r="A59" s="76" t="s">
        <v>315</v>
      </c>
      <c r="B59" s="133">
        <v>0</v>
      </c>
      <c r="C59" s="118">
        <f>SUM('Egresos Reales'!E89)</f>
        <v>0</v>
      </c>
      <c r="D59" s="133">
        <f>SUM('Presupuesto Egresos'!E89)</f>
        <v>0</v>
      </c>
      <c r="E59" s="120">
        <f>SUM(D59-C59)</f>
        <v>0</v>
      </c>
      <c r="F59" s="17"/>
    </row>
    <row r="60" spans="1:6" ht="12.75" hidden="1">
      <c r="A60" s="76"/>
      <c r="B60" s="133"/>
      <c r="C60" s="118"/>
      <c r="D60" s="133"/>
      <c r="E60" s="120"/>
      <c r="F60" s="17"/>
    </row>
    <row r="61" spans="1:6" ht="12.75" hidden="1">
      <c r="A61" s="116" t="s">
        <v>248</v>
      </c>
      <c r="B61" s="133">
        <v>0</v>
      </c>
      <c r="C61" s="118">
        <f>SUM('Egresos Reales'!E90)</f>
        <v>0</v>
      </c>
      <c r="D61" s="133">
        <f>SUM('Presupuesto Egresos'!E90)</f>
        <v>0</v>
      </c>
      <c r="E61" s="120">
        <f>SUM(D61-C61)</f>
        <v>0</v>
      </c>
      <c r="F61" s="17"/>
    </row>
    <row r="62" spans="1:6" ht="12.75" hidden="1">
      <c r="A62" s="116"/>
      <c r="B62" s="133"/>
      <c r="C62" s="118"/>
      <c r="D62" s="133"/>
      <c r="E62" s="120"/>
      <c r="F62" s="17"/>
    </row>
    <row r="63" spans="1:6" ht="12.75">
      <c r="A63" s="116" t="s">
        <v>346</v>
      </c>
      <c r="B63" s="133">
        <v>23985449</v>
      </c>
      <c r="C63" s="118">
        <f>SUM('Egresos Reales'!E91)</f>
        <v>8749998</v>
      </c>
      <c r="D63" s="133">
        <f>SUM('Presupuesto Egresos'!E91)</f>
        <v>22500000</v>
      </c>
      <c r="E63" s="120">
        <f>SUM(D63-C63)</f>
        <v>13750002</v>
      </c>
      <c r="F63" s="17"/>
    </row>
    <row r="64" spans="1:6" ht="12.75">
      <c r="A64" s="116"/>
      <c r="B64" s="133"/>
      <c r="C64" s="118"/>
      <c r="D64" s="133"/>
      <c r="E64" s="120"/>
      <c r="F64" s="17"/>
    </row>
    <row r="65" spans="1:6" ht="12.75">
      <c r="A65" s="116" t="s">
        <v>327</v>
      </c>
      <c r="B65" s="133">
        <v>893056.5</v>
      </c>
      <c r="C65" s="118">
        <f>SUM('Egresos Reales'!E92)</f>
        <v>0</v>
      </c>
      <c r="D65" s="133">
        <f>SUM('Presupuesto Egresos'!E92)</f>
        <v>0</v>
      </c>
      <c r="E65" s="120">
        <f>SUM(D65-C65)</f>
        <v>0</v>
      </c>
      <c r="F65" s="17"/>
    </row>
    <row r="66" spans="1:6" ht="12.75">
      <c r="A66" s="116"/>
      <c r="B66" s="133"/>
      <c r="C66" s="118"/>
      <c r="D66" s="133"/>
      <c r="E66" s="120"/>
      <c r="F66" s="17"/>
    </row>
    <row r="67" spans="1:6" ht="12.75">
      <c r="A67" s="116" t="s">
        <v>427</v>
      </c>
      <c r="B67" s="133">
        <v>1500000</v>
      </c>
      <c r="C67" s="118">
        <f>SUM('Egresos Reales'!E93)</f>
        <v>0</v>
      </c>
      <c r="D67" s="133">
        <f>SUM('Presupuesto Egresos'!E93)</f>
        <v>0</v>
      </c>
      <c r="E67" s="120">
        <f>SUM(D67-C67)</f>
        <v>0</v>
      </c>
      <c r="F67" s="17"/>
    </row>
    <row r="68" spans="1:6" ht="12.75">
      <c r="A68" s="116"/>
      <c r="B68" s="133"/>
      <c r="C68" s="118"/>
      <c r="D68" s="133"/>
      <c r="E68" s="120"/>
      <c r="F68" s="17"/>
    </row>
    <row r="69" spans="1:6" ht="12.75" hidden="1">
      <c r="A69" s="116" t="s">
        <v>436</v>
      </c>
      <c r="B69" s="133">
        <v>0</v>
      </c>
      <c r="C69" s="118">
        <f>SUM('Egresos Reales'!E94)</f>
        <v>0</v>
      </c>
      <c r="D69" s="133">
        <f>SUM('Presupuesto Egresos'!E94)</f>
        <v>0</v>
      </c>
      <c r="E69" s="120">
        <f>SUM(D69-C69)</f>
        <v>0</v>
      </c>
      <c r="F69" s="17"/>
    </row>
    <row r="70" spans="1:6" ht="12.75" hidden="1">
      <c r="A70" s="116"/>
      <c r="B70" s="26"/>
      <c r="C70" s="118"/>
      <c r="D70" s="133"/>
      <c r="E70" s="120"/>
      <c r="F70" s="17"/>
    </row>
    <row r="71" spans="1:6" ht="12.75" hidden="1">
      <c r="A71" s="116" t="s">
        <v>421</v>
      </c>
      <c r="B71" s="26">
        <v>0</v>
      </c>
      <c r="C71" s="118">
        <f>SUM('Egresos Reales'!E95)</f>
        <v>0</v>
      </c>
      <c r="D71" s="133">
        <f>SUM('Presupuesto Egresos'!E95)</f>
        <v>0</v>
      </c>
      <c r="E71" s="120">
        <f>SUM(D71-C71)</f>
        <v>0</v>
      </c>
      <c r="F71" s="17"/>
    </row>
    <row r="72" spans="1:6" ht="12.75" hidden="1">
      <c r="A72" s="116"/>
      <c r="B72" s="26"/>
      <c r="C72" s="118"/>
      <c r="D72" s="133"/>
      <c r="E72" s="120"/>
      <c r="F72" s="17"/>
    </row>
    <row r="73" spans="1:6" ht="12.75" hidden="1">
      <c r="A73" s="116" t="s">
        <v>422</v>
      </c>
      <c r="B73" s="26">
        <v>0</v>
      </c>
      <c r="C73" s="118">
        <f>SUM('Egresos Reales'!E96)</f>
        <v>0</v>
      </c>
      <c r="D73" s="133">
        <f>SUM('Presupuesto Egresos'!E96)</f>
        <v>0</v>
      </c>
      <c r="E73" s="120">
        <f>SUM(D73-C73)</f>
        <v>0</v>
      </c>
      <c r="F73" s="17"/>
    </row>
    <row r="74" spans="1:6" ht="12.75" hidden="1">
      <c r="A74" s="116"/>
      <c r="B74" s="26"/>
      <c r="C74" s="118"/>
      <c r="D74" s="133"/>
      <c r="E74" s="120"/>
      <c r="F74" s="17"/>
    </row>
    <row r="75" spans="1:6" ht="12.75">
      <c r="A75" s="149" t="s">
        <v>475</v>
      </c>
      <c r="B75" s="27">
        <v>0</v>
      </c>
      <c r="C75" s="121">
        <f>SUM('Egresos Reales'!E97)</f>
        <v>1339585.2000000002</v>
      </c>
      <c r="D75" s="167">
        <f>SUM('Presupuesto Egresos'!E97)</f>
        <v>1339584.75</v>
      </c>
      <c r="E75" s="115">
        <f>SUM(D75-C75)</f>
        <v>-0.4500000001862645</v>
      </c>
      <c r="F75" s="17"/>
    </row>
    <row r="76" spans="1:6" ht="12.75">
      <c r="A76" s="123"/>
      <c r="B76" s="40"/>
      <c r="C76" s="40"/>
      <c r="D76" s="129"/>
      <c r="E76" s="40"/>
      <c r="F76" s="17"/>
    </row>
    <row r="77" spans="1:6" ht="12.75">
      <c r="A77" s="5" t="s">
        <v>4</v>
      </c>
      <c r="B77" s="6">
        <f>SUM(B9:B75)</f>
        <v>65597491.050000004</v>
      </c>
      <c r="C77" s="6">
        <f>SUM(C9:C75)</f>
        <v>31270676.56</v>
      </c>
      <c r="D77" s="6">
        <f>SUM(D9:D75)</f>
        <v>66675562.88999999</v>
      </c>
      <c r="E77" s="6">
        <f>SUM(E9:E75)</f>
        <v>35404886.33</v>
      </c>
      <c r="F77" s="181"/>
    </row>
  </sheetData>
  <sheetProtection/>
  <mergeCells count="4">
    <mergeCell ref="A2:F2"/>
    <mergeCell ref="A3:F3"/>
    <mergeCell ref="B5:C5"/>
    <mergeCell ref="A1:F1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9.421875" style="0" bestFit="1" customWidth="1"/>
    <col min="2" max="5" width="14.8515625" style="0" customWidth="1"/>
    <col min="6" max="6" width="27.8515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278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13"/>
      <c r="B8" s="25"/>
      <c r="C8" s="122"/>
      <c r="D8" s="25"/>
      <c r="E8" s="117"/>
      <c r="F8" s="119"/>
    </row>
    <row r="9" spans="1:6" ht="12.75">
      <c r="A9" s="116" t="s">
        <v>407</v>
      </c>
      <c r="B9" s="26">
        <v>0</v>
      </c>
      <c r="C9" s="118">
        <f>SUM('Egresos Reales'!E99)</f>
        <v>0</v>
      </c>
      <c r="D9" s="26">
        <f>SUM('Presupuesto Egresos'!E99)</f>
        <v>0</v>
      </c>
      <c r="E9" s="120">
        <f>SUM(D9-C9)</f>
        <v>0</v>
      </c>
      <c r="F9" s="17"/>
    </row>
    <row r="10" spans="1:6" ht="12.75">
      <c r="A10" s="116"/>
      <c r="B10" s="26"/>
      <c r="C10" s="118"/>
      <c r="D10" s="26"/>
      <c r="E10" s="120"/>
      <c r="F10" s="17"/>
    </row>
    <row r="11" spans="1:6" ht="12.75">
      <c r="A11" s="116" t="s">
        <v>405</v>
      </c>
      <c r="B11" s="26">
        <v>702950.5</v>
      </c>
      <c r="C11" s="118">
        <f>SUM('Egresos Reales'!E100)</f>
        <v>3532901.66</v>
      </c>
      <c r="D11" s="26">
        <f>SUM('Presupuesto Egresos'!E100)</f>
        <v>2094600</v>
      </c>
      <c r="E11" s="120">
        <f>SUM(D11-C11)</f>
        <v>-1438301.6600000001</v>
      </c>
      <c r="F11" s="17"/>
    </row>
    <row r="12" spans="1:6" ht="12.75">
      <c r="A12" s="116"/>
      <c r="B12" s="26"/>
      <c r="C12" s="118"/>
      <c r="D12" s="26"/>
      <c r="E12" s="120"/>
      <c r="F12" s="17"/>
    </row>
    <row r="13" spans="1:6" ht="12.75">
      <c r="A13" s="15" t="s">
        <v>304</v>
      </c>
      <c r="B13" s="26">
        <v>0</v>
      </c>
      <c r="C13" s="118">
        <f>SUM('Egresos Reales'!E101)</f>
        <v>0</v>
      </c>
      <c r="D13" s="26">
        <f>SUM('Presupuesto Egresos'!E101)</f>
        <v>0</v>
      </c>
      <c r="E13" s="120">
        <f>SUM(D13-C13)</f>
        <v>0</v>
      </c>
      <c r="F13" s="17"/>
    </row>
    <row r="14" spans="1:6" ht="12.75">
      <c r="A14" s="15"/>
      <c r="B14" s="26"/>
      <c r="C14" s="118"/>
      <c r="D14" s="26"/>
      <c r="E14" s="120"/>
      <c r="F14" s="17"/>
    </row>
    <row r="15" spans="1:6" ht="12.75">
      <c r="A15" s="76" t="s">
        <v>310</v>
      </c>
      <c r="B15" s="26">
        <v>0</v>
      </c>
      <c r="C15" s="118">
        <f>SUM('Egresos Reales'!E102)</f>
        <v>0</v>
      </c>
      <c r="D15" s="26">
        <f>SUM('Presupuesto Egresos'!E102)</f>
        <v>0</v>
      </c>
      <c r="E15" s="120">
        <f>SUM(D15-C15)</f>
        <v>0</v>
      </c>
      <c r="F15" s="17"/>
    </row>
    <row r="16" spans="1:6" ht="12.75">
      <c r="A16" s="76"/>
      <c r="B16" s="26"/>
      <c r="C16" s="118"/>
      <c r="D16" s="26"/>
      <c r="E16" s="120"/>
      <c r="F16" s="17"/>
    </row>
    <row r="17" spans="1:6" ht="12.75">
      <c r="A17" s="127" t="s">
        <v>316</v>
      </c>
      <c r="B17" s="27">
        <v>0</v>
      </c>
      <c r="C17" s="121">
        <f>SUM('Egresos Reales'!E103)</f>
        <v>0</v>
      </c>
      <c r="D17" s="27">
        <f>SUM('Presupuesto Egresos'!E103)</f>
        <v>0</v>
      </c>
      <c r="E17" s="115">
        <f>SUM(D17-C17)</f>
        <v>0</v>
      </c>
      <c r="F17" s="17"/>
    </row>
    <row r="18" spans="2:6" ht="12.75">
      <c r="B18" s="37"/>
      <c r="C18" s="37"/>
      <c r="D18" s="37"/>
      <c r="E18" s="40"/>
      <c r="F18" s="17"/>
    </row>
    <row r="19" spans="1:6" ht="12.75">
      <c r="A19" s="5" t="s">
        <v>4</v>
      </c>
      <c r="B19" s="6">
        <f>SUM(B8:B17)</f>
        <v>702950.5</v>
      </c>
      <c r="C19" s="6">
        <f>SUM(C8:C17)</f>
        <v>3532901.66</v>
      </c>
      <c r="D19" s="6">
        <f>SUM(D8:D17)</f>
        <v>2094600</v>
      </c>
      <c r="E19" s="6">
        <f>SUM(E8:E17)</f>
        <v>-1438301.6600000001</v>
      </c>
      <c r="F19" s="31"/>
    </row>
    <row r="20" ht="12.75">
      <c r="F20" s="8"/>
    </row>
    <row r="21" spans="1:6" ht="12.75">
      <c r="A21" s="13"/>
      <c r="B21" s="14"/>
      <c r="C21" s="14"/>
      <c r="D21" s="14"/>
      <c r="E21" s="14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8"/>
      <c r="B42" s="19"/>
      <c r="C42" s="19"/>
      <c r="D42" s="19"/>
      <c r="E42" s="19"/>
      <c r="F42" s="20"/>
    </row>
    <row r="44" ht="15.75">
      <c r="A44" s="96"/>
    </row>
  </sheetData>
  <sheetProtection/>
  <mergeCells count="4">
    <mergeCell ref="A2:F2"/>
    <mergeCell ref="A3:F3"/>
    <mergeCell ref="B5:C5"/>
    <mergeCell ref="A1:F1"/>
  </mergeCells>
  <printOptions horizontalCentered="1"/>
  <pageMargins left="0.37" right="0.26" top="0.56" bottom="0.38" header="0" footer="0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8" sqref="A8:IV8"/>
    </sheetView>
  </sheetViews>
  <sheetFormatPr defaultColWidth="11.421875" defaultRowHeight="12.75"/>
  <cols>
    <col min="1" max="1" width="44.8515625" style="0" customWidth="1"/>
    <col min="2" max="5" width="14.8515625" style="0" customWidth="1"/>
    <col min="6" max="6" width="27.8515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297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180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 hidden="1">
      <c r="A8" s="145"/>
      <c r="B8" s="113"/>
      <c r="C8" s="179"/>
      <c r="D8" s="113"/>
      <c r="E8" s="146"/>
      <c r="F8" s="144"/>
    </row>
    <row r="9" spans="1:6" ht="12.75">
      <c r="A9" s="99" t="s">
        <v>138</v>
      </c>
      <c r="B9" s="26">
        <v>0</v>
      </c>
      <c r="C9" s="118">
        <f>SUM('Egresos Reales'!E105)</f>
        <v>263891.16000000003</v>
      </c>
      <c r="D9" s="26">
        <f>SUM('Presupuesto Egresos'!E105)</f>
        <v>0</v>
      </c>
      <c r="E9" s="120">
        <f>SUM(D9-C9)</f>
        <v>-263891.16000000003</v>
      </c>
      <c r="F9" s="100"/>
    </row>
    <row r="10" spans="1:6" ht="12.75" hidden="1">
      <c r="A10" s="114"/>
      <c r="B10" s="26"/>
      <c r="C10" s="118"/>
      <c r="D10" s="26"/>
      <c r="E10" s="120"/>
      <c r="F10" s="100"/>
    </row>
    <row r="11" spans="1:6" ht="12.75" hidden="1">
      <c r="A11" s="114" t="s">
        <v>128</v>
      </c>
      <c r="B11" s="26"/>
      <c r="C11" s="118">
        <f>SUM('Egresos Reales'!E106)</f>
        <v>0</v>
      </c>
      <c r="D11" s="26">
        <f>SUM('Presupuesto Egresos'!E106)</f>
        <v>0</v>
      </c>
      <c r="E11" s="120">
        <f>SUM(D11-C11)</f>
        <v>0</v>
      </c>
      <c r="F11" s="100"/>
    </row>
    <row r="12" spans="1:6" ht="12.75" hidden="1">
      <c r="A12" s="114"/>
      <c r="B12" s="26"/>
      <c r="C12" s="118"/>
      <c r="D12" s="26"/>
      <c r="E12" s="120"/>
      <c r="F12" s="100"/>
    </row>
    <row r="13" spans="1:6" ht="12.75" hidden="1">
      <c r="A13" s="114" t="s">
        <v>293</v>
      </c>
      <c r="B13" s="26"/>
      <c r="C13" s="118">
        <f>SUM('Egresos Reales'!E107)</f>
        <v>0</v>
      </c>
      <c r="D13" s="26">
        <f>SUM('Presupuesto Egresos'!E107)</f>
        <v>0</v>
      </c>
      <c r="E13" s="120">
        <f>SUM(D13-C13)</f>
        <v>0</v>
      </c>
      <c r="F13" s="100"/>
    </row>
    <row r="14" spans="1:6" ht="12.75" hidden="1">
      <c r="A14" s="114"/>
      <c r="B14" s="26"/>
      <c r="C14" s="118"/>
      <c r="D14" s="26"/>
      <c r="E14" s="120"/>
      <c r="F14" s="100"/>
    </row>
    <row r="15" spans="1:6" ht="12.75" hidden="1">
      <c r="A15" s="114" t="s">
        <v>294</v>
      </c>
      <c r="B15" s="26"/>
      <c r="C15" s="118">
        <f>SUM('Egresos Reales'!E108)</f>
        <v>0</v>
      </c>
      <c r="D15" s="26">
        <f>SUM('Presupuesto Egresos'!E108)</f>
        <v>0</v>
      </c>
      <c r="E15" s="120">
        <f>SUM(D15-C15)</f>
        <v>0</v>
      </c>
      <c r="F15" s="100"/>
    </row>
    <row r="16" spans="1:6" ht="12.75" hidden="1">
      <c r="A16" s="114"/>
      <c r="B16" s="26"/>
      <c r="C16" s="118"/>
      <c r="D16" s="26"/>
      <c r="E16" s="120"/>
      <c r="F16" s="100"/>
    </row>
    <row r="17" spans="1:6" ht="12.75" hidden="1">
      <c r="A17" s="114" t="s">
        <v>240</v>
      </c>
      <c r="B17" s="26"/>
      <c r="C17" s="118">
        <f>SUM('Egresos Reales'!E109)</f>
        <v>0</v>
      </c>
      <c r="D17" s="26">
        <f>SUM('Presupuesto Egresos'!E109)</f>
        <v>0</v>
      </c>
      <c r="E17" s="120">
        <f>SUM(D17-C17)</f>
        <v>0</v>
      </c>
      <c r="F17" s="100"/>
    </row>
    <row r="18" spans="1:6" ht="12.75" hidden="1">
      <c r="A18" s="114"/>
      <c r="B18" s="26"/>
      <c r="C18" s="118"/>
      <c r="D18" s="26"/>
      <c r="E18" s="120"/>
      <c r="F18" s="100"/>
    </row>
    <row r="19" spans="1:6" ht="12.75" hidden="1">
      <c r="A19" s="114" t="s">
        <v>253</v>
      </c>
      <c r="B19" s="26"/>
      <c r="C19" s="118">
        <f>SUM('Egresos Reales'!E110)</f>
        <v>0</v>
      </c>
      <c r="D19" s="26">
        <f>SUM('Presupuesto Egresos'!E110)</f>
        <v>0</v>
      </c>
      <c r="E19" s="120">
        <f>SUM(D19-C19)</f>
        <v>0</v>
      </c>
      <c r="F19" s="100"/>
    </row>
    <row r="20" spans="1:6" ht="12.75" hidden="1">
      <c r="A20" s="114"/>
      <c r="B20" s="26"/>
      <c r="C20" s="118"/>
      <c r="D20" s="26"/>
      <c r="E20" s="120"/>
      <c r="F20" s="100"/>
    </row>
    <row r="21" spans="1:6" ht="12.75" hidden="1">
      <c r="A21" s="114" t="s">
        <v>254</v>
      </c>
      <c r="B21" s="26"/>
      <c r="C21" s="118">
        <f>SUM('Egresos Reales'!E111)</f>
        <v>0</v>
      </c>
      <c r="D21" s="26">
        <f>SUM('Presupuesto Egresos'!E111)</f>
        <v>0</v>
      </c>
      <c r="E21" s="120">
        <f>SUM(D21-C21)</f>
        <v>0</v>
      </c>
      <c r="F21" s="100"/>
    </row>
    <row r="22" spans="1:6" ht="12.75" hidden="1">
      <c r="A22" s="114"/>
      <c r="B22" s="26"/>
      <c r="C22" s="118"/>
      <c r="D22" s="26"/>
      <c r="E22" s="120"/>
      <c r="F22" s="100"/>
    </row>
    <row r="23" spans="1:6" ht="12.75" hidden="1">
      <c r="A23" s="114" t="s">
        <v>289</v>
      </c>
      <c r="B23" s="26"/>
      <c r="C23" s="118">
        <f>SUM('Egresos Reales'!E112)</f>
        <v>0</v>
      </c>
      <c r="D23" s="26">
        <f>SUM('Presupuesto Egresos'!E112)</f>
        <v>0</v>
      </c>
      <c r="E23" s="120">
        <f>SUM(D23-C23)</f>
        <v>0</v>
      </c>
      <c r="F23" s="100"/>
    </row>
    <row r="24" spans="1:6" ht="12.75" hidden="1">
      <c r="A24" s="114"/>
      <c r="B24" s="26"/>
      <c r="C24" s="118"/>
      <c r="D24" s="26"/>
      <c r="E24" s="120"/>
      <c r="F24" s="100"/>
    </row>
    <row r="25" spans="1:6" ht="12.75" hidden="1">
      <c r="A25" s="114" t="s">
        <v>241</v>
      </c>
      <c r="B25" s="26"/>
      <c r="C25" s="118">
        <f>SUM('Egresos Reales'!E113)</f>
        <v>0</v>
      </c>
      <c r="D25" s="26">
        <f>SUM('Presupuesto Egresos'!E113)</f>
        <v>0</v>
      </c>
      <c r="E25" s="120">
        <f>SUM(D25-C25)</f>
        <v>0</v>
      </c>
      <c r="F25" s="100"/>
    </row>
    <row r="26" spans="1:6" ht="12.75" hidden="1">
      <c r="A26" s="114"/>
      <c r="B26" s="26"/>
      <c r="C26" s="118"/>
      <c r="D26" s="26"/>
      <c r="E26" s="120"/>
      <c r="F26" s="100"/>
    </row>
    <row r="27" spans="1:6" ht="12.75" hidden="1">
      <c r="A27" s="114" t="s">
        <v>242</v>
      </c>
      <c r="B27" s="26"/>
      <c r="C27" s="118">
        <f>SUM('Egresos Reales'!E114)</f>
        <v>0</v>
      </c>
      <c r="D27" s="26">
        <f>SUM('Presupuesto Egresos'!E114)</f>
        <v>0</v>
      </c>
      <c r="E27" s="120">
        <f>SUM(D27-C27)</f>
        <v>0</v>
      </c>
      <c r="F27" s="100"/>
    </row>
    <row r="28" spans="1:6" ht="12.75" hidden="1">
      <c r="A28" s="114"/>
      <c r="B28" s="26"/>
      <c r="C28" s="118"/>
      <c r="D28" s="26"/>
      <c r="E28" s="120"/>
      <c r="F28" s="100"/>
    </row>
    <row r="29" spans="1:6" ht="12.75" hidden="1">
      <c r="A29" s="114" t="s">
        <v>243</v>
      </c>
      <c r="B29" s="26">
        <v>0</v>
      </c>
      <c r="C29" s="118">
        <f>SUM('Egresos Reales'!E115)</f>
        <v>0</v>
      </c>
      <c r="D29" s="26">
        <f>SUM('Presupuesto Egresos'!E115)</f>
        <v>0</v>
      </c>
      <c r="E29" s="120">
        <f>SUM(D29-C29)</f>
        <v>0</v>
      </c>
      <c r="F29" s="100"/>
    </row>
    <row r="30" spans="1:6" ht="12.75">
      <c r="A30" s="114"/>
      <c r="B30" s="26"/>
      <c r="C30" s="118"/>
      <c r="D30" s="26"/>
      <c r="E30" s="120"/>
      <c r="F30" s="100"/>
    </row>
    <row r="31" spans="1:6" ht="12.75">
      <c r="A31" s="114" t="s">
        <v>399</v>
      </c>
      <c r="B31" s="26">
        <v>95203.95</v>
      </c>
      <c r="C31" s="118">
        <f>SUM('Egresos Reales'!E116)</f>
        <v>287932.84</v>
      </c>
      <c r="D31" s="26">
        <f>SUM('Presupuesto Egresos'!E116)</f>
        <v>1500438.32</v>
      </c>
      <c r="E31" s="120">
        <f>SUM(D31-C31)</f>
        <v>1212505.48</v>
      </c>
      <c r="F31" s="100"/>
    </row>
    <row r="32" spans="1:6" ht="12.75">
      <c r="A32" s="114"/>
      <c r="B32" s="26"/>
      <c r="C32" s="118"/>
      <c r="D32" s="26"/>
      <c r="E32" s="120"/>
      <c r="F32" s="100"/>
    </row>
    <row r="33" spans="1:6" ht="12.75">
      <c r="A33" s="114" t="s">
        <v>453</v>
      </c>
      <c r="B33" s="26">
        <v>0</v>
      </c>
      <c r="C33" s="118">
        <f>SUM('Egresos Reales'!E117)</f>
        <v>4550608.54</v>
      </c>
      <c r="D33" s="26">
        <f>SUM('Presupuesto Egresos'!E117)</f>
        <v>5393541.47</v>
      </c>
      <c r="E33" s="120">
        <f>SUM(D33-C33)</f>
        <v>842932.9299999997</v>
      </c>
      <c r="F33" s="100"/>
    </row>
    <row r="34" spans="1:6" ht="12.75">
      <c r="A34" s="114"/>
      <c r="B34" s="26"/>
      <c r="C34" s="118"/>
      <c r="D34" s="26"/>
      <c r="E34" s="120"/>
      <c r="F34" s="100"/>
    </row>
    <row r="35" spans="1:6" ht="12.75">
      <c r="A35" s="114" t="s">
        <v>300</v>
      </c>
      <c r="B35" s="26">
        <v>524667.85</v>
      </c>
      <c r="C35" s="118">
        <f>SUM('Egresos Reales'!E118)</f>
        <v>52652.71000000001</v>
      </c>
      <c r="D35" s="26">
        <f>SUM('Presupuesto Egresos'!E118)</f>
        <v>0</v>
      </c>
      <c r="E35" s="120">
        <f>SUM(D35-C35)</f>
        <v>-52652.71000000001</v>
      </c>
      <c r="F35" s="100"/>
    </row>
    <row r="36" spans="1:6" ht="12.75">
      <c r="A36" s="114"/>
      <c r="B36" s="26"/>
      <c r="C36" s="118"/>
      <c r="D36" s="26"/>
      <c r="E36" s="120"/>
      <c r="F36" s="100"/>
    </row>
    <row r="37" spans="1:6" ht="12.75">
      <c r="A37" s="99" t="s">
        <v>301</v>
      </c>
      <c r="B37" s="26">
        <v>4117394.04</v>
      </c>
      <c r="C37" s="118">
        <f>SUM('Egresos Reales'!E119)</f>
        <v>4625783.65</v>
      </c>
      <c r="D37" s="26">
        <f>SUM('Presupuesto Egresos'!E119)</f>
        <v>3263800</v>
      </c>
      <c r="E37" s="120">
        <f>SUM(D37-C37)</f>
        <v>-1361983.6500000004</v>
      </c>
      <c r="F37" s="100"/>
    </row>
    <row r="38" spans="1:6" ht="12.75">
      <c r="A38" s="99"/>
      <c r="B38" s="26"/>
      <c r="C38" s="118"/>
      <c r="D38" s="26"/>
      <c r="E38" s="120"/>
      <c r="F38" s="100"/>
    </row>
    <row r="39" spans="1:6" ht="12.75" hidden="1">
      <c r="A39" s="99" t="s">
        <v>325</v>
      </c>
      <c r="B39" s="26"/>
      <c r="C39" s="118">
        <f>SUM('Egresos Reales'!E120)</f>
        <v>0</v>
      </c>
      <c r="D39" s="26">
        <f>SUM('Presupuesto Egresos'!E120)</f>
        <v>0</v>
      </c>
      <c r="E39" s="120">
        <f>SUM(D39-C39)</f>
        <v>0</v>
      </c>
      <c r="F39" s="100"/>
    </row>
    <row r="40" spans="1:6" ht="12.75" hidden="1">
      <c r="A40" s="99"/>
      <c r="B40" s="26"/>
      <c r="C40" s="118"/>
      <c r="D40" s="26"/>
      <c r="E40" s="120"/>
      <c r="F40" s="100"/>
    </row>
    <row r="41" spans="1:6" ht="12.75">
      <c r="A41" s="99" t="s">
        <v>400</v>
      </c>
      <c r="B41" s="26">
        <v>1305754.88</v>
      </c>
      <c r="C41" s="118">
        <f>SUM('Egresos Reales'!E121)</f>
        <v>0</v>
      </c>
      <c r="D41" s="26">
        <f>SUM('Presupuesto Egresos'!E121)</f>
        <v>0</v>
      </c>
      <c r="E41" s="120">
        <f>SUM(D41-C41)</f>
        <v>0</v>
      </c>
      <c r="F41" s="100"/>
    </row>
    <row r="42" spans="1:6" ht="12.75">
      <c r="A42" s="99"/>
      <c r="B42" s="26"/>
      <c r="C42" s="118"/>
      <c r="D42" s="26"/>
      <c r="E42" s="120"/>
      <c r="F42" s="100"/>
    </row>
    <row r="43" spans="1:6" ht="12.75">
      <c r="A43" s="99" t="s">
        <v>454</v>
      </c>
      <c r="B43" s="26">
        <v>0</v>
      </c>
      <c r="C43" s="118">
        <f>SUM('Egresos Reales'!E122)</f>
        <v>6025872.51</v>
      </c>
      <c r="D43" s="26">
        <f>SUM('Presupuesto Egresos'!E122)</f>
        <v>13645643.149999999</v>
      </c>
      <c r="E43" s="120">
        <f>SUM(D43-C43)</f>
        <v>7619770.639999999</v>
      </c>
      <c r="F43" s="100"/>
    </row>
    <row r="44" spans="1:6" ht="12.75">
      <c r="A44" s="99"/>
      <c r="B44" s="8"/>
      <c r="C44" s="118"/>
      <c r="D44" s="26"/>
      <c r="E44" s="120"/>
      <c r="F44" s="100"/>
    </row>
    <row r="45" spans="1:6" ht="12.75" hidden="1">
      <c r="A45" s="99" t="s">
        <v>331</v>
      </c>
      <c r="B45" s="26">
        <v>0</v>
      </c>
      <c r="C45" s="118">
        <f>SUM('Egresos Reales'!E123)</f>
        <v>0</v>
      </c>
      <c r="D45" s="26">
        <f>SUM('Presupuesto Egresos'!E123)</f>
        <v>0</v>
      </c>
      <c r="E45" s="120">
        <f>SUM(D45-C45)</f>
        <v>0</v>
      </c>
      <c r="F45" s="100"/>
    </row>
    <row r="46" spans="1:6" ht="12.75" hidden="1">
      <c r="A46" s="99"/>
      <c r="B46" s="26"/>
      <c r="C46" s="118"/>
      <c r="D46" s="26"/>
      <c r="E46" s="120"/>
      <c r="F46" s="100"/>
    </row>
    <row r="47" spans="1:6" ht="12.75">
      <c r="A47" s="99" t="s">
        <v>401</v>
      </c>
      <c r="B47" s="26">
        <v>13259304.05</v>
      </c>
      <c r="C47" s="118">
        <f>SUM('Egresos Reales'!E124)</f>
        <v>0</v>
      </c>
      <c r="D47" s="26">
        <f>SUM('Presupuesto Egresos'!E124)</f>
        <v>176590.46</v>
      </c>
      <c r="E47" s="120">
        <f>SUM(D47-C47)</f>
        <v>176590.46</v>
      </c>
      <c r="F47" s="100"/>
    </row>
    <row r="48" spans="1:6" ht="12.75">
      <c r="A48" s="99"/>
      <c r="B48" s="26"/>
      <c r="C48" s="118"/>
      <c r="D48" s="26"/>
      <c r="E48" s="120"/>
      <c r="F48" s="100"/>
    </row>
    <row r="49" spans="1:6" ht="12.75">
      <c r="A49" s="99" t="s">
        <v>455</v>
      </c>
      <c r="B49" s="26">
        <v>0</v>
      </c>
      <c r="C49" s="118">
        <f>SUM('Egresos Reales'!E125)</f>
        <v>1114724.33</v>
      </c>
      <c r="D49" s="26">
        <f>SUM('Presupuesto Egresos'!E125)</f>
        <v>9709191.43</v>
      </c>
      <c r="E49" s="120">
        <f>SUM(D49-C49)</f>
        <v>8594467.1</v>
      </c>
      <c r="F49" s="100"/>
    </row>
    <row r="50" spans="1:6" ht="12.75">
      <c r="A50" s="99"/>
      <c r="B50" s="26"/>
      <c r="C50" s="118"/>
      <c r="D50" s="26"/>
      <c r="E50" s="120"/>
      <c r="F50" s="100"/>
    </row>
    <row r="51" spans="1:6" ht="12.75">
      <c r="A51" s="99" t="s">
        <v>332</v>
      </c>
      <c r="B51" s="26">
        <v>0</v>
      </c>
      <c r="C51" s="118">
        <f>SUM('Egresos Reales'!E126)</f>
        <v>338152.05</v>
      </c>
      <c r="D51" s="26">
        <f>SUM('Presupuesto Egresos'!E126)</f>
        <v>1540000</v>
      </c>
      <c r="E51" s="120">
        <f>SUM(D51-C51)</f>
        <v>1201847.95</v>
      </c>
      <c r="F51" s="100"/>
    </row>
    <row r="52" spans="1:6" ht="12.75">
      <c r="A52" s="99"/>
      <c r="B52" s="26"/>
      <c r="C52" s="118"/>
      <c r="D52" s="26"/>
      <c r="E52" s="120"/>
      <c r="F52" s="100"/>
    </row>
    <row r="53" spans="1:6" ht="12.75">
      <c r="A53" s="99" t="s">
        <v>402</v>
      </c>
      <c r="B53" s="26">
        <v>66939.92</v>
      </c>
      <c r="C53" s="118">
        <f>SUM('Egresos Reales'!E127)</f>
        <v>13.49</v>
      </c>
      <c r="D53" s="26">
        <f>SUM('Presupuesto Egresos'!E127)</f>
        <v>0</v>
      </c>
      <c r="E53" s="120">
        <f>SUM(D53-C53)</f>
        <v>-13.49</v>
      </c>
      <c r="F53" s="100"/>
    </row>
    <row r="54" spans="1:6" ht="12.75">
      <c r="A54" s="99"/>
      <c r="B54" s="26"/>
      <c r="C54" s="118"/>
      <c r="D54" s="26"/>
      <c r="E54" s="120"/>
      <c r="F54" s="100"/>
    </row>
    <row r="55" spans="1:6" ht="12.75">
      <c r="A55" s="99" t="s">
        <v>456</v>
      </c>
      <c r="B55" s="26">
        <v>0</v>
      </c>
      <c r="C55" s="118">
        <f>SUM('Egresos Reales'!E128)</f>
        <v>1531704.92</v>
      </c>
      <c r="D55" s="26">
        <f>SUM('Presupuesto Egresos'!E128)</f>
        <v>0</v>
      </c>
      <c r="E55" s="120">
        <f>SUM(D55-C55)</f>
        <v>-1531704.92</v>
      </c>
      <c r="F55" s="100"/>
    </row>
    <row r="56" spans="1:6" ht="12.75" hidden="1">
      <c r="A56" s="99"/>
      <c r="B56" s="26"/>
      <c r="C56" s="118"/>
      <c r="D56" s="26"/>
      <c r="E56" s="120"/>
      <c r="F56" s="100"/>
    </row>
    <row r="57" spans="1:6" ht="12.75" hidden="1">
      <c r="A57" s="99" t="s">
        <v>333</v>
      </c>
      <c r="B57" s="26">
        <v>0</v>
      </c>
      <c r="C57" s="118">
        <f>SUM('Egresos Reales'!E129)</f>
        <v>0</v>
      </c>
      <c r="D57" s="26">
        <f>SUM('Presupuesto Egresos'!E129)</f>
        <v>0</v>
      </c>
      <c r="E57" s="120">
        <f>SUM(D57-C57)</f>
        <v>0</v>
      </c>
      <c r="F57" s="100"/>
    </row>
    <row r="58" spans="1:6" ht="12.75" hidden="1">
      <c r="A58" s="99"/>
      <c r="B58" s="26"/>
      <c r="C58" s="118"/>
      <c r="D58" s="26"/>
      <c r="E58" s="120"/>
      <c r="F58" s="100"/>
    </row>
    <row r="59" spans="1:6" ht="12.75" hidden="1">
      <c r="A59" s="99" t="s">
        <v>344</v>
      </c>
      <c r="B59" s="133">
        <v>0</v>
      </c>
      <c r="C59" s="118">
        <f>SUM('Egresos Reales'!E130)</f>
        <v>0</v>
      </c>
      <c r="D59" s="26">
        <f>SUM('Presupuesto Egresos'!E130)</f>
        <v>0</v>
      </c>
      <c r="E59" s="120">
        <f>SUM(D59-C59)</f>
        <v>0</v>
      </c>
      <c r="F59" s="100"/>
    </row>
    <row r="60" spans="1:6" ht="12.75">
      <c r="A60" s="99"/>
      <c r="B60" s="26"/>
      <c r="C60" s="118"/>
      <c r="D60" s="26"/>
      <c r="E60" s="120"/>
      <c r="F60" s="100"/>
    </row>
    <row r="61" spans="1:6" ht="12.75">
      <c r="A61" s="99" t="s">
        <v>404</v>
      </c>
      <c r="B61" s="26">
        <v>518286.02</v>
      </c>
      <c r="C61" s="118">
        <f>SUM('Egresos Reales'!E131)</f>
        <v>0</v>
      </c>
      <c r="D61" s="26">
        <f>SUM('Presupuesto Egresos'!E131)</f>
        <v>764196.2</v>
      </c>
      <c r="E61" s="120">
        <f>SUM(D61-C61)</f>
        <v>764196.2</v>
      </c>
      <c r="F61" s="100"/>
    </row>
    <row r="62" spans="1:6" ht="12.75">
      <c r="A62" s="99"/>
      <c r="B62" s="26"/>
      <c r="C62" s="118"/>
      <c r="D62" s="26"/>
      <c r="E62" s="120"/>
      <c r="F62" s="100"/>
    </row>
    <row r="63" spans="1:6" ht="12.75">
      <c r="A63" s="99" t="s">
        <v>485</v>
      </c>
      <c r="B63" s="26">
        <v>0</v>
      </c>
      <c r="C63" s="118">
        <f>SUM('Egresos Reales'!E132)</f>
        <v>2328959.57</v>
      </c>
      <c r="D63" s="26">
        <f>SUM('Presupuesto Egresos'!E132)</f>
        <v>5610022.67</v>
      </c>
      <c r="E63" s="120">
        <f>SUM(D63-C63)</f>
        <v>3281063.1</v>
      </c>
      <c r="F63" s="100"/>
    </row>
    <row r="64" spans="1:6" ht="12.75">
      <c r="A64" s="99"/>
      <c r="B64" s="26"/>
      <c r="C64" s="118"/>
      <c r="D64" s="26"/>
      <c r="E64" s="120"/>
      <c r="F64" s="100"/>
    </row>
    <row r="65" spans="1:6" ht="12.75" hidden="1">
      <c r="A65" s="99" t="s">
        <v>415</v>
      </c>
      <c r="B65" s="26">
        <v>0</v>
      </c>
      <c r="C65" s="118">
        <f>SUM('Egresos Reales'!E133)</f>
        <v>0</v>
      </c>
      <c r="D65" s="26">
        <f>SUM('Presupuesto Egresos'!E133)</f>
        <v>0</v>
      </c>
      <c r="E65" s="120">
        <f>SUM(D65-C65)</f>
        <v>0</v>
      </c>
      <c r="F65" s="100"/>
    </row>
    <row r="66" spans="1:6" ht="12.75" hidden="1">
      <c r="A66" s="99"/>
      <c r="B66" s="26"/>
      <c r="C66" s="118"/>
      <c r="D66" s="26"/>
      <c r="E66" s="120"/>
      <c r="F66" s="100"/>
    </row>
    <row r="67" spans="1:6" ht="12.75" hidden="1">
      <c r="A67" s="99" t="s">
        <v>356</v>
      </c>
      <c r="B67" s="26">
        <v>0</v>
      </c>
      <c r="C67" s="118">
        <f>SUM('Egresos Reales'!E134)</f>
        <v>0</v>
      </c>
      <c r="D67" s="26">
        <f>SUM('Presupuesto Egresos'!E134)</f>
        <v>0</v>
      </c>
      <c r="E67" s="120">
        <f>SUM(D67-C67)</f>
        <v>0</v>
      </c>
      <c r="F67" s="100"/>
    </row>
    <row r="68" spans="1:6" ht="12.75" hidden="1">
      <c r="A68" s="99"/>
      <c r="B68" s="26"/>
      <c r="C68" s="118"/>
      <c r="D68" s="26"/>
      <c r="E68" s="120"/>
      <c r="F68" s="100"/>
    </row>
    <row r="69" spans="1:6" ht="12.75" hidden="1">
      <c r="A69" s="99" t="s">
        <v>452</v>
      </c>
      <c r="B69" s="26"/>
      <c r="C69" s="118">
        <f>SUM('Egresos Reales'!E135)</f>
        <v>0</v>
      </c>
      <c r="D69" s="26">
        <f>SUM('Presupuesto Egresos'!E135)</f>
        <v>0</v>
      </c>
      <c r="E69" s="120">
        <f>SUM(D69-C69)</f>
        <v>0</v>
      </c>
      <c r="F69" s="100"/>
    </row>
    <row r="70" spans="1:6" ht="12.75" hidden="1">
      <c r="A70" s="99"/>
      <c r="B70" s="26"/>
      <c r="C70" s="118"/>
      <c r="D70" s="26"/>
      <c r="E70" s="120"/>
      <c r="F70" s="100"/>
    </row>
    <row r="71" spans="1:6" ht="12.75">
      <c r="A71" s="103" t="s">
        <v>413</v>
      </c>
      <c r="B71" s="26">
        <v>0</v>
      </c>
      <c r="C71" s="118">
        <f>SUM('Egresos Reales'!E136)</f>
        <v>0</v>
      </c>
      <c r="D71" s="26">
        <f>SUM('Presupuesto Egresos'!E136)</f>
        <v>4026184.24</v>
      </c>
      <c r="E71" s="120">
        <f>SUM(D71-C71)</f>
        <v>4026184.24</v>
      </c>
      <c r="F71" s="100"/>
    </row>
    <row r="72" spans="1:6" ht="12.75">
      <c r="A72" s="103"/>
      <c r="B72" s="26"/>
      <c r="C72" s="118"/>
      <c r="D72" s="26"/>
      <c r="E72" s="120"/>
      <c r="F72" s="100"/>
    </row>
    <row r="73" spans="1:6" ht="12.75">
      <c r="A73" s="103" t="s">
        <v>430</v>
      </c>
      <c r="B73" s="26">
        <v>3335317.7199999997</v>
      </c>
      <c r="C73" s="118">
        <f>SUM('Egresos Reales'!E137)</f>
        <v>0</v>
      </c>
      <c r="D73" s="26">
        <f>SUM('Presupuesto Egresos'!E137)</f>
        <v>29002.76</v>
      </c>
      <c r="E73" s="120">
        <f>SUM(D73-C73)</f>
        <v>29002.76</v>
      </c>
      <c r="F73" s="100"/>
    </row>
    <row r="74" spans="1:6" ht="12.75">
      <c r="A74" s="103"/>
      <c r="B74" s="26"/>
      <c r="C74" s="118"/>
      <c r="D74" s="26"/>
      <c r="E74" s="120"/>
      <c r="F74" s="100"/>
    </row>
    <row r="75" spans="1:6" ht="12.75">
      <c r="A75" s="103" t="s">
        <v>322</v>
      </c>
      <c r="B75" s="26">
        <v>3687708.7</v>
      </c>
      <c r="C75" s="118">
        <f>SUM('Egresos Reales'!E138)</f>
        <v>0</v>
      </c>
      <c r="D75" s="26">
        <f>SUM('Presupuesto Egresos'!E138)</f>
        <v>0</v>
      </c>
      <c r="E75" s="120">
        <f>SUM(D75-C75)</f>
        <v>0</v>
      </c>
      <c r="F75" s="100"/>
    </row>
    <row r="76" spans="1:6" ht="12.75" hidden="1">
      <c r="A76" s="103"/>
      <c r="B76" s="26"/>
      <c r="C76" s="118"/>
      <c r="D76" s="26"/>
      <c r="E76" s="120"/>
      <c r="F76" s="100"/>
    </row>
    <row r="77" spans="1:6" ht="12.75" hidden="1">
      <c r="A77" s="103" t="s">
        <v>416</v>
      </c>
      <c r="B77" s="26">
        <v>0</v>
      </c>
      <c r="C77" s="118">
        <f>SUM('Egresos Reales'!E139)</f>
        <v>0</v>
      </c>
      <c r="D77" s="26">
        <f>SUM('Presupuesto Egresos'!E139)</f>
        <v>0</v>
      </c>
      <c r="E77" s="120">
        <f>SUM(D77-C77)</f>
        <v>0</v>
      </c>
      <c r="F77" s="100"/>
    </row>
    <row r="78" spans="1:6" ht="12.75">
      <c r="A78" s="99"/>
      <c r="B78" s="26"/>
      <c r="C78" s="118"/>
      <c r="D78" s="26"/>
      <c r="E78" s="120"/>
      <c r="F78" s="100"/>
    </row>
    <row r="79" spans="1:6" ht="12.75">
      <c r="A79" s="99" t="s">
        <v>486</v>
      </c>
      <c r="B79" s="26">
        <v>0</v>
      </c>
      <c r="C79" s="118">
        <f>SUM('Egresos Reales'!E140)</f>
        <v>816240.36</v>
      </c>
      <c r="D79" s="26">
        <f>SUM('Presupuesto Egresos'!E140)</f>
        <v>1816183.6600000001</v>
      </c>
      <c r="E79" s="120">
        <f>SUM(D79-C79)</f>
        <v>999943.3000000002</v>
      </c>
      <c r="F79" s="100"/>
    </row>
    <row r="80" spans="1:6" ht="12.75">
      <c r="A80" s="99"/>
      <c r="B80" s="26"/>
      <c r="C80" s="118"/>
      <c r="D80" s="26"/>
      <c r="E80" s="120"/>
      <c r="F80" s="100"/>
    </row>
    <row r="81" spans="1:6" ht="12.75">
      <c r="A81" s="99" t="s">
        <v>457</v>
      </c>
      <c r="B81" s="26">
        <v>701338.56</v>
      </c>
      <c r="C81" s="118">
        <f>SUM('Egresos Reales'!E141)</f>
        <v>492008.36</v>
      </c>
      <c r="D81" s="26">
        <f>SUM('Presupuesto Egresos'!E141)</f>
        <v>385272.94</v>
      </c>
      <c r="E81" s="120">
        <f>SUM(D81-C81)</f>
        <v>-106735.41999999998</v>
      </c>
      <c r="F81" s="100"/>
    </row>
    <row r="82" spans="1:6" ht="12.75" hidden="1">
      <c r="A82" s="99"/>
      <c r="B82" s="26"/>
      <c r="C82" s="118"/>
      <c r="D82" s="26"/>
      <c r="E82" s="120"/>
      <c r="F82" s="100"/>
    </row>
    <row r="83" spans="1:6" ht="12.75" hidden="1">
      <c r="A83" s="99" t="s">
        <v>477</v>
      </c>
      <c r="B83" s="26">
        <v>0</v>
      </c>
      <c r="C83" s="118">
        <f>SUM('Egresos Reales'!E142)</f>
        <v>0</v>
      </c>
      <c r="D83" s="26">
        <f>SUM('Presupuesto Egresos'!E142)</f>
        <v>0</v>
      </c>
      <c r="E83" s="120">
        <f>SUM(D83-C83)</f>
        <v>0</v>
      </c>
      <c r="F83" s="100"/>
    </row>
    <row r="84" spans="1:6" ht="12.75">
      <c r="A84" s="99"/>
      <c r="B84" s="26"/>
      <c r="C84" s="118"/>
      <c r="D84" s="26"/>
      <c r="E84" s="120"/>
      <c r="F84" s="100"/>
    </row>
    <row r="85" spans="1:6" ht="12.75">
      <c r="A85" s="220" t="s">
        <v>487</v>
      </c>
      <c r="B85" s="26">
        <v>0</v>
      </c>
      <c r="C85" s="118">
        <f>SUM('Egresos Reales'!E143)</f>
        <v>0</v>
      </c>
      <c r="D85" s="26">
        <f>SUM('Presupuesto Egresos'!E143)</f>
        <v>6696236.45</v>
      </c>
      <c r="E85" s="120">
        <f>SUM(D85-C85)</f>
        <v>6696236.45</v>
      </c>
      <c r="F85" s="100"/>
    </row>
    <row r="86" spans="1:6" ht="12.75">
      <c r="A86" s="99"/>
      <c r="B86" s="26"/>
      <c r="C86" s="118"/>
      <c r="D86" s="26"/>
      <c r="E86" s="120"/>
      <c r="F86" s="100"/>
    </row>
    <row r="87" spans="1:6" ht="12.75">
      <c r="A87" s="220" t="s">
        <v>488</v>
      </c>
      <c r="B87" s="26">
        <v>0</v>
      </c>
      <c r="C87" s="118">
        <f>SUM('Egresos Reales'!E144)</f>
        <v>4822530.859999999</v>
      </c>
      <c r="D87" s="26">
        <f>SUM('Presupuesto Egresos'!E144)</f>
        <v>5748361.58</v>
      </c>
      <c r="E87" s="120">
        <f>SUM(D87-C87)</f>
        <v>925830.7200000007</v>
      </c>
      <c r="F87" s="100"/>
    </row>
    <row r="88" spans="1:6" ht="12.75">
      <c r="A88" s="99"/>
      <c r="B88" s="26"/>
      <c r="C88" s="118"/>
      <c r="D88" s="26"/>
      <c r="E88" s="120"/>
      <c r="F88" s="100"/>
    </row>
    <row r="89" spans="1:6" ht="12.75">
      <c r="A89" s="220" t="s">
        <v>489</v>
      </c>
      <c r="B89" s="26">
        <v>0</v>
      </c>
      <c r="C89" s="118">
        <f>SUM('Egresos Reales'!E145)</f>
        <v>8005857.300000001</v>
      </c>
      <c r="D89" s="26">
        <f>SUM('Presupuesto Egresos'!E145)</f>
        <v>15000000</v>
      </c>
      <c r="E89" s="120">
        <f>SUM(D89-C89)</f>
        <v>6994142.699999999</v>
      </c>
      <c r="F89" s="100"/>
    </row>
    <row r="90" spans="1:6" ht="12.75">
      <c r="A90" s="99"/>
      <c r="B90" s="26"/>
      <c r="C90" s="118"/>
      <c r="D90" s="26"/>
      <c r="E90" s="120"/>
      <c r="F90" s="100"/>
    </row>
    <row r="91" spans="1:6" ht="12.75">
      <c r="A91" s="106" t="s">
        <v>4</v>
      </c>
      <c r="B91" s="189">
        <f>SUM(B8:B89)</f>
        <v>27611915.689999998</v>
      </c>
      <c r="C91" s="189">
        <f>SUM(C8:C89)</f>
        <v>35256932.650000006</v>
      </c>
      <c r="D91" s="189">
        <f>SUM(D8:D89)</f>
        <v>75304665.33</v>
      </c>
      <c r="E91" s="189">
        <f>SUM(E8:E89)</f>
        <v>40047732.68000001</v>
      </c>
      <c r="F91" s="107"/>
    </row>
    <row r="92" spans="1:6" ht="12.75">
      <c r="A92" s="99"/>
      <c r="B92" s="16"/>
      <c r="C92" s="16"/>
      <c r="D92" s="16"/>
      <c r="E92" s="16"/>
      <c r="F92" s="100"/>
    </row>
    <row r="93" spans="1:6" ht="13.5" thickBot="1">
      <c r="A93" s="110"/>
      <c r="B93" s="111"/>
      <c r="C93" s="111"/>
      <c r="D93" s="111"/>
      <c r="E93" s="111"/>
      <c r="F93" s="112"/>
    </row>
  </sheetData>
  <sheetProtection/>
  <mergeCells count="4">
    <mergeCell ref="A2:F2"/>
    <mergeCell ref="A3:F3"/>
    <mergeCell ref="B5:C5"/>
    <mergeCell ref="A1:F1"/>
  </mergeCells>
  <printOptions horizontalCentered="1"/>
  <pageMargins left="0.1968503937007874" right="0.1968503937007874" top="0.28" bottom="0.1968503937007874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32.57421875" style="0" customWidth="1"/>
    <col min="2" max="2" width="18.7109375" style="0" bestFit="1" customWidth="1"/>
    <col min="3" max="5" width="16.8515625" style="0" customWidth="1"/>
    <col min="6" max="6" width="47.281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5</v>
      </c>
      <c r="B3" s="238"/>
      <c r="C3" s="238"/>
      <c r="D3" s="238"/>
      <c r="E3" s="238"/>
      <c r="F3" s="238"/>
    </row>
    <row r="4" ht="13.5" thickBot="1"/>
    <row r="5" spans="1:6" ht="13.5" thickBot="1">
      <c r="A5" s="3" t="s">
        <v>0</v>
      </c>
      <c r="B5" s="240" t="s">
        <v>178</v>
      </c>
      <c r="C5" s="241"/>
      <c r="D5" s="3" t="s">
        <v>31</v>
      </c>
      <c r="E5" s="3" t="s">
        <v>32</v>
      </c>
      <c r="F5" s="3" t="s">
        <v>196</v>
      </c>
    </row>
    <row r="6" spans="1:6" ht="13.5" thickBot="1">
      <c r="A6" s="2"/>
      <c r="B6" s="4">
        <v>2010</v>
      </c>
      <c r="C6" s="4">
        <v>2011</v>
      </c>
      <c r="D6" s="4">
        <v>2011</v>
      </c>
      <c r="E6" s="4"/>
      <c r="F6" s="4"/>
    </row>
    <row r="8" spans="1:6" ht="12.75">
      <c r="A8" s="7" t="s">
        <v>9</v>
      </c>
      <c r="B8" s="10">
        <v>93747585.86</v>
      </c>
      <c r="C8" s="10">
        <f>SUM('Ingresos Reales'!E7)</f>
        <v>95988679.27</v>
      </c>
      <c r="D8" s="10">
        <f>SUM('Presupuesto Ingresos'!E7)</f>
        <v>97298000</v>
      </c>
      <c r="E8" s="10">
        <f>SUM(C8-D8)</f>
        <v>-1309320.7300000042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10</v>
      </c>
      <c r="B10" s="11">
        <v>9628733.620000001</v>
      </c>
      <c r="C10" s="11">
        <f>SUM('Ingresos Reales'!E15)</f>
        <v>11414173.83</v>
      </c>
      <c r="D10" s="11">
        <f>SUM('Presupuesto Ingresos'!E15)</f>
        <v>12013712</v>
      </c>
      <c r="E10" s="11">
        <f>SUM(C10-D10)</f>
        <v>-599538.1699999999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198</v>
      </c>
      <c r="B12" s="11">
        <v>0</v>
      </c>
      <c r="C12" s="11">
        <f>SUM('Ingresos Reales'!E29)</f>
        <v>0</v>
      </c>
      <c r="D12" s="11">
        <f>SUM('Presupuesto Ingresos'!E29)</f>
        <v>0</v>
      </c>
      <c r="E12" s="11">
        <f>SUM(C12-D12)</f>
        <v>0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11</v>
      </c>
      <c r="B14" s="11">
        <v>2609330.25</v>
      </c>
      <c r="C14" s="11">
        <f>SUM('Ingresos Reales'!E34)</f>
        <v>987541.3700000001</v>
      </c>
      <c r="D14" s="11">
        <f>SUM('Presupuesto Ingresos'!E34)</f>
        <v>2726000</v>
      </c>
      <c r="E14" s="11">
        <f>SUM(C14-D14)</f>
        <v>-1738458.63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12</v>
      </c>
      <c r="B16" s="11">
        <v>11967390.370000001</v>
      </c>
      <c r="C16" s="11">
        <f>SUM('Ingresos Reales'!E47)</f>
        <v>15792995.91</v>
      </c>
      <c r="D16" s="11">
        <f>SUM('Presupuesto Ingresos'!E47)</f>
        <v>12509000</v>
      </c>
      <c r="E16" s="11">
        <f>SUM(C16-D16)</f>
        <v>3283995.91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13</v>
      </c>
      <c r="B18" s="11">
        <v>75525004.2</v>
      </c>
      <c r="C18" s="11">
        <f>SUM('Ingresos Reales'!E57)</f>
        <v>94726746.71000001</v>
      </c>
      <c r="D18" s="11">
        <f>SUM('Presupuesto Ingresos'!E56)</f>
        <v>87222000</v>
      </c>
      <c r="E18" s="11">
        <f>SUM(C18-D18)</f>
        <v>7504746.710000008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3534681.4499999997</v>
      </c>
      <c r="C20" s="11">
        <f>SUM('Ingresos Reales'!E67)</f>
        <v>3899187.8600000003</v>
      </c>
      <c r="D20" s="11">
        <f>SUM('Presupuesto Ingresos'!E66)</f>
        <v>3839000</v>
      </c>
      <c r="E20" s="11">
        <f>SUM(C20-D20)</f>
        <v>60187.860000000335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43799590.730000004</v>
      </c>
      <c r="C22" s="11">
        <f>SUM('Ingresos Reales'!E74)</f>
        <v>55180098.050000004</v>
      </c>
      <c r="D22" s="11">
        <f>SUM('Presupuesto Ingresos'!E73)</f>
        <v>48959000</v>
      </c>
      <c r="E22" s="11">
        <f>SUM(C22-D22)</f>
        <v>6221098.0500000045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185</v>
      </c>
      <c r="B24" s="11">
        <v>2544209.98</v>
      </c>
      <c r="C24" s="11">
        <f>SUM('Ingresos Reales'!E81)</f>
        <v>0</v>
      </c>
      <c r="D24" s="11">
        <f>SUM('Presupuesto Ingresos'!E80)</f>
        <v>0</v>
      </c>
      <c r="E24" s="11">
        <f>SUM(C24-D24)</f>
        <v>0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8" t="s">
        <v>139</v>
      </c>
      <c r="B26" s="11">
        <v>18510262.880000003</v>
      </c>
      <c r="C26" s="11">
        <f>SUM('Ingresos Reales'!E83)</f>
        <v>853600.8400000001</v>
      </c>
      <c r="D26" s="11">
        <f>SUM('Presupuesto Ingresos'!E82)</f>
        <v>0</v>
      </c>
      <c r="E26" s="11">
        <f>SUM(C26-D26)</f>
        <v>853600.8400000001</v>
      </c>
      <c r="F26" s="8"/>
    </row>
    <row r="27" spans="1:6" ht="12.75">
      <c r="A27" s="8"/>
      <c r="B27" s="11"/>
      <c r="C27" s="11"/>
      <c r="D27" s="11"/>
      <c r="E27" s="11"/>
      <c r="F27" s="8"/>
    </row>
    <row r="28" spans="1:6" ht="12.75">
      <c r="A28" s="8" t="s">
        <v>16</v>
      </c>
      <c r="B28" s="11">
        <v>0</v>
      </c>
      <c r="C28" s="11">
        <f>SUM('Ingresos Reales'!E112)</f>
        <v>0</v>
      </c>
      <c r="D28" s="11">
        <f>SUM('Presupuesto Ingresos'!E111)</f>
        <v>0</v>
      </c>
      <c r="E28" s="11">
        <f>SUM(C28-D28)</f>
        <v>0</v>
      </c>
      <c r="F28" s="8"/>
    </row>
    <row r="29" spans="1:6" ht="12.75">
      <c r="A29" s="8"/>
      <c r="B29" s="11"/>
      <c r="C29" s="11"/>
      <c r="D29" s="11"/>
      <c r="E29" s="11"/>
      <c r="F29" s="8"/>
    </row>
    <row r="30" spans="1:6" ht="12.75">
      <c r="A30" s="8" t="s">
        <v>14</v>
      </c>
      <c r="B30" s="11">
        <v>13395847.74</v>
      </c>
      <c r="C30" s="11">
        <f>SUM('Ingresos Reales'!E114)</f>
        <v>59500000</v>
      </c>
      <c r="D30" s="11">
        <f>SUM('Presupuesto Ingresos'!E113)</f>
        <v>81097484.33</v>
      </c>
      <c r="E30" s="11">
        <f>SUM(C30-D30)</f>
        <v>-21597484.33</v>
      </c>
      <c r="F30" s="8"/>
    </row>
    <row r="31" spans="1:6" ht="12.75">
      <c r="A31" s="8"/>
      <c r="B31" s="11"/>
      <c r="C31" s="11"/>
      <c r="D31" s="11"/>
      <c r="E31" s="11"/>
      <c r="F31" s="8"/>
    </row>
    <row r="32" spans="1:6" ht="12.75">
      <c r="A32" s="8" t="s">
        <v>17</v>
      </c>
      <c r="B32" s="11">
        <v>1185321.53</v>
      </c>
      <c r="C32" s="11">
        <f>SUM('Ingresos Reales'!E121)</f>
        <v>25132317.139999997</v>
      </c>
      <c r="D32" s="11">
        <f>SUM('Presupuesto Ingresos'!E120)</f>
        <v>0</v>
      </c>
      <c r="E32" s="11">
        <f>SUM(C32-D32)</f>
        <v>25132317.139999997</v>
      </c>
      <c r="F32" s="8"/>
    </row>
    <row r="33" spans="1:6" ht="12.75">
      <c r="A33" s="9"/>
      <c r="B33" s="12"/>
      <c r="C33" s="12"/>
      <c r="D33" s="12"/>
      <c r="E33" s="11"/>
      <c r="F33" s="8"/>
    </row>
    <row r="34" spans="1:7" ht="12.75">
      <c r="A34" s="5" t="s">
        <v>4</v>
      </c>
      <c r="B34" s="6">
        <f>SUM(B8:B32)</f>
        <v>276447958.60999995</v>
      </c>
      <c r="C34" s="6">
        <f>SUM(C8:C32)</f>
        <v>363475340.97999996</v>
      </c>
      <c r="D34" s="6">
        <f>SUM(D8:D32)</f>
        <v>345664196.33</v>
      </c>
      <c r="E34" s="6">
        <f>SUM(E8:E32)</f>
        <v>17811144.650000006</v>
      </c>
      <c r="F34" s="21"/>
      <c r="G34" s="1"/>
    </row>
    <row r="35" spans="1:6" ht="12.75">
      <c r="A35" s="13"/>
      <c r="B35" s="14"/>
      <c r="C35" s="14"/>
      <c r="D35" s="16"/>
      <c r="E35" s="16"/>
      <c r="F35" s="17"/>
    </row>
    <row r="36" spans="1:6" ht="12.75">
      <c r="A36" s="15"/>
      <c r="B36" s="16"/>
      <c r="C36" s="16"/>
      <c r="D36" s="16"/>
      <c r="E36" s="40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5"/>
      <c r="B47" s="16"/>
      <c r="C47" s="16"/>
      <c r="D47" s="16"/>
      <c r="E47" s="16"/>
      <c r="F47" s="17"/>
    </row>
    <row r="48" spans="1:6" ht="12.75">
      <c r="A48" s="18"/>
      <c r="B48" s="19"/>
      <c r="C48" s="19"/>
      <c r="D48" s="19"/>
      <c r="E48" s="19"/>
      <c r="F48" s="20"/>
    </row>
  </sheetData>
  <sheetProtection/>
  <mergeCells count="4">
    <mergeCell ref="A2:F2"/>
    <mergeCell ref="A3:F3"/>
    <mergeCell ref="A1:F1"/>
    <mergeCell ref="B5:C5"/>
  </mergeCells>
  <printOptions horizontalCentered="1"/>
  <pageMargins left="0.3937007874015748" right="0.18" top="0.23" bottom="0.21" header="0" footer="0"/>
  <pageSetup horizontalDpi="600" verticalDpi="600" orientation="landscape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91"/>
  <sheetViews>
    <sheetView zoomScale="75" zoomScaleNormal="75" zoomScaleSheetLayoutView="75" zoomScalePageLayoutView="0" workbookViewId="0" topLeftCell="A278">
      <selection activeCell="A297" sqref="A297"/>
    </sheetView>
  </sheetViews>
  <sheetFormatPr defaultColWidth="11.421875" defaultRowHeight="12.75"/>
  <cols>
    <col min="1" max="1" width="59.421875" style="0" customWidth="1"/>
    <col min="2" max="4" width="15.57421875" style="0" bestFit="1" customWidth="1"/>
    <col min="5" max="5" width="17.421875" style="0" bestFit="1" customWidth="1"/>
    <col min="6" max="7" width="13.7109375" style="0" bestFit="1" customWidth="1"/>
  </cols>
  <sheetData>
    <row r="1" spans="1:5" ht="15.75">
      <c r="A1" s="239" t="s">
        <v>309</v>
      </c>
      <c r="B1" s="239"/>
      <c r="C1" s="239"/>
      <c r="D1" s="239"/>
      <c r="E1" s="239"/>
    </row>
    <row r="2" spans="1:5" ht="15.75">
      <c r="A2" s="239" t="s">
        <v>286</v>
      </c>
      <c r="B2" s="239"/>
      <c r="C2" s="239"/>
      <c r="D2" s="239"/>
      <c r="E2" s="239"/>
    </row>
    <row r="3" spans="1:5" ht="15.75">
      <c r="A3" s="239" t="s">
        <v>512</v>
      </c>
      <c r="B3" s="239"/>
      <c r="C3" s="239"/>
      <c r="D3" s="239"/>
      <c r="E3" s="239"/>
    </row>
    <row r="4" spans="1:5" ht="15.75">
      <c r="A4" s="35"/>
      <c r="B4" s="36"/>
      <c r="C4" s="36"/>
      <c r="D4" s="36"/>
      <c r="E4" s="36"/>
    </row>
    <row r="5" spans="1:5" ht="12.75">
      <c r="A5" s="42"/>
      <c r="B5" s="56" t="s">
        <v>6</v>
      </c>
      <c r="C5" s="56" t="s">
        <v>7</v>
      </c>
      <c r="D5" s="56" t="s">
        <v>8</v>
      </c>
      <c r="E5" s="56" t="s">
        <v>66</v>
      </c>
    </row>
    <row r="6" spans="1:5" ht="13.5" thickBot="1">
      <c r="A6" s="83"/>
      <c r="B6" s="16"/>
      <c r="C6" s="16"/>
      <c r="D6" s="16"/>
      <c r="E6" s="16"/>
    </row>
    <row r="7" spans="1:5" ht="13.5" thickBot="1">
      <c r="A7" s="42" t="s">
        <v>65</v>
      </c>
      <c r="B7" s="39">
        <v>28746233.82</v>
      </c>
      <c r="C7" s="84">
        <f>SUM(B288)</f>
        <v>68703655.68999998</v>
      </c>
      <c r="D7" s="84">
        <f>SUM(C288)</f>
        <v>111697055.20999998</v>
      </c>
      <c r="E7" s="39">
        <f>+B7</f>
        <v>28746233.82</v>
      </c>
    </row>
    <row r="8" spans="1:5" ht="12.75">
      <c r="A8" s="16"/>
      <c r="B8" s="134"/>
      <c r="C8" s="56"/>
      <c r="D8" s="56"/>
      <c r="E8" s="16"/>
    </row>
    <row r="9" spans="1:7" ht="12.75">
      <c r="A9" s="85" t="s">
        <v>30</v>
      </c>
      <c r="B9" s="57"/>
      <c r="C9" s="57"/>
      <c r="D9" s="57"/>
      <c r="E9" s="57"/>
      <c r="G9" s="37"/>
    </row>
    <row r="10" spans="1:7" ht="12.75">
      <c r="A10" s="86"/>
      <c r="B10" s="87"/>
      <c r="C10" s="87"/>
      <c r="D10" s="87"/>
      <c r="E10" s="87"/>
      <c r="G10" s="37"/>
    </row>
    <row r="11" spans="1:7" ht="12.75">
      <c r="A11" s="77" t="s">
        <v>9</v>
      </c>
      <c r="B11" s="78"/>
      <c r="C11" s="78"/>
      <c r="D11" s="78"/>
      <c r="E11" s="78"/>
      <c r="G11" s="37"/>
    </row>
    <row r="12" spans="1:7" ht="12.75">
      <c r="A12" s="51" t="s">
        <v>67</v>
      </c>
      <c r="B12" s="58">
        <f>SUM('Ingresos Reales'!B8)</f>
        <v>55031871</v>
      </c>
      <c r="C12" s="58">
        <f>SUM('Ingresos Reales'!C8)</f>
        <v>13433554</v>
      </c>
      <c r="D12" s="58">
        <f>SUM('Ingresos Reales'!D8)</f>
        <v>5346366</v>
      </c>
      <c r="E12" s="58">
        <f aca="true" t="shared" si="0" ref="E12:E17">SUM(B12:D12)</f>
        <v>73811791</v>
      </c>
      <c r="G12" s="37"/>
    </row>
    <row r="13" spans="1:7" ht="12.75">
      <c r="A13" s="51" t="s">
        <v>223</v>
      </c>
      <c r="B13" s="58">
        <f>SUM('Ingresos Reales'!B9)</f>
        <v>9253164.35</v>
      </c>
      <c r="C13" s="58">
        <f>SUM('Ingresos Reales'!C9)</f>
        <v>7475660.24</v>
      </c>
      <c r="D13" s="58">
        <f>SUM('Ingresos Reales'!D9)</f>
        <v>5441293.68</v>
      </c>
      <c r="E13" s="58">
        <f t="shared" si="0"/>
        <v>22170118.27</v>
      </c>
      <c r="G13" s="37"/>
    </row>
    <row r="14" spans="1:5" ht="12.75">
      <c r="A14" s="51" t="s">
        <v>224</v>
      </c>
      <c r="B14" s="58">
        <f>SUM('Ingresos Reales'!B10)</f>
        <v>432</v>
      </c>
      <c r="C14" s="58">
        <f>SUM('Ingresos Reales'!C10)</f>
        <v>2908</v>
      </c>
      <c r="D14" s="58">
        <f>SUM('Ingresos Reales'!D10)</f>
        <v>3430</v>
      </c>
      <c r="E14" s="58">
        <f t="shared" si="0"/>
        <v>6770</v>
      </c>
    </row>
    <row r="15" spans="1:5" ht="12.75">
      <c r="A15" s="51" t="s">
        <v>68</v>
      </c>
      <c r="B15" s="58">
        <f>SUM('Ingresos Reales'!B11)</f>
        <v>0</v>
      </c>
      <c r="C15" s="58">
        <f>SUM('Ingresos Reales'!C11)</f>
        <v>0</v>
      </c>
      <c r="D15" s="58">
        <f>SUM('Ingresos Reales'!D11)</f>
        <v>0</v>
      </c>
      <c r="E15" s="58">
        <f t="shared" si="0"/>
        <v>0</v>
      </c>
    </row>
    <row r="16" spans="1:5" ht="12.75">
      <c r="A16" s="51" t="s">
        <v>69</v>
      </c>
      <c r="B16" s="58">
        <f>SUM('Ingresos Reales'!B12)</f>
        <v>0</v>
      </c>
      <c r="C16" s="58">
        <f>SUM('Ingresos Reales'!C12)</f>
        <v>0</v>
      </c>
      <c r="D16" s="58">
        <f>SUM('Ingresos Reales'!D12)</f>
        <v>0</v>
      </c>
      <c r="E16" s="58">
        <f t="shared" si="0"/>
        <v>0</v>
      </c>
    </row>
    <row r="17" spans="1:5" ht="12.75">
      <c r="A17" s="51" t="s">
        <v>202</v>
      </c>
      <c r="B17" s="58">
        <f>SUM('Ingresos Reales'!B13)</f>
        <v>0</v>
      </c>
      <c r="C17" s="58">
        <f>SUM('Ingresos Reales'!C13)</f>
        <v>0</v>
      </c>
      <c r="D17" s="58">
        <f>SUM('Ingresos Reales'!D13)</f>
        <v>0</v>
      </c>
      <c r="E17" s="58">
        <f t="shared" si="0"/>
        <v>0</v>
      </c>
    </row>
    <row r="18" spans="1:5" ht="12.75">
      <c r="A18" s="52" t="s">
        <v>70</v>
      </c>
      <c r="B18" s="59">
        <f>SUM(B12:B17)</f>
        <v>64285467.35</v>
      </c>
      <c r="C18" s="59">
        <f>SUM(C12:C17)</f>
        <v>20912122.240000002</v>
      </c>
      <c r="D18" s="59">
        <f>SUM(D12:D17)</f>
        <v>10791089.68</v>
      </c>
      <c r="E18" s="59">
        <f>SUM(E12:E17)</f>
        <v>95988679.27</v>
      </c>
    </row>
    <row r="19" spans="1:5" ht="12.75">
      <c r="A19" s="50" t="s">
        <v>10</v>
      </c>
      <c r="B19" s="58"/>
      <c r="C19" s="58"/>
      <c r="D19" s="58"/>
      <c r="E19" s="58"/>
    </row>
    <row r="20" spans="1:5" ht="12.75">
      <c r="A20" s="51" t="s">
        <v>225</v>
      </c>
      <c r="B20" s="58">
        <f>SUM('Ingresos Reales'!B16)</f>
        <v>0</v>
      </c>
      <c r="C20" s="58">
        <f>SUM('Ingresos Reales'!C16)</f>
        <v>0</v>
      </c>
      <c r="D20" s="58">
        <f>SUM('Ingresos Reales'!D16)</f>
        <v>0</v>
      </c>
      <c r="E20" s="58">
        <f aca="true" t="shared" si="1" ref="E20:E31">SUM(B20:D20)</f>
        <v>0</v>
      </c>
    </row>
    <row r="21" spans="1:5" ht="12.75">
      <c r="A21" s="51" t="s">
        <v>226</v>
      </c>
      <c r="B21" s="58">
        <f>SUM('Ingresos Reales'!B17)</f>
        <v>14158.7</v>
      </c>
      <c r="C21" s="58">
        <f>SUM('Ingresos Reales'!C17)</f>
        <v>3140</v>
      </c>
      <c r="D21" s="58">
        <f>SUM('Ingresos Reales'!D17)</f>
        <v>287880.9</v>
      </c>
      <c r="E21" s="58">
        <f t="shared" si="1"/>
        <v>305179.60000000003</v>
      </c>
    </row>
    <row r="22" spans="1:5" ht="12.75">
      <c r="A22" s="51" t="s">
        <v>227</v>
      </c>
      <c r="B22" s="58">
        <f>SUM('Ingresos Reales'!B18)</f>
        <v>1071670.55</v>
      </c>
      <c r="C22" s="58">
        <f>SUM('Ingresos Reales'!C18)</f>
        <v>2446128.1</v>
      </c>
      <c r="D22" s="58">
        <f>SUM('Ingresos Reales'!D18)</f>
        <v>2169709.52</v>
      </c>
      <c r="E22" s="58">
        <f t="shared" si="1"/>
        <v>5687508.17</v>
      </c>
    </row>
    <row r="23" spans="1:5" ht="12.75">
      <c r="A23" s="51" t="s">
        <v>228</v>
      </c>
      <c r="B23" s="58">
        <f>SUM('Ingresos Reales'!B19)</f>
        <v>44748</v>
      </c>
      <c r="C23" s="58">
        <f>SUM('Ingresos Reales'!C19)</f>
        <v>34754</v>
      </c>
      <c r="D23" s="58">
        <f>SUM('Ingresos Reales'!D19)</f>
        <v>139408</v>
      </c>
      <c r="E23" s="58">
        <f t="shared" si="1"/>
        <v>218910</v>
      </c>
    </row>
    <row r="24" spans="1:5" ht="12.75">
      <c r="A24" s="51" t="s">
        <v>229</v>
      </c>
      <c r="B24" s="58">
        <f>SUM('Ingresos Reales'!B20)</f>
        <v>25664.75</v>
      </c>
      <c r="C24" s="58">
        <f>SUM('Ingresos Reales'!C20)</f>
        <v>7948</v>
      </c>
      <c r="D24" s="58">
        <f>SUM('Ingresos Reales'!D20)</f>
        <v>1417816.2</v>
      </c>
      <c r="E24" s="58">
        <f t="shared" si="1"/>
        <v>1451428.95</v>
      </c>
    </row>
    <row r="25" spans="1:5" ht="12.75">
      <c r="A25" s="51" t="s">
        <v>230</v>
      </c>
      <c r="B25" s="58">
        <f>SUM('Ingresos Reales'!B21)</f>
        <v>0</v>
      </c>
      <c r="C25" s="58">
        <f>SUM('Ingresos Reales'!C21)</f>
        <v>0</v>
      </c>
      <c r="D25" s="58">
        <f>SUM('Ingresos Reales'!D21)</f>
        <v>0</v>
      </c>
      <c r="E25" s="58">
        <f t="shared" si="1"/>
        <v>0</v>
      </c>
    </row>
    <row r="26" spans="1:5" ht="12.75">
      <c r="A26" s="51" t="s">
        <v>231</v>
      </c>
      <c r="B26" s="58">
        <f>SUM('Ingresos Reales'!B22)</f>
        <v>261017.52</v>
      </c>
      <c r="C26" s="58">
        <f>SUM('Ingresos Reales'!C22)</f>
        <v>244095.63</v>
      </c>
      <c r="D26" s="58">
        <f>SUM('Ingresos Reales'!D22)</f>
        <v>327149.95</v>
      </c>
      <c r="E26" s="58">
        <f t="shared" si="1"/>
        <v>832263.1000000001</v>
      </c>
    </row>
    <row r="27" spans="1:5" ht="12.75">
      <c r="A27" s="51" t="s">
        <v>232</v>
      </c>
      <c r="B27" s="58">
        <f>SUM('Ingresos Reales'!B23)</f>
        <v>0</v>
      </c>
      <c r="C27" s="58">
        <f>SUM('Ingresos Reales'!C23)</f>
        <v>0</v>
      </c>
      <c r="D27" s="58">
        <f>SUM('Ingresos Reales'!D23)</f>
        <v>0</v>
      </c>
      <c r="E27" s="58">
        <f t="shared" si="1"/>
        <v>0</v>
      </c>
    </row>
    <row r="28" spans="1:5" ht="12.75">
      <c r="A28" s="51" t="s">
        <v>233</v>
      </c>
      <c r="B28" s="58">
        <f>SUM('Ingresos Reales'!B24)</f>
        <v>0</v>
      </c>
      <c r="C28" s="58">
        <f>SUM('Ingresos Reales'!C24)</f>
        <v>0</v>
      </c>
      <c r="D28" s="58">
        <f>SUM('Ingresos Reales'!D24)</f>
        <v>0</v>
      </c>
      <c r="E28" s="58">
        <f t="shared" si="1"/>
        <v>0</v>
      </c>
    </row>
    <row r="29" spans="1:5" ht="12.75">
      <c r="A29" s="51" t="s">
        <v>234</v>
      </c>
      <c r="B29" s="58">
        <f>SUM('Ingresos Reales'!B25)</f>
        <v>128422.19</v>
      </c>
      <c r="C29" s="58">
        <f>SUM('Ingresos Reales'!C25)</f>
        <v>36297.77</v>
      </c>
      <c r="D29" s="58">
        <f>SUM('Ingresos Reales'!D25)</f>
        <v>502993.96</v>
      </c>
      <c r="E29" s="58">
        <f t="shared" si="1"/>
        <v>667713.92</v>
      </c>
    </row>
    <row r="30" spans="1:5" ht="12.75">
      <c r="A30" s="51" t="s">
        <v>71</v>
      </c>
      <c r="B30" s="58">
        <f>SUM('Ingresos Reales'!B26)</f>
        <v>773552.52</v>
      </c>
      <c r="C30" s="58">
        <f>SUM('Ingresos Reales'!C26)</f>
        <v>472416.86</v>
      </c>
      <c r="D30" s="58">
        <f>SUM('Ingresos Reales'!D26)</f>
        <v>1005200.71</v>
      </c>
      <c r="E30" s="58">
        <f t="shared" si="1"/>
        <v>2251170.09</v>
      </c>
    </row>
    <row r="31" spans="1:5" ht="12.75">
      <c r="A31" s="51" t="s">
        <v>202</v>
      </c>
      <c r="B31" s="58">
        <f>SUM('Ingresos Reales'!B27)</f>
        <v>0</v>
      </c>
      <c r="C31" s="58">
        <f>SUM('Ingresos Reales'!C27)</f>
        <v>0</v>
      </c>
      <c r="D31" s="58">
        <f>SUM('Ingresos Reales'!D27)</f>
        <v>0</v>
      </c>
      <c r="E31" s="58">
        <f t="shared" si="1"/>
        <v>0</v>
      </c>
    </row>
    <row r="32" spans="1:5" ht="12.75">
      <c r="A32" s="52" t="s">
        <v>72</v>
      </c>
      <c r="B32" s="59">
        <f>SUM(B20:B31)</f>
        <v>2319234.23</v>
      </c>
      <c r="C32" s="59">
        <f>SUM(C20:C31)</f>
        <v>3244780.36</v>
      </c>
      <c r="D32" s="59">
        <f>SUM(D20:D31)</f>
        <v>5850159.24</v>
      </c>
      <c r="E32" s="59">
        <f>SUM(E20:E31)</f>
        <v>11414173.83</v>
      </c>
    </row>
    <row r="33" spans="1:5" ht="38.25">
      <c r="A33" s="72" t="s">
        <v>255</v>
      </c>
      <c r="B33" s="59"/>
      <c r="C33" s="59"/>
      <c r="D33" s="59"/>
      <c r="E33" s="59"/>
    </row>
    <row r="34" spans="1:5" ht="12.75">
      <c r="A34" s="71" t="s">
        <v>256</v>
      </c>
      <c r="B34" s="58">
        <f>SUM('Ingresos Reales'!B30)</f>
        <v>0</v>
      </c>
      <c r="C34" s="58">
        <f>SUM('Ingresos Reales'!C30)</f>
        <v>0</v>
      </c>
      <c r="D34" s="58">
        <f>SUM('Ingresos Reales'!D30)</f>
        <v>0</v>
      </c>
      <c r="E34" s="58">
        <f>SUM(B34:D34)</f>
        <v>0</v>
      </c>
    </row>
    <row r="35" spans="1:5" ht="12.75">
      <c r="A35" s="71" t="s">
        <v>245</v>
      </c>
      <c r="B35" s="58">
        <f>SUM('Ingresos Reales'!B31)</f>
        <v>0</v>
      </c>
      <c r="C35" s="58">
        <f>SUM('Ingresos Reales'!C31)</f>
        <v>0</v>
      </c>
      <c r="D35" s="58">
        <f>SUM('Ingresos Reales'!D31)</f>
        <v>0</v>
      </c>
      <c r="E35" s="58">
        <f>SUM(B35:D35)</f>
        <v>0</v>
      </c>
    </row>
    <row r="36" spans="1:5" ht="12.75">
      <c r="A36" s="71" t="s">
        <v>246</v>
      </c>
      <c r="B36" s="58">
        <f>SUM('Ingresos Reales'!B32)</f>
        <v>0</v>
      </c>
      <c r="C36" s="58">
        <f>SUM('Ingresos Reales'!C32)</f>
        <v>0</v>
      </c>
      <c r="D36" s="58">
        <f>SUM('Ingresos Reales'!D32)</f>
        <v>0</v>
      </c>
      <c r="E36" s="58">
        <f>SUM(B36:D36)</f>
        <v>0</v>
      </c>
    </row>
    <row r="37" spans="1:5" ht="12.75">
      <c r="A37" s="52" t="s">
        <v>197</v>
      </c>
      <c r="B37" s="59">
        <f>SUM(B34:B36)</f>
        <v>0</v>
      </c>
      <c r="C37" s="59">
        <f>SUM(C34:C36)</f>
        <v>0</v>
      </c>
      <c r="D37" s="59">
        <f>SUM(D34:D36)</f>
        <v>0</v>
      </c>
      <c r="E37" s="59">
        <f>SUM(E34:E36)</f>
        <v>0</v>
      </c>
    </row>
    <row r="38" spans="1:5" ht="12.75">
      <c r="A38" s="50" t="s">
        <v>11</v>
      </c>
      <c r="B38" s="58"/>
      <c r="C38" s="58"/>
      <c r="D38" s="58"/>
      <c r="E38" s="58"/>
    </row>
    <row r="39" spans="1:5" ht="12.75">
      <c r="A39" s="51" t="s">
        <v>258</v>
      </c>
      <c r="B39" s="58">
        <f>SUM('Ingresos Reales'!B35)</f>
        <v>11135</v>
      </c>
      <c r="C39" s="58">
        <f>SUM('Ingresos Reales'!C35)</f>
        <v>10193</v>
      </c>
      <c r="D39" s="58">
        <f>SUM('Ingresos Reales'!D35)</f>
        <v>11030</v>
      </c>
      <c r="E39" s="58">
        <f aca="true" t="shared" si="2" ref="E39:E49">SUM(B39:D39)</f>
        <v>32358</v>
      </c>
    </row>
    <row r="40" spans="1:5" ht="12.75">
      <c r="A40" s="51" t="s">
        <v>257</v>
      </c>
      <c r="B40" s="58">
        <f>SUM('Ingresos Reales'!B36)</f>
        <v>47927</v>
      </c>
      <c r="C40" s="58">
        <f>SUM('Ingresos Reales'!C36)</f>
        <v>59792</v>
      </c>
      <c r="D40" s="58">
        <f>SUM('Ingresos Reales'!D36)</f>
        <v>397633.51</v>
      </c>
      <c r="E40" s="58">
        <f t="shared" si="2"/>
        <v>505352.51</v>
      </c>
    </row>
    <row r="41" spans="1:5" ht="12.75">
      <c r="A41" s="51" t="s">
        <v>203</v>
      </c>
      <c r="B41" s="58">
        <f>SUM('Ingresos Reales'!B37)</f>
        <v>0</v>
      </c>
      <c r="C41" s="58">
        <f>SUM('Ingresos Reales'!C37)</f>
        <v>0</v>
      </c>
      <c r="D41" s="58">
        <f>SUM('Ingresos Reales'!D37)</f>
        <v>0</v>
      </c>
      <c r="E41" s="58">
        <f t="shared" si="2"/>
        <v>0</v>
      </c>
    </row>
    <row r="42" spans="1:5" ht="12.75">
      <c r="A42" s="51" t="s">
        <v>259</v>
      </c>
      <c r="B42" s="58">
        <f>SUM('Ingresos Reales'!B38)</f>
        <v>0</v>
      </c>
      <c r="C42" s="58">
        <f>SUM('Ingresos Reales'!C38)</f>
        <v>0</v>
      </c>
      <c r="D42" s="58">
        <f>SUM('Ingresos Reales'!D38)</f>
        <v>0</v>
      </c>
      <c r="E42" s="58">
        <f t="shared" si="2"/>
        <v>0</v>
      </c>
    </row>
    <row r="43" spans="1:5" ht="12.75">
      <c r="A43" s="51" t="s">
        <v>204</v>
      </c>
      <c r="B43" s="58">
        <f>SUM('Ingresos Reales'!B39)</f>
        <v>0</v>
      </c>
      <c r="C43" s="58">
        <f>SUM('Ingresos Reales'!C39)</f>
        <v>0</v>
      </c>
      <c r="D43" s="58">
        <f>SUM('Ingresos Reales'!D39)</f>
        <v>0</v>
      </c>
      <c r="E43" s="58">
        <f t="shared" si="2"/>
        <v>0</v>
      </c>
    </row>
    <row r="44" spans="1:5" ht="12.75">
      <c r="A44" s="51" t="s">
        <v>205</v>
      </c>
      <c r="B44" s="58">
        <f>SUM('Ingresos Reales'!B40)</f>
        <v>0</v>
      </c>
      <c r="C44" s="58">
        <f>SUM('Ingresos Reales'!C40)</f>
        <v>0</v>
      </c>
      <c r="D44" s="58">
        <f>SUM('Ingresos Reales'!D40)</f>
        <v>0</v>
      </c>
      <c r="E44" s="58">
        <f t="shared" si="2"/>
        <v>0</v>
      </c>
    </row>
    <row r="45" spans="1:5" ht="12.75">
      <c r="A45" s="51" t="s">
        <v>206</v>
      </c>
      <c r="B45" s="58">
        <f>SUM('Ingresos Reales'!B41)</f>
        <v>0</v>
      </c>
      <c r="C45" s="58">
        <f>SUM('Ingresos Reales'!C41)</f>
        <v>0</v>
      </c>
      <c r="D45" s="58">
        <f>SUM('Ingresos Reales'!D41)</f>
        <v>0</v>
      </c>
      <c r="E45" s="58">
        <f t="shared" si="2"/>
        <v>0</v>
      </c>
    </row>
    <row r="46" spans="1:5" ht="12.75">
      <c r="A46" s="51" t="s">
        <v>207</v>
      </c>
      <c r="B46" s="58">
        <f>SUM('Ingresos Reales'!B42)</f>
        <v>0</v>
      </c>
      <c r="C46" s="58">
        <f>SUM('Ingresos Reales'!C42)</f>
        <v>0</v>
      </c>
      <c r="D46" s="58">
        <f>SUM('Ingresos Reales'!D42)</f>
        <v>0</v>
      </c>
      <c r="E46" s="58">
        <f t="shared" si="2"/>
        <v>0</v>
      </c>
    </row>
    <row r="47" spans="1:5" ht="12.75">
      <c r="A47" s="51" t="s">
        <v>73</v>
      </c>
      <c r="B47" s="58">
        <f>SUM('Ingresos Reales'!B43)</f>
        <v>82069.74</v>
      </c>
      <c r="C47" s="58">
        <f>SUM('Ingresos Reales'!C43)</f>
        <v>145443.73</v>
      </c>
      <c r="D47" s="58">
        <f>SUM('Ingresos Reales'!D43)</f>
        <v>222122.35</v>
      </c>
      <c r="E47" s="58">
        <f t="shared" si="2"/>
        <v>449635.82000000007</v>
      </c>
    </row>
    <row r="48" spans="1:5" ht="12.75">
      <c r="A48" s="51" t="s">
        <v>208</v>
      </c>
      <c r="B48" s="58">
        <f>SUM('Ingresos Reales'!B44)</f>
        <v>0</v>
      </c>
      <c r="C48" s="58">
        <f>SUM('Ingresos Reales'!C44)</f>
        <v>0</v>
      </c>
      <c r="D48" s="58">
        <f>SUM('Ingresos Reales'!D44)</f>
        <v>0</v>
      </c>
      <c r="E48" s="58">
        <f t="shared" si="2"/>
        <v>0</v>
      </c>
    </row>
    <row r="49" spans="1:5" ht="12.75">
      <c r="A49" s="51" t="s">
        <v>71</v>
      </c>
      <c r="B49" s="58">
        <f>SUM('Ingresos Reales'!B45)</f>
        <v>12</v>
      </c>
      <c r="C49" s="58">
        <f>SUM('Ingresos Reales'!C45)</f>
        <v>98.7</v>
      </c>
      <c r="D49" s="58">
        <f>SUM('Ingresos Reales'!D45)</f>
        <v>84.34</v>
      </c>
      <c r="E49" s="58">
        <f t="shared" si="2"/>
        <v>195.04000000000002</v>
      </c>
    </row>
    <row r="50" spans="1:5" ht="12.75">
      <c r="A50" s="52" t="s">
        <v>74</v>
      </c>
      <c r="B50" s="59">
        <f>SUM(B39:B49)</f>
        <v>141143.74</v>
      </c>
      <c r="C50" s="59">
        <f>SUM(C39:C49)</f>
        <v>215527.43000000002</v>
      </c>
      <c r="D50" s="59">
        <f>SUM(D39:D49)</f>
        <v>630870.2</v>
      </c>
      <c r="E50" s="59">
        <f>SUM(E39:E49)</f>
        <v>987541.3700000001</v>
      </c>
    </row>
    <row r="51" spans="1:5" ht="12.75">
      <c r="A51" s="50" t="s">
        <v>12</v>
      </c>
      <c r="B51" s="58"/>
      <c r="C51" s="58"/>
      <c r="D51" s="58"/>
      <c r="E51" s="58"/>
    </row>
    <row r="52" spans="1:5" ht="12.75">
      <c r="A52" s="51" t="s">
        <v>75</v>
      </c>
      <c r="B52" s="58">
        <f>SUM('Ingresos Reales'!B48)</f>
        <v>1566996.12</v>
      </c>
      <c r="C52" s="58">
        <f>SUM('Ingresos Reales'!C48)</f>
        <v>2728617.28</v>
      </c>
      <c r="D52" s="58">
        <f>SUM('Ingresos Reales'!D48)</f>
        <v>5030357.56</v>
      </c>
      <c r="E52" s="58">
        <f aca="true" t="shared" si="3" ref="E52:E58">SUM(B52:D52)</f>
        <v>9325970.96</v>
      </c>
    </row>
    <row r="53" spans="1:5" ht="12.75">
      <c r="A53" s="51" t="s">
        <v>76</v>
      </c>
      <c r="B53" s="58">
        <f>SUM('Ingresos Reales'!B49)</f>
        <v>984626.22</v>
      </c>
      <c r="C53" s="58">
        <f>SUM('Ingresos Reales'!C49)</f>
        <v>3197410.5</v>
      </c>
      <c r="D53" s="58">
        <f>SUM('Ingresos Reales'!D49)</f>
        <v>1668294.3</v>
      </c>
      <c r="E53" s="58">
        <f t="shared" si="3"/>
        <v>5850331.02</v>
      </c>
    </row>
    <row r="54" spans="1:5" ht="12.75">
      <c r="A54" s="51" t="s">
        <v>209</v>
      </c>
      <c r="B54" s="58">
        <f>SUM('Ingresos Reales'!B50)</f>
        <v>0</v>
      </c>
      <c r="C54" s="58">
        <f>SUM('Ingresos Reales'!C50)</f>
        <v>0</v>
      </c>
      <c r="D54" s="58">
        <f>SUM('Ingresos Reales'!D50)</f>
        <v>0</v>
      </c>
      <c r="E54" s="58">
        <f t="shared" si="3"/>
        <v>0</v>
      </c>
    </row>
    <row r="55" spans="1:5" ht="12.75">
      <c r="A55" s="51" t="s">
        <v>260</v>
      </c>
      <c r="B55" s="58">
        <f>SUM('Ingresos Reales'!B51)</f>
        <v>0</v>
      </c>
      <c r="C55" s="58">
        <f>SUM('Ingresos Reales'!C51)</f>
        <v>0</v>
      </c>
      <c r="D55" s="58">
        <f>SUM('Ingresos Reales'!D51)</f>
        <v>0</v>
      </c>
      <c r="E55" s="58">
        <f t="shared" si="3"/>
        <v>0</v>
      </c>
    </row>
    <row r="56" spans="1:5" ht="12.75">
      <c r="A56" s="51" t="s">
        <v>210</v>
      </c>
      <c r="B56" s="58">
        <f>SUM('Ingresos Reales'!B52)</f>
        <v>0</v>
      </c>
      <c r="C56" s="58">
        <f>SUM('Ingresos Reales'!C52)</f>
        <v>0</v>
      </c>
      <c r="D56" s="58">
        <f>SUM('Ingresos Reales'!D52)</f>
        <v>0</v>
      </c>
      <c r="E56" s="58">
        <f t="shared" si="3"/>
        <v>0</v>
      </c>
    </row>
    <row r="57" spans="1:5" ht="12.75">
      <c r="A57" s="51" t="s">
        <v>71</v>
      </c>
      <c r="B57" s="58">
        <f>SUM('Ingresos Reales'!B53)</f>
        <v>62068.1</v>
      </c>
      <c r="C57" s="58">
        <f>SUM('Ingresos Reales'!C53)</f>
        <v>69669.5</v>
      </c>
      <c r="D57" s="58">
        <f>SUM('Ingresos Reales'!D53)</f>
        <v>113234.09</v>
      </c>
      <c r="E57" s="58">
        <f t="shared" si="3"/>
        <v>244971.69</v>
      </c>
    </row>
    <row r="58" spans="1:5" ht="12.75">
      <c r="A58" s="51" t="s">
        <v>202</v>
      </c>
      <c r="B58" s="58">
        <f>SUM('Ingresos Reales'!B54)</f>
        <v>132573.63</v>
      </c>
      <c r="C58" s="58">
        <f>SUM('Ingresos Reales'!C54)</f>
        <v>105912.93</v>
      </c>
      <c r="D58" s="58">
        <f>SUM('Ingresos Reales'!D54)</f>
        <v>133235.68</v>
      </c>
      <c r="E58" s="58">
        <f t="shared" si="3"/>
        <v>371722.24</v>
      </c>
    </row>
    <row r="59" spans="1:5" ht="12.75">
      <c r="A59" s="64" t="s">
        <v>77</v>
      </c>
      <c r="B59" s="65">
        <f>SUM(B52:B58)</f>
        <v>2746264.07</v>
      </c>
      <c r="C59" s="65">
        <f>SUM(C52:C58)</f>
        <v>6101610.209999999</v>
      </c>
      <c r="D59" s="65">
        <f>SUM(D52:D58)</f>
        <v>6945121.629999999</v>
      </c>
      <c r="E59" s="65">
        <f>SUM(E52:E58)</f>
        <v>15792995.91</v>
      </c>
    </row>
    <row r="60" spans="1:5" ht="12.75">
      <c r="A60" s="79"/>
      <c r="B60" s="80"/>
      <c r="C60" s="80"/>
      <c r="D60" s="80"/>
      <c r="E60" s="80"/>
    </row>
    <row r="61" spans="1:5" ht="12.75">
      <c r="A61" s="88"/>
      <c r="B61" s="89"/>
      <c r="C61" s="89"/>
      <c r="D61" s="89"/>
      <c r="E61" s="89"/>
    </row>
    <row r="62" spans="1:5" ht="12.75">
      <c r="A62" s="77" t="s">
        <v>13</v>
      </c>
      <c r="B62" s="68"/>
      <c r="C62" s="68"/>
      <c r="D62" s="68"/>
      <c r="E62" s="68"/>
    </row>
    <row r="63" spans="1:5" ht="12.75">
      <c r="A63" s="51" t="s">
        <v>78</v>
      </c>
      <c r="B63" s="58">
        <f>SUM('Ingresos Reales'!B58)</f>
        <v>20720252.71</v>
      </c>
      <c r="C63" s="58">
        <f>SUM('Ingresos Reales'!C58)</f>
        <v>25853451</v>
      </c>
      <c r="D63" s="58">
        <f>SUM('Ingresos Reales'!D58)</f>
        <v>19232990</v>
      </c>
      <c r="E63" s="58">
        <f aca="true" t="shared" si="4" ref="E63:E71">SUM(B63:D63)</f>
        <v>65806693.71</v>
      </c>
    </row>
    <row r="64" spans="1:5" ht="12.75">
      <c r="A64" s="51" t="s">
        <v>79</v>
      </c>
      <c r="B64" s="58">
        <f>SUM('Ingresos Reales'!B59)</f>
        <v>1046497</v>
      </c>
      <c r="C64" s="58">
        <f>SUM('Ingresos Reales'!C59)</f>
        <v>2279451</v>
      </c>
      <c r="D64" s="58">
        <f>SUM('Ingresos Reales'!D59)</f>
        <v>3612372</v>
      </c>
      <c r="E64" s="58">
        <f t="shared" si="4"/>
        <v>6938320</v>
      </c>
    </row>
    <row r="65" spans="1:5" ht="12.75">
      <c r="A65" s="51" t="s">
        <v>287</v>
      </c>
      <c r="B65" s="58">
        <f>SUM('Ingresos Reales'!B60)</f>
        <v>0</v>
      </c>
      <c r="C65" s="58">
        <f>SUM('Ingresos Reales'!C60)</f>
        <v>0</v>
      </c>
      <c r="D65" s="58">
        <f>SUM('Ingresos Reales'!D60)</f>
        <v>0</v>
      </c>
      <c r="E65" s="58">
        <f t="shared" si="4"/>
        <v>0</v>
      </c>
    </row>
    <row r="66" spans="1:5" ht="12.75">
      <c r="A66" s="51" t="s">
        <v>211</v>
      </c>
      <c r="B66" s="58">
        <f>SUM('Ingresos Reales'!B61)</f>
        <v>0</v>
      </c>
      <c r="C66" s="58">
        <f>SUM('Ingresos Reales'!C61)</f>
        <v>6066464</v>
      </c>
      <c r="D66" s="58">
        <f>SUM('Ingresos Reales'!D61)</f>
        <v>4018376</v>
      </c>
      <c r="E66" s="58">
        <f t="shared" si="4"/>
        <v>10084840</v>
      </c>
    </row>
    <row r="67" spans="1:5" ht="12.75">
      <c r="A67" s="51" t="s">
        <v>80</v>
      </c>
      <c r="B67" s="58">
        <f>SUM('Ingresos Reales'!B62)</f>
        <v>0</v>
      </c>
      <c r="C67" s="58">
        <f>SUM('Ingresos Reales'!C62)</f>
        <v>0</v>
      </c>
      <c r="D67" s="58">
        <f>SUM('Ingresos Reales'!D62)</f>
        <v>0</v>
      </c>
      <c r="E67" s="58">
        <f t="shared" si="4"/>
        <v>0</v>
      </c>
    </row>
    <row r="68" spans="1:5" ht="12.75">
      <c r="A68" s="51" t="s">
        <v>212</v>
      </c>
      <c r="B68" s="58">
        <f>SUM('Ingresos Reales'!B63)</f>
        <v>534538</v>
      </c>
      <c r="C68" s="58">
        <f>SUM('Ingresos Reales'!C63)</f>
        <v>559687</v>
      </c>
      <c r="D68" s="58">
        <f>SUM('Ingresos Reales'!D63)</f>
        <v>350439</v>
      </c>
      <c r="E68" s="58">
        <f t="shared" si="4"/>
        <v>1444664</v>
      </c>
    </row>
    <row r="69" spans="1:5" ht="12.75">
      <c r="A69" s="51" t="s">
        <v>261</v>
      </c>
      <c r="B69" s="58">
        <f>SUM('Ingresos Reales'!B64)</f>
        <v>789786</v>
      </c>
      <c r="C69" s="58">
        <f>SUM('Ingresos Reales'!C64)</f>
        <v>1846000</v>
      </c>
      <c r="D69" s="58">
        <f>SUM('Ingresos Reales'!D64)</f>
        <v>407954</v>
      </c>
      <c r="E69" s="58">
        <f t="shared" si="4"/>
        <v>3043740</v>
      </c>
    </row>
    <row r="70" spans="1:5" ht="12.75">
      <c r="A70" s="51" t="s">
        <v>330</v>
      </c>
      <c r="B70" s="58">
        <f>SUM('Ingresos Reales'!B65)</f>
        <v>1157354</v>
      </c>
      <c r="C70" s="58">
        <f>SUM('Ingresos Reales'!C65)</f>
        <v>785230</v>
      </c>
      <c r="D70" s="58">
        <f>SUM('Ingresos Reales'!D65)</f>
        <v>785230</v>
      </c>
      <c r="E70" s="58">
        <f t="shared" si="4"/>
        <v>2727814</v>
      </c>
    </row>
    <row r="71" spans="1:5" ht="12.75">
      <c r="A71" s="51" t="s">
        <v>338</v>
      </c>
      <c r="B71" s="58">
        <f>SUM('Ingresos Reales'!B66)</f>
        <v>1661372</v>
      </c>
      <c r="C71" s="58">
        <f>SUM('Ingresos Reales'!C66)</f>
        <v>1185841</v>
      </c>
      <c r="D71" s="58">
        <f>SUM('Ingresos Reales'!D66)</f>
        <v>1833462</v>
      </c>
      <c r="E71" s="58">
        <f t="shared" si="4"/>
        <v>4680675</v>
      </c>
    </row>
    <row r="72" spans="1:5" ht="12.75">
      <c r="A72" s="52" t="s">
        <v>81</v>
      </c>
      <c r="B72" s="59">
        <f>SUM(B63:B71)</f>
        <v>25909799.71</v>
      </c>
      <c r="C72" s="59">
        <f>SUM(C63:C71)</f>
        <v>38576124</v>
      </c>
      <c r="D72" s="59">
        <f>SUM(D63:D71)</f>
        <v>30240823</v>
      </c>
      <c r="E72" s="59">
        <f>SUM(E63:E71)</f>
        <v>94726746.71000001</v>
      </c>
    </row>
    <row r="73" spans="1:5" ht="12.75">
      <c r="A73" s="53" t="s">
        <v>175</v>
      </c>
      <c r="B73" s="59"/>
      <c r="C73" s="59"/>
      <c r="D73" s="59"/>
      <c r="E73" s="59"/>
    </row>
    <row r="74" spans="1:5" ht="12.75">
      <c r="A74" s="54" t="s">
        <v>262</v>
      </c>
      <c r="B74" s="58">
        <f>SUM('Ingresos Reales'!B68)</f>
        <v>0</v>
      </c>
      <c r="C74" s="58">
        <f>SUM('Ingresos Reales'!C68)</f>
        <v>2569786.2</v>
      </c>
      <c r="D74" s="58">
        <f>SUM('Ingresos Reales'!D68)</f>
        <v>1284893.1</v>
      </c>
      <c r="E74" s="58">
        <f aca="true" t="shared" si="5" ref="E74:E79">SUM(B74:D74)</f>
        <v>3854679.3000000003</v>
      </c>
    </row>
    <row r="75" spans="1:5" ht="12.75">
      <c r="A75" s="54" t="s">
        <v>363</v>
      </c>
      <c r="B75" s="58">
        <f>SUM('Ingresos Reales'!B69)</f>
        <v>0</v>
      </c>
      <c r="C75" s="58">
        <f>SUM('Ingresos Reales'!C69)</f>
        <v>0</v>
      </c>
      <c r="D75" s="58">
        <f>SUM('Ingresos Reales'!D69)</f>
        <v>0</v>
      </c>
      <c r="E75" s="58">
        <f t="shared" si="5"/>
        <v>0</v>
      </c>
    </row>
    <row r="76" spans="1:5" ht="12.75">
      <c r="A76" s="54" t="s">
        <v>364</v>
      </c>
      <c r="B76" s="58">
        <f>SUM('Ingresos Reales'!B70)</f>
        <v>905.92</v>
      </c>
      <c r="C76" s="58">
        <f>SUM('Ingresos Reales'!C70)</f>
        <v>803.12</v>
      </c>
      <c r="D76" s="58">
        <f>SUM('Ingresos Reales'!D70)</f>
        <v>889.31</v>
      </c>
      <c r="E76" s="58">
        <f t="shared" si="5"/>
        <v>2598.35</v>
      </c>
    </row>
    <row r="77" spans="1:5" ht="12.75">
      <c r="A77" s="54" t="s">
        <v>365</v>
      </c>
      <c r="B77" s="58">
        <f>SUM('Ingresos Reales'!B71)</f>
        <v>11638.65</v>
      </c>
      <c r="C77" s="58">
        <f>SUM('Ingresos Reales'!C71)</f>
        <v>10087.07</v>
      </c>
      <c r="D77" s="58">
        <f>SUM('Ingresos Reales'!D71)</f>
        <v>9884.42</v>
      </c>
      <c r="E77" s="58">
        <f t="shared" si="5"/>
        <v>31610.14</v>
      </c>
    </row>
    <row r="78" spans="1:5" ht="12.75">
      <c r="A78" s="54" t="s">
        <v>460</v>
      </c>
      <c r="B78" s="58">
        <f>SUM('Ingresos Reales'!B72)</f>
        <v>0</v>
      </c>
      <c r="C78" s="58">
        <f>SUM('Ingresos Reales'!C72)</f>
        <v>321.8</v>
      </c>
      <c r="D78" s="58">
        <f>SUM('Ingresos Reales'!D72)</f>
        <v>984.2</v>
      </c>
      <c r="E78" s="58">
        <f t="shared" si="5"/>
        <v>1306</v>
      </c>
    </row>
    <row r="79" spans="1:5" ht="12.75">
      <c r="A79" s="54" t="s">
        <v>501</v>
      </c>
      <c r="B79" s="58">
        <f>SUM('Ingresos Reales'!B73)</f>
        <v>0</v>
      </c>
      <c r="C79" s="58">
        <f>SUM('Ingresos Reales'!C73)</f>
        <v>0</v>
      </c>
      <c r="D79" s="58">
        <f>SUM('Ingresos Reales'!D73)</f>
        <v>8994.07</v>
      </c>
      <c r="E79" s="58">
        <f t="shared" si="5"/>
        <v>8994.07</v>
      </c>
    </row>
    <row r="80" spans="1:5" ht="12.75">
      <c r="A80" s="52" t="s">
        <v>263</v>
      </c>
      <c r="B80" s="59">
        <f>SUM(B74:B79)</f>
        <v>12544.57</v>
      </c>
      <c r="C80" s="59">
        <f>SUM(C74:C79)</f>
        <v>2580998.19</v>
      </c>
      <c r="D80" s="59">
        <f>SUM(D74:D79)</f>
        <v>1305645.1</v>
      </c>
      <c r="E80" s="59">
        <f>SUM(E74:E79)</f>
        <v>3899187.8600000003</v>
      </c>
    </row>
    <row r="81" spans="1:5" ht="12.75">
      <c r="A81" s="53" t="s">
        <v>114</v>
      </c>
      <c r="B81" s="59"/>
      <c r="C81" s="59"/>
      <c r="D81" s="59"/>
      <c r="E81" s="59"/>
    </row>
    <row r="82" spans="1:5" ht="12.75">
      <c r="A82" s="54" t="s">
        <v>262</v>
      </c>
      <c r="B82" s="58">
        <f>SUM('Ingresos Reales'!B75)</f>
        <v>0</v>
      </c>
      <c r="C82" s="58">
        <f>SUM('Ingresos Reales'!C75)</f>
        <v>36627272</v>
      </c>
      <c r="D82" s="58">
        <f>SUM('Ingresos Reales'!D75)</f>
        <v>18313636</v>
      </c>
      <c r="E82" s="58">
        <f aca="true" t="shared" si="6" ref="E82:E87">SUM(B82:D82)</f>
        <v>54940908</v>
      </c>
    </row>
    <row r="83" spans="1:5" ht="12.75">
      <c r="A83" s="54" t="s">
        <v>366</v>
      </c>
      <c r="B83" s="58">
        <f>SUM('Ingresos Reales'!B76)</f>
        <v>0</v>
      </c>
      <c r="C83" s="58">
        <f>SUM('Ingresos Reales'!C76)</f>
        <v>0</v>
      </c>
      <c r="D83" s="58">
        <f>SUM('Ingresos Reales'!D76)</f>
        <v>0</v>
      </c>
      <c r="E83" s="58">
        <f t="shared" si="6"/>
        <v>0</v>
      </c>
    </row>
    <row r="84" spans="1:5" ht="12.75">
      <c r="A84" s="54" t="s">
        <v>367</v>
      </c>
      <c r="B84" s="58">
        <f>SUM('Ingresos Reales'!B77)</f>
        <v>953.93</v>
      </c>
      <c r="C84" s="58">
        <f>SUM('Ingresos Reales'!C77)</f>
        <v>845.15</v>
      </c>
      <c r="D84" s="58">
        <f>SUM('Ingresos Reales'!D77)</f>
        <v>935.76</v>
      </c>
      <c r="E84" s="58">
        <f t="shared" si="6"/>
        <v>2734.84</v>
      </c>
    </row>
    <row r="85" spans="1:5" ht="12.75">
      <c r="A85" s="54" t="s">
        <v>368</v>
      </c>
      <c r="B85" s="58">
        <f>SUM('Ingresos Reales'!B78)</f>
        <v>0</v>
      </c>
      <c r="C85" s="58">
        <f>SUM('Ingresos Reales'!C78)</f>
        <v>0</v>
      </c>
      <c r="D85" s="58">
        <f>SUM('Ingresos Reales'!D78)</f>
        <v>0</v>
      </c>
      <c r="E85" s="58">
        <f t="shared" si="6"/>
        <v>0</v>
      </c>
    </row>
    <row r="86" spans="1:5" ht="12.75">
      <c r="A86" s="54" t="s">
        <v>461</v>
      </c>
      <c r="B86" s="58">
        <f>SUM('Ingresos Reales'!B79)</f>
        <v>53176.47</v>
      </c>
      <c r="C86" s="58">
        <f>SUM('Ingresos Reales'!C79)</f>
        <v>68113.25</v>
      </c>
      <c r="D86" s="58">
        <f>SUM('Ingresos Reales'!D79)</f>
        <v>43785.89</v>
      </c>
      <c r="E86" s="58">
        <f t="shared" si="6"/>
        <v>165075.61</v>
      </c>
    </row>
    <row r="87" spans="1:5" ht="12.75">
      <c r="A87" s="54" t="s">
        <v>513</v>
      </c>
      <c r="B87" s="58">
        <f>SUM('Ingresos Reales'!B80)</f>
        <v>0</v>
      </c>
      <c r="C87" s="58">
        <f>SUM('Ingresos Reales'!C80)</f>
        <v>0</v>
      </c>
      <c r="D87" s="58">
        <f>SUM('Ingresos Reales'!D80)</f>
        <v>71379.6</v>
      </c>
      <c r="E87" s="58">
        <f t="shared" si="6"/>
        <v>71379.6</v>
      </c>
    </row>
    <row r="88" spans="1:5" ht="12.75">
      <c r="A88" s="52" t="s">
        <v>264</v>
      </c>
      <c r="B88" s="59">
        <f>SUM(B82:B87)</f>
        <v>54130.4</v>
      </c>
      <c r="C88" s="59">
        <f>SUM(C82:C87)</f>
        <v>36696230.4</v>
      </c>
      <c r="D88" s="59">
        <f>SUM(D82:D87)</f>
        <v>18429737.250000004</v>
      </c>
      <c r="E88" s="59">
        <f>SUM(E82:E87)</f>
        <v>55180098.050000004</v>
      </c>
    </row>
    <row r="89" spans="1:6" ht="12.75">
      <c r="A89" s="53" t="s">
        <v>265</v>
      </c>
      <c r="B89" s="59"/>
      <c r="C89" s="59"/>
      <c r="D89" s="59"/>
      <c r="E89" s="59"/>
      <c r="F89" s="38"/>
    </row>
    <row r="90" spans="1:6" ht="12.75">
      <c r="A90" s="54" t="s">
        <v>213</v>
      </c>
      <c r="B90" s="58">
        <f>SUM('Ingresos Reales'!B81)</f>
        <v>0</v>
      </c>
      <c r="C90" s="58">
        <f>SUM('Ingresos Reales'!C81)</f>
        <v>0</v>
      </c>
      <c r="D90" s="58">
        <f>SUM('Ingresos Reales'!D81)</f>
        <v>0</v>
      </c>
      <c r="E90" s="58">
        <f>SUM(B90:D90)</f>
        <v>0</v>
      </c>
      <c r="F90" s="38"/>
    </row>
    <row r="91" spans="1:6" ht="12.75">
      <c r="A91" s="52" t="s">
        <v>266</v>
      </c>
      <c r="B91" s="59">
        <f>SUM(B90)</f>
        <v>0</v>
      </c>
      <c r="C91" s="59">
        <f>SUM(C90)</f>
        <v>0</v>
      </c>
      <c r="D91" s="59">
        <f>SUM(D90)</f>
        <v>0</v>
      </c>
      <c r="E91" s="59">
        <f>SUM(E90)</f>
        <v>0</v>
      </c>
      <c r="F91" s="38"/>
    </row>
    <row r="92" spans="1:6" ht="12.75">
      <c r="A92" s="53" t="s">
        <v>139</v>
      </c>
      <c r="B92" s="59"/>
      <c r="C92" s="59"/>
      <c r="D92" s="59"/>
      <c r="E92" s="59"/>
      <c r="F92" s="38"/>
    </row>
    <row r="93" spans="1:6" s="1" customFormat="1" ht="12.75">
      <c r="A93" s="54" t="s">
        <v>193</v>
      </c>
      <c r="B93" s="58">
        <f>SUM('Ingresos Reales'!B84)</f>
        <v>0</v>
      </c>
      <c r="C93" s="58">
        <f>SUM('Ingresos Reales'!C84)</f>
        <v>0</v>
      </c>
      <c r="D93" s="58">
        <f>SUM('Ingresos Reales'!D84)</f>
        <v>0</v>
      </c>
      <c r="E93" s="58">
        <f aca="true" t="shared" si="7" ref="E93:E112">SUM(B93:D93)</f>
        <v>0</v>
      </c>
      <c r="F93" s="63"/>
    </row>
    <row r="94" spans="1:6" ht="12.75">
      <c r="A94" s="54" t="s">
        <v>187</v>
      </c>
      <c r="B94" s="58">
        <f>SUM('Ingresos Reales'!B85)</f>
        <v>0</v>
      </c>
      <c r="C94" s="58">
        <f>SUM('Ingresos Reales'!C85)</f>
        <v>0</v>
      </c>
      <c r="D94" s="58">
        <f>SUM('Ingresos Reales'!D85)</f>
        <v>0</v>
      </c>
      <c r="E94" s="58">
        <f t="shared" si="7"/>
        <v>0</v>
      </c>
      <c r="F94" s="38"/>
    </row>
    <row r="95" spans="1:6" ht="12.75">
      <c r="A95" s="54" t="s">
        <v>194</v>
      </c>
      <c r="B95" s="58">
        <f>SUM('Ingresos Reales'!B86)</f>
        <v>0</v>
      </c>
      <c r="C95" s="58">
        <f>SUM('Ingresos Reales'!C86)</f>
        <v>0</v>
      </c>
      <c r="D95" s="58">
        <f>SUM('Ingresos Reales'!D86)</f>
        <v>0</v>
      </c>
      <c r="E95" s="58">
        <f t="shared" si="7"/>
        <v>0</v>
      </c>
      <c r="F95" s="38"/>
    </row>
    <row r="96" spans="1:6" ht="12.75">
      <c r="A96" s="54" t="s">
        <v>195</v>
      </c>
      <c r="B96" s="58">
        <f>SUM('Ingresos Reales'!B87)</f>
        <v>0</v>
      </c>
      <c r="C96" s="58">
        <f>SUM('Ingresos Reales'!C87)</f>
        <v>0</v>
      </c>
      <c r="D96" s="58">
        <f>SUM('Ingresos Reales'!D87)</f>
        <v>0</v>
      </c>
      <c r="E96" s="58">
        <f t="shared" si="7"/>
        <v>0</v>
      </c>
      <c r="F96" s="38"/>
    </row>
    <row r="97" spans="1:6" ht="12.75">
      <c r="A97" s="54" t="s">
        <v>267</v>
      </c>
      <c r="B97" s="58">
        <f>SUM('Ingresos Reales'!B88)</f>
        <v>0</v>
      </c>
      <c r="C97" s="58">
        <f>SUM('Ingresos Reales'!C88)</f>
        <v>0</v>
      </c>
      <c r="D97" s="58">
        <f>SUM('Ingresos Reales'!D88)</f>
        <v>0</v>
      </c>
      <c r="E97" s="58">
        <f t="shared" si="7"/>
        <v>0</v>
      </c>
      <c r="F97" s="38"/>
    </row>
    <row r="98" spans="1:6" ht="12.75">
      <c r="A98" s="54" t="s">
        <v>268</v>
      </c>
      <c r="B98" s="58">
        <f>SUM('Ingresos Reales'!B89)</f>
        <v>0</v>
      </c>
      <c r="C98" s="58">
        <f>SUM('Ingresos Reales'!C89)</f>
        <v>0</v>
      </c>
      <c r="D98" s="58">
        <f>SUM('Ingresos Reales'!D89)</f>
        <v>0</v>
      </c>
      <c r="E98" s="58">
        <f t="shared" si="7"/>
        <v>0</v>
      </c>
      <c r="F98" s="38"/>
    </row>
    <row r="99" spans="1:6" ht="12.75">
      <c r="A99" s="8" t="s">
        <v>312</v>
      </c>
      <c r="B99" s="58">
        <f>SUM('Ingresos Reales'!B90)</f>
        <v>0</v>
      </c>
      <c r="C99" s="58">
        <f>SUM('Ingresos Reales'!C90)</f>
        <v>0</v>
      </c>
      <c r="D99" s="58">
        <f>SUM('Ingresos Reales'!D90)</f>
        <v>0</v>
      </c>
      <c r="E99" s="58">
        <f t="shared" si="7"/>
        <v>0</v>
      </c>
      <c r="F99" s="38"/>
    </row>
    <row r="100" spans="1:6" ht="12.75">
      <c r="A100" s="8" t="s">
        <v>320</v>
      </c>
      <c r="B100" s="58">
        <f>SUM('Ingresos Reales'!B91)</f>
        <v>0</v>
      </c>
      <c r="C100" s="58">
        <f>SUM('Ingresos Reales'!C91)</f>
        <v>0</v>
      </c>
      <c r="D100" s="58">
        <f>SUM('Ingresos Reales'!D91)</f>
        <v>0</v>
      </c>
      <c r="E100" s="58">
        <f t="shared" si="7"/>
        <v>0</v>
      </c>
      <c r="F100" s="38"/>
    </row>
    <row r="101" spans="1:6" ht="12.75">
      <c r="A101" s="8" t="s">
        <v>319</v>
      </c>
      <c r="B101" s="58">
        <f>SUM('Ingresos Reales'!B92)</f>
        <v>0</v>
      </c>
      <c r="C101" s="58">
        <f>SUM('Ingresos Reales'!C92)</f>
        <v>0</v>
      </c>
      <c r="D101" s="58">
        <f>SUM('Ingresos Reales'!D92)</f>
        <v>0</v>
      </c>
      <c r="E101" s="58">
        <f t="shared" si="7"/>
        <v>0</v>
      </c>
      <c r="F101" s="38"/>
    </row>
    <row r="102" spans="1:6" ht="12.75">
      <c r="A102" s="8" t="s">
        <v>317</v>
      </c>
      <c r="B102" s="58">
        <f>SUM('Ingresos Reales'!B93)</f>
        <v>0</v>
      </c>
      <c r="C102" s="58">
        <f>SUM('Ingresos Reales'!C93)</f>
        <v>0</v>
      </c>
      <c r="D102" s="58">
        <f>SUM('Ingresos Reales'!D93)</f>
        <v>0</v>
      </c>
      <c r="E102" s="58">
        <f t="shared" si="7"/>
        <v>0</v>
      </c>
      <c r="F102" s="38"/>
    </row>
    <row r="103" spans="1:6" ht="12.75">
      <c r="A103" s="54" t="s">
        <v>272</v>
      </c>
      <c r="B103" s="58">
        <f>SUM('Ingresos Reales'!B94)</f>
        <v>0</v>
      </c>
      <c r="C103" s="58">
        <f>SUM('Ingresos Reales'!C94)</f>
        <v>287932.84</v>
      </c>
      <c r="D103" s="58">
        <f>SUM('Ingresos Reales'!D94)</f>
        <v>0</v>
      </c>
      <c r="E103" s="58">
        <f t="shared" si="7"/>
        <v>287932.84</v>
      </c>
      <c r="F103" s="38"/>
    </row>
    <row r="104" spans="1:6" ht="12.75">
      <c r="A104" s="8" t="s">
        <v>314</v>
      </c>
      <c r="B104" s="58">
        <f>SUM('Ingresos Reales'!B95)</f>
        <v>0</v>
      </c>
      <c r="C104" s="58">
        <f>SUM('Ingresos Reales'!C95)</f>
        <v>0</v>
      </c>
      <c r="D104" s="58">
        <f>SUM('Ingresos Reales'!D95)</f>
        <v>0</v>
      </c>
      <c r="E104" s="58">
        <f t="shared" si="7"/>
        <v>0</v>
      </c>
      <c r="F104" s="38"/>
    </row>
    <row r="105" spans="1:6" ht="12.75">
      <c r="A105" s="8" t="s">
        <v>326</v>
      </c>
      <c r="B105" s="58">
        <f>SUM('Ingresos Reales'!B96)</f>
        <v>0</v>
      </c>
      <c r="C105" s="58">
        <f>SUM('Ingresos Reales'!C96)</f>
        <v>0</v>
      </c>
      <c r="D105" s="58">
        <f>SUM('Ingresos Reales'!D96)</f>
        <v>0</v>
      </c>
      <c r="E105" s="58">
        <f t="shared" si="7"/>
        <v>0</v>
      </c>
      <c r="F105" s="38"/>
    </row>
    <row r="106" spans="1:6" ht="12.75">
      <c r="A106" s="8" t="s">
        <v>334</v>
      </c>
      <c r="B106" s="58">
        <f>SUM('Ingresos Reales'!B97)</f>
        <v>0</v>
      </c>
      <c r="C106" s="58">
        <f>SUM('Ingresos Reales'!C97)</f>
        <v>0</v>
      </c>
      <c r="D106" s="58">
        <f>SUM('Ingresos Reales'!D97)</f>
        <v>0</v>
      </c>
      <c r="E106" s="58">
        <f t="shared" si="7"/>
        <v>0</v>
      </c>
      <c r="F106" s="38"/>
    </row>
    <row r="107" spans="1:6" ht="12.75">
      <c r="A107" s="8" t="s">
        <v>335</v>
      </c>
      <c r="B107" s="58">
        <f>SUM('Ingresos Reales'!B98)</f>
        <v>63750</v>
      </c>
      <c r="C107" s="58">
        <f>SUM('Ingresos Reales'!C98)</f>
        <v>0</v>
      </c>
      <c r="D107" s="58">
        <f>SUM('Ingresos Reales'!D98)</f>
        <v>0</v>
      </c>
      <c r="E107" s="58">
        <f t="shared" si="7"/>
        <v>63750</v>
      </c>
      <c r="F107" s="38"/>
    </row>
    <row r="108" spans="1:6" ht="12.75">
      <c r="A108" s="8" t="s">
        <v>429</v>
      </c>
      <c r="B108" s="58">
        <f>SUM('Ingresos Reales'!B99)</f>
        <v>0</v>
      </c>
      <c r="C108" s="58">
        <f>SUM('Ingresos Reales'!C99)</f>
        <v>0</v>
      </c>
      <c r="D108" s="58">
        <f>SUM('Ingresos Reales'!D99)</f>
        <v>0</v>
      </c>
      <c r="E108" s="58">
        <f t="shared" si="7"/>
        <v>0</v>
      </c>
      <c r="F108" s="38"/>
    </row>
    <row r="109" spans="1:6" ht="12.75">
      <c r="A109" s="8" t="s">
        <v>336</v>
      </c>
      <c r="B109" s="58">
        <f>SUM('Ingresos Reales'!B100)</f>
        <v>0</v>
      </c>
      <c r="C109" s="58">
        <f>SUM('Ingresos Reales'!C100)</f>
        <v>0</v>
      </c>
      <c r="D109" s="58">
        <f>SUM('Ingresos Reales'!D100)</f>
        <v>0</v>
      </c>
      <c r="E109" s="58">
        <f t="shared" si="7"/>
        <v>0</v>
      </c>
      <c r="F109" s="38"/>
    </row>
    <row r="110" spans="1:6" ht="12.75">
      <c r="A110" s="8" t="s">
        <v>342</v>
      </c>
      <c r="B110" s="58">
        <f>SUM('Ingresos Reales'!B101)</f>
        <v>0</v>
      </c>
      <c r="C110" s="58">
        <f>SUM('Ingresos Reales'!C101)</f>
        <v>0</v>
      </c>
      <c r="D110" s="58">
        <f>SUM('Ingresos Reales'!D101)</f>
        <v>0</v>
      </c>
      <c r="E110" s="58">
        <f t="shared" si="7"/>
        <v>0</v>
      </c>
      <c r="F110" s="38"/>
    </row>
    <row r="111" spans="1:6" ht="12.75">
      <c r="A111" s="8" t="s">
        <v>41</v>
      </c>
      <c r="B111" s="58">
        <f>SUM('Ingresos Reales'!B102)</f>
        <v>0</v>
      </c>
      <c r="C111" s="58">
        <f>SUM('Ingresos Reales'!C102)</f>
        <v>0</v>
      </c>
      <c r="D111" s="58">
        <f>SUM('Ingresos Reales'!D102)</f>
        <v>0</v>
      </c>
      <c r="E111" s="58">
        <f t="shared" si="7"/>
        <v>0</v>
      </c>
      <c r="F111" s="38"/>
    </row>
    <row r="112" spans="1:6" ht="12.75">
      <c r="A112" s="8" t="s">
        <v>356</v>
      </c>
      <c r="B112" s="58">
        <f>SUM('Ingresos Reales'!B103)</f>
        <v>0</v>
      </c>
      <c r="C112" s="58">
        <f>SUM('Ingresos Reales'!C103)</f>
        <v>0</v>
      </c>
      <c r="D112" s="58">
        <f>SUM('Ingresos Reales'!D103)</f>
        <v>0</v>
      </c>
      <c r="E112" s="58">
        <f t="shared" si="7"/>
        <v>0</v>
      </c>
      <c r="F112" s="38"/>
    </row>
    <row r="113" spans="1:6" ht="12.75">
      <c r="A113" s="8" t="s">
        <v>414</v>
      </c>
      <c r="B113" s="58">
        <f>SUM('Ingresos Reales'!B104)</f>
        <v>0</v>
      </c>
      <c r="C113" s="58">
        <f>SUM('Ingresos Reales'!C104)</f>
        <v>0</v>
      </c>
      <c r="D113" s="58">
        <f>SUM('Ingresos Reales'!D104)</f>
        <v>0</v>
      </c>
      <c r="E113" s="58">
        <f>SUM('Ingresos Reales'!E104)</f>
        <v>0</v>
      </c>
      <c r="F113" s="38"/>
    </row>
    <row r="114" spans="1:6" ht="12.75">
      <c r="A114" s="8" t="s">
        <v>431</v>
      </c>
      <c r="B114" s="58">
        <f>SUM('Ingresos Reales'!B105)</f>
        <v>0</v>
      </c>
      <c r="C114" s="58">
        <f>SUM('Ingresos Reales'!C105)</f>
        <v>0</v>
      </c>
      <c r="D114" s="58">
        <f>SUM('Ingresos Reales'!D105)</f>
        <v>0</v>
      </c>
      <c r="E114" s="58">
        <f>SUM('Ingresos Reales'!E105)</f>
        <v>0</v>
      </c>
      <c r="F114" s="38"/>
    </row>
    <row r="115" spans="1:6" ht="12.75">
      <c r="A115" s="8" t="s">
        <v>417</v>
      </c>
      <c r="B115" s="58">
        <f>SUM('Ingresos Reales'!B106)</f>
        <v>201918</v>
      </c>
      <c r="C115" s="58">
        <f>SUM('Ingresos Reales'!C106)</f>
        <v>0</v>
      </c>
      <c r="D115" s="58">
        <f>SUM('Ingresos Reales'!D106)</f>
        <v>0</v>
      </c>
      <c r="E115" s="58">
        <f>SUM('Ingresos Reales'!E106)</f>
        <v>201918</v>
      </c>
      <c r="F115" s="38"/>
    </row>
    <row r="116" spans="1:6" ht="12.75">
      <c r="A116" s="8" t="s">
        <v>482</v>
      </c>
      <c r="B116" s="58">
        <f>SUM('Ingresos Reales'!B107)</f>
        <v>0</v>
      </c>
      <c r="C116" s="58">
        <f>SUM('Ingresos Reales'!C107)</f>
        <v>0</v>
      </c>
      <c r="D116" s="58">
        <f>SUM('Ingresos Reales'!D107)</f>
        <v>0</v>
      </c>
      <c r="E116" s="58">
        <f>SUM('Ingresos Reales'!E107)</f>
        <v>0</v>
      </c>
      <c r="F116" s="38"/>
    </row>
    <row r="117" spans="1:6" ht="12.75">
      <c r="A117" s="8" t="s">
        <v>479</v>
      </c>
      <c r="B117" s="58">
        <f>SUM('Ingresos Reales'!B108)</f>
        <v>0</v>
      </c>
      <c r="C117" s="58">
        <f>SUM('Ingresos Reales'!C108)</f>
        <v>0</v>
      </c>
      <c r="D117" s="58">
        <f>SUM('Ingresos Reales'!D108)</f>
        <v>0</v>
      </c>
      <c r="E117" s="58">
        <f>SUM('Ingresos Reales'!E108)</f>
        <v>0</v>
      </c>
      <c r="F117" s="38"/>
    </row>
    <row r="118" spans="1:6" ht="12.75">
      <c r="A118" s="8" t="s">
        <v>480</v>
      </c>
      <c r="B118" s="58">
        <f>SUM('Ingresos Reales'!B109)</f>
        <v>0</v>
      </c>
      <c r="C118" s="58">
        <f>SUM('Ingresos Reales'!C109)</f>
        <v>300000</v>
      </c>
      <c r="D118" s="58">
        <f>SUM('Ingresos Reales'!D109)</f>
        <v>0</v>
      </c>
      <c r="E118" s="58">
        <f>SUM('Ingresos Reales'!E109)</f>
        <v>300000</v>
      </c>
      <c r="F118" s="38"/>
    </row>
    <row r="119" spans="1:6" ht="12.75">
      <c r="A119" s="8" t="s">
        <v>491</v>
      </c>
      <c r="B119" s="58">
        <f>SUM('Ingresos Reales'!B110)</f>
        <v>0</v>
      </c>
      <c r="C119" s="58">
        <f>SUM('Ingresos Reales'!C110)</f>
        <v>0</v>
      </c>
      <c r="D119" s="58">
        <f>SUM('Ingresos Reales'!D110)</f>
        <v>0</v>
      </c>
      <c r="E119" s="58">
        <f>SUM('Ingresos Reales'!E110)</f>
        <v>0</v>
      </c>
      <c r="F119" s="38"/>
    </row>
    <row r="120" spans="1:6" ht="12.75">
      <c r="A120" s="8" t="s">
        <v>488</v>
      </c>
      <c r="B120" s="58">
        <f>SUM('Ingresos Reales'!B111)</f>
        <v>0</v>
      </c>
      <c r="C120" s="58">
        <f>SUM('Ingresos Reales'!C111)</f>
        <v>0</v>
      </c>
      <c r="D120" s="58">
        <f>SUM('Ingresos Reales'!D111)</f>
        <v>0</v>
      </c>
      <c r="E120" s="58">
        <f>SUM('Ingresos Reales'!E111)</f>
        <v>0</v>
      </c>
      <c r="F120" s="38"/>
    </row>
    <row r="121" spans="1:6" ht="12.75">
      <c r="A121" s="52" t="s">
        <v>186</v>
      </c>
      <c r="B121" s="59">
        <f>SUM(B93:B120)</f>
        <v>265668</v>
      </c>
      <c r="C121" s="59">
        <f>SUM(C93:C120)</f>
        <v>587932.8400000001</v>
      </c>
      <c r="D121" s="59">
        <f>SUM(D93:D120)</f>
        <v>0</v>
      </c>
      <c r="E121" s="59">
        <f>SUM(E93:E120)</f>
        <v>853600.8400000001</v>
      </c>
      <c r="F121" s="38"/>
    </row>
    <row r="122" spans="1:5" ht="12.75">
      <c r="A122" s="50" t="s">
        <v>16</v>
      </c>
      <c r="B122" s="58"/>
      <c r="C122" s="58"/>
      <c r="D122" s="58"/>
      <c r="E122" s="58"/>
    </row>
    <row r="123" spans="1:5" ht="12.75">
      <c r="A123" s="51" t="s">
        <v>16</v>
      </c>
      <c r="B123" s="58">
        <f>SUM('Ingresos Reales'!B112)</f>
        <v>0</v>
      </c>
      <c r="C123" s="58">
        <f>SUM('Ingresos Reales'!C112)</f>
        <v>0</v>
      </c>
      <c r="D123" s="58">
        <f>SUM('Ingresos Reales'!D112)</f>
        <v>0</v>
      </c>
      <c r="E123" s="58">
        <f>SUM(B123:D123)</f>
        <v>0</v>
      </c>
    </row>
    <row r="124" spans="1:5" ht="12.75">
      <c r="A124" s="52" t="s">
        <v>82</v>
      </c>
      <c r="B124" s="59">
        <f>SUM(B123)</f>
        <v>0</v>
      </c>
      <c r="C124" s="59">
        <f>SUM(C123)</f>
        <v>0</v>
      </c>
      <c r="D124" s="59">
        <f>SUM(D123)</f>
        <v>0</v>
      </c>
      <c r="E124" s="59">
        <f>SUM(E123)</f>
        <v>0</v>
      </c>
    </row>
    <row r="125" spans="1:5" ht="12.75">
      <c r="A125" s="50" t="s">
        <v>84</v>
      </c>
      <c r="B125" s="58"/>
      <c r="C125" s="58"/>
      <c r="D125" s="58"/>
      <c r="E125" s="58"/>
    </row>
    <row r="126" spans="1:5" ht="12.75">
      <c r="A126" s="55" t="s">
        <v>199</v>
      </c>
      <c r="B126" s="58">
        <f>SUM('Ingresos Reales'!B115)</f>
        <v>11000000</v>
      </c>
      <c r="C126" s="58">
        <f>SUM('Ingresos Reales'!C115)</f>
        <v>13500000</v>
      </c>
      <c r="D126" s="58">
        <f>SUM('Ingresos Reales'!D115)</f>
        <v>35000000</v>
      </c>
      <c r="E126" s="58">
        <f>SUM(B126:D126)</f>
        <v>59500000</v>
      </c>
    </row>
    <row r="127" spans="1:5" ht="12.75">
      <c r="A127" s="55" t="s">
        <v>200</v>
      </c>
      <c r="B127" s="58">
        <f>SUM('Ingresos Reales'!B116)</f>
        <v>0</v>
      </c>
      <c r="C127" s="58">
        <f>SUM('Ingresos Reales'!C116)</f>
        <v>0</v>
      </c>
      <c r="D127" s="58">
        <f>SUM('Ingresos Reales'!D116)</f>
        <v>0</v>
      </c>
      <c r="E127" s="58">
        <f>SUM(B127:D127)</f>
        <v>0</v>
      </c>
    </row>
    <row r="128" spans="1:5" ht="12.75">
      <c r="A128" s="55" t="s">
        <v>201</v>
      </c>
      <c r="B128" s="58">
        <f>SUM('Ingresos Reales'!B117)</f>
        <v>0</v>
      </c>
      <c r="C128" s="58">
        <f>SUM('Ingresos Reales'!C117)</f>
        <v>0</v>
      </c>
      <c r="D128" s="58">
        <f>SUM('Ingresos Reales'!D117)</f>
        <v>0</v>
      </c>
      <c r="E128" s="58">
        <f>SUM(B128:D128)</f>
        <v>0</v>
      </c>
    </row>
    <row r="129" spans="1:5" ht="12.75">
      <c r="A129" s="51" t="s">
        <v>296</v>
      </c>
      <c r="B129" s="58">
        <f>SUM('Ingresos Reales'!B118)</f>
        <v>0</v>
      </c>
      <c r="C129" s="58">
        <f>SUM('Ingresos Reales'!C118)</f>
        <v>0</v>
      </c>
      <c r="D129" s="58">
        <f>SUM('Ingresos Reales'!D118)</f>
        <v>0</v>
      </c>
      <c r="E129" s="58">
        <f>SUM(B129:D129)</f>
        <v>0</v>
      </c>
    </row>
    <row r="130" spans="1:5" ht="12.75">
      <c r="A130" s="8" t="s">
        <v>315</v>
      </c>
      <c r="B130" s="58">
        <f>SUM('Ingresos Reales'!B119)</f>
        <v>0</v>
      </c>
      <c r="C130" s="58">
        <f>SUM('Ingresos Reales'!C119)</f>
        <v>0</v>
      </c>
      <c r="D130" s="58">
        <f>SUM('Ingresos Reales'!D119)</f>
        <v>0</v>
      </c>
      <c r="E130" s="58">
        <f>SUM(B130:D130)</f>
        <v>0</v>
      </c>
    </row>
    <row r="131" spans="1:5" ht="12.75">
      <c r="A131" s="52" t="s">
        <v>85</v>
      </c>
      <c r="B131" s="59">
        <f>SUM(B126:B130)</f>
        <v>11000000</v>
      </c>
      <c r="C131" s="59">
        <f>SUM(C126:C130)</f>
        <v>13500000</v>
      </c>
      <c r="D131" s="59">
        <f>SUM(D126:D130)</f>
        <v>35000000</v>
      </c>
      <c r="E131" s="59">
        <f>SUM(E126:E130)</f>
        <v>59500000</v>
      </c>
    </row>
    <row r="132" spans="1:5" ht="12.75">
      <c r="A132" s="50" t="s">
        <v>17</v>
      </c>
      <c r="B132" s="58"/>
      <c r="C132" s="58"/>
      <c r="D132" s="58"/>
      <c r="E132" s="58"/>
    </row>
    <row r="133" spans="1:5" ht="12.75">
      <c r="A133" s="55" t="s">
        <v>17</v>
      </c>
      <c r="B133" s="58">
        <f>SUM('Ingresos Reales'!B121)</f>
        <v>21457676.99</v>
      </c>
      <c r="C133" s="58">
        <f>SUM('Ingresos Reales'!C121)</f>
        <v>3323395.91</v>
      </c>
      <c r="D133" s="58">
        <f>SUM('Ingresos Reales'!D121)</f>
        <v>351244.24</v>
      </c>
      <c r="E133" s="58">
        <f>SUM(B133:D133)</f>
        <v>25132317.139999997</v>
      </c>
    </row>
    <row r="134" spans="1:5" ht="12.75">
      <c r="A134" s="52" t="s">
        <v>83</v>
      </c>
      <c r="B134" s="59">
        <f>SUM(B133)</f>
        <v>21457676.99</v>
      </c>
      <c r="C134" s="59">
        <f>SUM(C133)</f>
        <v>3323395.91</v>
      </c>
      <c r="D134" s="59">
        <f>SUM(D133)</f>
        <v>351244.24</v>
      </c>
      <c r="E134" s="59">
        <f>SUM(E133)</f>
        <v>25132317.139999997</v>
      </c>
    </row>
    <row r="135" spans="1:5" ht="12.75">
      <c r="A135" s="51"/>
      <c r="B135" s="58"/>
      <c r="C135" s="58"/>
      <c r="D135" s="58"/>
      <c r="E135" s="58"/>
    </row>
    <row r="136" spans="1:5" ht="12.75">
      <c r="A136" s="49" t="s">
        <v>86</v>
      </c>
      <c r="B136" s="59">
        <f>SUM(B134+B131+B124+B121+B91+B88+B80+B72+B59+B50+B37+B32+B18)</f>
        <v>128191929.06</v>
      </c>
      <c r="C136" s="59">
        <f>SUM(C134+C131+C124+C121+C91+C88+C80+C72+C59+C50+C37+C32+C18)</f>
        <v>125738721.58000001</v>
      </c>
      <c r="D136" s="59">
        <f>SUM(D134+D131+D124+D121+D91+D88+D80+D72+D59+D50+D37+D32+D18)</f>
        <v>109544690.34</v>
      </c>
      <c r="E136" s="59">
        <f>SUM(E134+E131+E124+E121+E91+E88+E80+E72+E59+E50+E37+E32+E18)</f>
        <v>363475340.98</v>
      </c>
    </row>
    <row r="137" spans="1:5" ht="12.75">
      <c r="A137" s="8"/>
      <c r="B137" s="8"/>
      <c r="C137" s="24"/>
      <c r="D137" s="8"/>
      <c r="E137" s="8"/>
    </row>
    <row r="138" spans="1:5" ht="12.75">
      <c r="A138" s="44" t="s">
        <v>87</v>
      </c>
      <c r="B138" s="24">
        <f>SUM(B136+B7)</f>
        <v>156938162.88</v>
      </c>
      <c r="C138" s="24">
        <f>SUM(C136+C7)</f>
        <v>194442377.26999998</v>
      </c>
      <c r="D138" s="24">
        <f>SUM(D136+D7)</f>
        <v>221241745.54999998</v>
      </c>
      <c r="E138" s="24">
        <f>SUM(E136+E7)</f>
        <v>392221574.8</v>
      </c>
    </row>
    <row r="139" spans="1:5" ht="12.75">
      <c r="A139" s="90"/>
      <c r="B139" s="81"/>
      <c r="C139" s="81"/>
      <c r="D139" s="81"/>
      <c r="E139" s="81"/>
    </row>
    <row r="140" spans="1:5" ht="12.75">
      <c r="A140" s="19"/>
      <c r="B140" s="19"/>
      <c r="C140" s="19"/>
      <c r="D140" s="19"/>
      <c r="E140" s="19"/>
    </row>
    <row r="141" spans="1:5" ht="12.75">
      <c r="A141" s="77" t="s">
        <v>88</v>
      </c>
      <c r="B141" s="78"/>
      <c r="C141" s="78"/>
      <c r="D141" s="78"/>
      <c r="E141" s="78"/>
    </row>
    <row r="142" spans="1:5" ht="12.75">
      <c r="A142" s="55" t="s">
        <v>214</v>
      </c>
      <c r="B142" s="58">
        <f>SUM('Egresos Reales'!B8)</f>
        <v>16533196</v>
      </c>
      <c r="C142" s="58">
        <f>SUM('Egresos Reales'!C8)</f>
        <v>15301223.74</v>
      </c>
      <c r="D142" s="58">
        <f>SUM('Egresos Reales'!D8)</f>
        <v>17342612</v>
      </c>
      <c r="E142" s="58">
        <f>SUM(B142:D142)</f>
        <v>49177031.74</v>
      </c>
    </row>
    <row r="143" spans="1:5" ht="12.75">
      <c r="A143" s="55" t="s">
        <v>215</v>
      </c>
      <c r="B143" s="58">
        <f>SUM('Egresos Reales'!B9)</f>
        <v>4881274.98</v>
      </c>
      <c r="C143" s="58">
        <f>SUM('Egresos Reales'!C9)</f>
        <v>4871423.89</v>
      </c>
      <c r="D143" s="58">
        <f>SUM('Egresos Reales'!D9)</f>
        <v>4426406.68</v>
      </c>
      <c r="E143" s="58">
        <f>SUM(B143:D143)</f>
        <v>14179105.55</v>
      </c>
    </row>
    <row r="144" spans="1:5" ht="12.75">
      <c r="A144" s="55" t="s">
        <v>89</v>
      </c>
      <c r="B144" s="58">
        <f>SUM('Egresos Reales'!B10)</f>
        <v>2553238.8</v>
      </c>
      <c r="C144" s="58">
        <f>SUM('Egresos Reales'!C10)</f>
        <v>4875656.5</v>
      </c>
      <c r="D144" s="58">
        <f>SUM('Egresos Reales'!D10)</f>
        <v>5853395.56</v>
      </c>
      <c r="E144" s="58">
        <f>SUM(B144:D144)</f>
        <v>13282290.86</v>
      </c>
    </row>
    <row r="145" spans="1:5" ht="12.75">
      <c r="A145" s="60" t="s">
        <v>216</v>
      </c>
      <c r="B145" s="59">
        <f>SUM(B142:B144)</f>
        <v>23967709.78</v>
      </c>
      <c r="C145" s="59">
        <f>SUM(C142:C144)</f>
        <v>25048304.13</v>
      </c>
      <c r="D145" s="59">
        <f>SUM(D142:D144)</f>
        <v>27622414.24</v>
      </c>
      <c r="E145" s="59">
        <f>SUM(E142:E144)</f>
        <v>76638428.15</v>
      </c>
    </row>
    <row r="146" spans="1:5" ht="12.75">
      <c r="A146" s="50" t="s">
        <v>40</v>
      </c>
      <c r="B146" s="58"/>
      <c r="C146" s="58"/>
      <c r="D146" s="58"/>
      <c r="E146" s="58"/>
    </row>
    <row r="147" spans="1:5" ht="12.75">
      <c r="A147" s="55" t="s">
        <v>90</v>
      </c>
      <c r="B147" s="58">
        <f>SUM('Egresos Reales'!B13)</f>
        <v>6000784.84</v>
      </c>
      <c r="C147" s="58">
        <f>SUM('Egresos Reales'!C13)</f>
        <v>6102720.19</v>
      </c>
      <c r="D147" s="58">
        <f>SUM('Egresos Reales'!D13)</f>
        <v>5904636.37</v>
      </c>
      <c r="E147" s="58">
        <f aca="true" t="shared" si="8" ref="E147:E152">SUM(B147:D147)</f>
        <v>18008141.400000002</v>
      </c>
    </row>
    <row r="148" spans="1:5" ht="12.75">
      <c r="A148" s="55" t="s">
        <v>91</v>
      </c>
      <c r="B148" s="58">
        <f>SUM('Egresos Reales'!B14)</f>
        <v>2844941.03</v>
      </c>
      <c r="C148" s="58">
        <f>SUM('Egresos Reales'!C14)</f>
        <v>3497486.3</v>
      </c>
      <c r="D148" s="58">
        <f>SUM('Egresos Reales'!D14)</f>
        <v>3494901.6</v>
      </c>
      <c r="E148" s="58">
        <f t="shared" si="8"/>
        <v>9837328.93</v>
      </c>
    </row>
    <row r="149" spans="1:5" ht="12.75">
      <c r="A149" s="55" t="s">
        <v>92</v>
      </c>
      <c r="B149" s="58">
        <f>SUM('Egresos Reales'!B15)</f>
        <v>90480</v>
      </c>
      <c r="C149" s="58">
        <f>SUM('Egresos Reales'!C15)</f>
        <v>0</v>
      </c>
      <c r="D149" s="58">
        <f>SUM('Egresos Reales'!D15)</f>
        <v>30160</v>
      </c>
      <c r="E149" s="58">
        <f t="shared" si="8"/>
        <v>120640</v>
      </c>
    </row>
    <row r="150" spans="1:5" ht="12.75">
      <c r="A150" s="55" t="s">
        <v>93</v>
      </c>
      <c r="B150" s="58">
        <f>SUM('Egresos Reales'!B16)</f>
        <v>0</v>
      </c>
      <c r="C150" s="58">
        <f>SUM('Egresos Reales'!C16)</f>
        <v>0</v>
      </c>
      <c r="D150" s="58">
        <f>SUM('Egresos Reales'!D16)</f>
        <v>0</v>
      </c>
      <c r="E150" s="58">
        <f t="shared" si="8"/>
        <v>0</v>
      </c>
    </row>
    <row r="151" spans="1:5" ht="12.75">
      <c r="A151" s="55" t="s">
        <v>94</v>
      </c>
      <c r="B151" s="58">
        <f>SUM('Egresos Reales'!B17)</f>
        <v>0</v>
      </c>
      <c r="C151" s="58">
        <f>SUM('Egresos Reales'!C17)</f>
        <v>0</v>
      </c>
      <c r="D151" s="58">
        <f>SUM('Egresos Reales'!D17)</f>
        <v>0</v>
      </c>
      <c r="E151" s="58">
        <f t="shared" si="8"/>
        <v>0</v>
      </c>
    </row>
    <row r="152" spans="1:5" ht="12.75">
      <c r="A152" s="55" t="s">
        <v>17</v>
      </c>
      <c r="B152" s="58">
        <f>SUM('Egresos Reales'!B18)</f>
        <v>331957.95</v>
      </c>
      <c r="C152" s="58">
        <f>SUM('Egresos Reales'!C18)</f>
        <v>498113.51</v>
      </c>
      <c r="D152" s="58">
        <f>SUM('Egresos Reales'!D18)</f>
        <v>345747.86</v>
      </c>
      <c r="E152" s="58">
        <f t="shared" si="8"/>
        <v>1175819.3199999998</v>
      </c>
    </row>
    <row r="153" spans="1:5" ht="12.75">
      <c r="A153" s="60" t="s">
        <v>95</v>
      </c>
      <c r="B153" s="59">
        <f>SUM(B147:B152)</f>
        <v>9268163.819999998</v>
      </c>
      <c r="C153" s="59">
        <f>SUM(C147:C152)</f>
        <v>10098320</v>
      </c>
      <c r="D153" s="59">
        <f>SUM(D147:D152)</f>
        <v>9775445.83</v>
      </c>
      <c r="E153" s="59">
        <f>SUM(E147:E152)</f>
        <v>29141929.650000002</v>
      </c>
    </row>
    <row r="154" spans="1:5" ht="12.75">
      <c r="A154" s="50" t="s">
        <v>41</v>
      </c>
      <c r="B154" s="58"/>
      <c r="C154" s="58"/>
      <c r="D154" s="58"/>
      <c r="E154" s="58"/>
    </row>
    <row r="155" spans="1:5" ht="12.75">
      <c r="A155" s="55" t="s">
        <v>96</v>
      </c>
      <c r="B155" s="58">
        <f>SUM('Egresos Reales'!B21)</f>
        <v>624866.48</v>
      </c>
      <c r="C155" s="58">
        <f>SUM('Egresos Reales'!C21)</f>
        <v>307021.95</v>
      </c>
      <c r="D155" s="58">
        <f>SUM('Egresos Reales'!D21)</f>
        <v>2243815.9</v>
      </c>
      <c r="E155" s="58">
        <f aca="true" t="shared" si="9" ref="E155:E161">SUM(B155:D155)</f>
        <v>3175704.33</v>
      </c>
    </row>
    <row r="156" spans="1:5" ht="12.75">
      <c r="A156" s="55" t="s">
        <v>97</v>
      </c>
      <c r="B156" s="58">
        <f>SUM('Egresos Reales'!B22)</f>
        <v>0</v>
      </c>
      <c r="C156" s="58">
        <f>SUM('Egresos Reales'!C22)</f>
        <v>0</v>
      </c>
      <c r="D156" s="58">
        <f>SUM('Egresos Reales'!D22)</f>
        <v>0</v>
      </c>
      <c r="E156" s="58">
        <f t="shared" si="9"/>
        <v>0</v>
      </c>
    </row>
    <row r="157" spans="1:5" ht="12.75">
      <c r="A157" s="55" t="s">
        <v>98</v>
      </c>
      <c r="B157" s="58">
        <f>SUM('Egresos Reales'!B23)</f>
        <v>1867433.4</v>
      </c>
      <c r="C157" s="58">
        <f>SUM('Egresos Reales'!C23)</f>
        <v>228827.21</v>
      </c>
      <c r="D157" s="58">
        <f>SUM('Egresos Reales'!D23)</f>
        <v>1447614.73</v>
      </c>
      <c r="E157" s="58">
        <f t="shared" si="9"/>
        <v>3543875.34</v>
      </c>
    </row>
    <row r="158" spans="1:5" ht="12.75">
      <c r="A158" s="55" t="s">
        <v>217</v>
      </c>
      <c r="B158" s="58">
        <f>SUM('Egresos Reales'!B24)</f>
        <v>139338.76</v>
      </c>
      <c r="C158" s="58">
        <f>SUM('Egresos Reales'!C24)</f>
        <v>286917.08</v>
      </c>
      <c r="D158" s="58">
        <f>SUM('Egresos Reales'!D24)</f>
        <v>85896.9</v>
      </c>
      <c r="E158" s="58">
        <f t="shared" si="9"/>
        <v>512152.74</v>
      </c>
    </row>
    <row r="159" spans="1:5" ht="12.75">
      <c r="A159" s="55" t="s">
        <v>218</v>
      </c>
      <c r="B159" s="58">
        <f>SUM('Egresos Reales'!B25)</f>
        <v>531704.68</v>
      </c>
      <c r="C159" s="58">
        <f>SUM('Egresos Reales'!C25)</f>
        <v>1315707.18</v>
      </c>
      <c r="D159" s="58">
        <f>SUM('Egresos Reales'!D25)</f>
        <v>1418715.43</v>
      </c>
      <c r="E159" s="58">
        <f t="shared" si="9"/>
        <v>3266127.29</v>
      </c>
    </row>
    <row r="160" spans="1:5" ht="12.75">
      <c r="A160" s="55" t="s">
        <v>17</v>
      </c>
      <c r="B160" s="58">
        <f>SUM('Egresos Reales'!B26)</f>
        <v>134433.5</v>
      </c>
      <c r="C160" s="58">
        <f>SUM('Egresos Reales'!C26)</f>
        <v>111360</v>
      </c>
      <c r="D160" s="58">
        <f>SUM('Egresos Reales'!D26)</f>
        <v>337635.19</v>
      </c>
      <c r="E160" s="58">
        <f t="shared" si="9"/>
        <v>583428.69</v>
      </c>
    </row>
    <row r="161" spans="1:5" ht="12.75">
      <c r="A161" s="55" t="s">
        <v>349</v>
      </c>
      <c r="B161" s="58">
        <f>SUM('Egresos Reales'!B27)</f>
        <v>285846</v>
      </c>
      <c r="C161" s="58">
        <f>SUM('Egresos Reales'!C27)</f>
        <v>281604.87</v>
      </c>
      <c r="D161" s="58">
        <f>SUM('Egresos Reales'!D27)</f>
        <v>379104.69</v>
      </c>
      <c r="E161" s="58">
        <f t="shared" si="9"/>
        <v>946555.56</v>
      </c>
    </row>
    <row r="162" spans="1:5" ht="12.75">
      <c r="A162" s="60" t="s">
        <v>99</v>
      </c>
      <c r="B162" s="59">
        <f>SUM(B155:B161)</f>
        <v>3583622.82</v>
      </c>
      <c r="C162" s="59">
        <f>SUM(C155:C161)</f>
        <v>2531438.29</v>
      </c>
      <c r="D162" s="59">
        <f>SUM(D155:D161)</f>
        <v>5912782.840000001</v>
      </c>
      <c r="E162" s="59">
        <f>SUM(E155:E161)</f>
        <v>12027843.95</v>
      </c>
    </row>
    <row r="163" spans="1:5" ht="12.75">
      <c r="A163" s="50" t="s">
        <v>273</v>
      </c>
      <c r="B163" s="58"/>
      <c r="C163" s="58"/>
      <c r="D163" s="58"/>
      <c r="E163" s="58"/>
    </row>
    <row r="164" spans="1:5" ht="12.75">
      <c r="A164" s="55" t="s">
        <v>288</v>
      </c>
      <c r="B164" s="58">
        <f>SUM('Egresos Reales'!B30)</f>
        <v>5080246.98</v>
      </c>
      <c r="C164" s="58">
        <f>SUM('Egresos Reales'!C30)</f>
        <v>4656380.63</v>
      </c>
      <c r="D164" s="58">
        <f>SUM('Egresos Reales'!D30)</f>
        <v>6139426.72</v>
      </c>
      <c r="E164" s="58">
        <f aca="true" t="shared" si="10" ref="E164:E170">SUM(B164:D164)</f>
        <v>15876054.329999998</v>
      </c>
    </row>
    <row r="165" spans="1:5" ht="12.75">
      <c r="A165" s="55" t="s">
        <v>100</v>
      </c>
      <c r="B165" s="58">
        <f>SUM('Egresos Reales'!B31)</f>
        <v>1306449.01</v>
      </c>
      <c r="C165" s="58">
        <f>SUM('Egresos Reales'!C31)</f>
        <v>1850693.76</v>
      </c>
      <c r="D165" s="58">
        <f>SUM('Egresos Reales'!D31)</f>
        <v>1819605.03</v>
      </c>
      <c r="E165" s="58">
        <f t="shared" si="10"/>
        <v>4976747.8</v>
      </c>
    </row>
    <row r="166" spans="1:5" ht="12.75">
      <c r="A166" s="55" t="s">
        <v>101</v>
      </c>
      <c r="B166" s="58">
        <f>SUM('Egresos Reales'!B32)</f>
        <v>3561.2</v>
      </c>
      <c r="C166" s="58">
        <f>SUM('Egresos Reales'!C32)</f>
        <v>66700</v>
      </c>
      <c r="D166" s="58">
        <f>SUM('Egresos Reales'!D32)</f>
        <v>123412.4</v>
      </c>
      <c r="E166" s="58">
        <f t="shared" si="10"/>
        <v>193673.59999999998</v>
      </c>
    </row>
    <row r="167" spans="1:5" ht="12.75">
      <c r="A167" s="55" t="s">
        <v>102</v>
      </c>
      <c r="B167" s="58">
        <f>SUM('Egresos Reales'!B33)</f>
        <v>240074.51</v>
      </c>
      <c r="C167" s="58">
        <f>SUM('Egresos Reales'!C33)</f>
        <v>558397.29</v>
      </c>
      <c r="D167" s="58">
        <f>SUM('Egresos Reales'!D33)</f>
        <v>154165.2</v>
      </c>
      <c r="E167" s="58">
        <f t="shared" si="10"/>
        <v>952637</v>
      </c>
    </row>
    <row r="168" spans="1:5" ht="12.75">
      <c r="A168" s="55" t="s">
        <v>103</v>
      </c>
      <c r="B168" s="58">
        <f>SUM('Egresos Reales'!B34)</f>
        <v>45065.05</v>
      </c>
      <c r="C168" s="58">
        <f>SUM('Egresos Reales'!C34)</f>
        <v>25005.2</v>
      </c>
      <c r="D168" s="58">
        <f>SUM('Egresos Reales'!D34)</f>
        <v>73296.47</v>
      </c>
      <c r="E168" s="58">
        <f t="shared" si="10"/>
        <v>143366.72</v>
      </c>
    </row>
    <row r="169" spans="1:5" ht="12.75">
      <c r="A169" s="55" t="s">
        <v>104</v>
      </c>
      <c r="B169" s="58">
        <f>SUM('Egresos Reales'!B35)</f>
        <v>0</v>
      </c>
      <c r="C169" s="58">
        <f>SUM('Egresos Reales'!C35)</f>
        <v>0</v>
      </c>
      <c r="D169" s="58">
        <f>SUM('Egresos Reales'!D35)</f>
        <v>0</v>
      </c>
      <c r="E169" s="58">
        <f t="shared" si="10"/>
        <v>0</v>
      </c>
    </row>
    <row r="170" spans="1:5" ht="12.75">
      <c r="A170" s="55" t="s">
        <v>17</v>
      </c>
      <c r="B170" s="58">
        <f>SUM('Egresos Reales'!B36)</f>
        <v>643144.09</v>
      </c>
      <c r="C170" s="58">
        <f>SUM('Egresos Reales'!C36)</f>
        <v>807205.85</v>
      </c>
      <c r="D170" s="58">
        <f>SUM('Egresos Reales'!D36)</f>
        <v>275060.48</v>
      </c>
      <c r="E170" s="58">
        <f t="shared" si="10"/>
        <v>1725410.42</v>
      </c>
    </row>
    <row r="171" spans="1:5" ht="12.75">
      <c r="A171" s="60" t="s">
        <v>105</v>
      </c>
      <c r="B171" s="59">
        <f>SUM(B164:B170)</f>
        <v>7318540.84</v>
      </c>
      <c r="C171" s="59">
        <f>SUM(C164:C170)</f>
        <v>7964382.7299999995</v>
      </c>
      <c r="D171" s="59">
        <f>SUM(D164:D170)</f>
        <v>8584966.3</v>
      </c>
      <c r="E171" s="59">
        <f>SUM(E164:E170)</f>
        <v>23867889.869999997</v>
      </c>
    </row>
    <row r="172" spans="1:5" ht="12.75">
      <c r="A172" s="50" t="s">
        <v>42</v>
      </c>
      <c r="B172" s="58"/>
      <c r="C172" s="58"/>
      <c r="D172" s="58"/>
      <c r="E172" s="58"/>
    </row>
    <row r="173" spans="1:5" ht="12.75">
      <c r="A173" s="55" t="s">
        <v>106</v>
      </c>
      <c r="B173" s="58">
        <f>SUM('Egresos Reales'!B39)</f>
        <v>925361.59</v>
      </c>
      <c r="C173" s="58">
        <f>SUM('Egresos Reales'!C39)</f>
        <v>1243289.45</v>
      </c>
      <c r="D173" s="58">
        <f>SUM('Egresos Reales'!D39)</f>
        <v>918264.45</v>
      </c>
      <c r="E173" s="58">
        <f>SUM(B173:D173)</f>
        <v>3086915.49</v>
      </c>
    </row>
    <row r="174" spans="1:5" ht="12.75">
      <c r="A174" s="55" t="s">
        <v>107</v>
      </c>
      <c r="B174" s="58">
        <f>SUM('Egresos Reales'!B40)</f>
        <v>0</v>
      </c>
      <c r="C174" s="58">
        <f>SUM('Egresos Reales'!C40)</f>
        <v>0</v>
      </c>
      <c r="D174" s="58">
        <f>SUM('Egresos Reales'!D40)</f>
        <v>0</v>
      </c>
      <c r="E174" s="58">
        <f>SUM(B174:D174)</f>
        <v>0</v>
      </c>
    </row>
    <row r="175" spans="1:5" ht="12.75">
      <c r="A175" s="60" t="s">
        <v>108</v>
      </c>
      <c r="B175" s="59">
        <f>SUM(B173:B174)</f>
        <v>925361.59</v>
      </c>
      <c r="C175" s="59">
        <f>SUM(C173:C174)</f>
        <v>1243289.45</v>
      </c>
      <c r="D175" s="59">
        <f>SUM(D173:D174)</f>
        <v>918264.45</v>
      </c>
      <c r="E175" s="59">
        <f>SUM(E173:E174)</f>
        <v>3086915.49</v>
      </c>
    </row>
    <row r="176" spans="1:5" ht="12.75">
      <c r="A176" s="50" t="s">
        <v>109</v>
      </c>
      <c r="B176" s="58"/>
      <c r="C176" s="58"/>
      <c r="D176" s="58"/>
      <c r="E176" s="58"/>
    </row>
    <row r="177" spans="1:5" ht="12.75">
      <c r="A177" s="55" t="s">
        <v>110</v>
      </c>
      <c r="B177" s="58">
        <f>SUM('Egresos Reales'!B43)</f>
        <v>4381211.04</v>
      </c>
      <c r="C177" s="58">
        <f>SUM('Egresos Reales'!C43)</f>
        <v>4180690.46</v>
      </c>
      <c r="D177" s="58">
        <f>SUM('Egresos Reales'!D43)</f>
        <v>9088398.9</v>
      </c>
      <c r="E177" s="58">
        <f>SUM(B177:D177)</f>
        <v>17650300.4</v>
      </c>
    </row>
    <row r="178" spans="1:5" ht="12.75">
      <c r="A178" s="32" t="s">
        <v>370</v>
      </c>
      <c r="B178" s="58">
        <f>SUM('Egresos Reales'!B44)</f>
        <v>13324133.63</v>
      </c>
      <c r="C178" s="58">
        <f>SUM('Egresos Reales'!C44)</f>
        <v>12545096.09</v>
      </c>
      <c r="D178" s="58">
        <f>SUM('Egresos Reales'!D44)</f>
        <v>30255567.51</v>
      </c>
      <c r="E178" s="58">
        <f>SUM(B178:D178)</f>
        <v>56124797.230000004</v>
      </c>
    </row>
    <row r="179" spans="1:5" ht="12.75">
      <c r="A179" s="55" t="s">
        <v>111</v>
      </c>
      <c r="B179" s="58">
        <f>SUM('Egresos Reales'!B45)</f>
        <v>0</v>
      </c>
      <c r="C179" s="58">
        <f>SUM('Egresos Reales'!C45)</f>
        <v>0</v>
      </c>
      <c r="D179" s="58">
        <f>SUM('Egresos Reales'!D45)</f>
        <v>0</v>
      </c>
      <c r="E179" s="58">
        <f>SUM(B179:D179)</f>
        <v>0</v>
      </c>
    </row>
    <row r="180" spans="1:5" ht="12.75">
      <c r="A180" s="55" t="s">
        <v>112</v>
      </c>
      <c r="B180" s="58">
        <f>SUM('Egresos Reales'!B46)</f>
        <v>0</v>
      </c>
      <c r="C180" s="58">
        <f>SUM('Egresos Reales'!C46)</f>
        <v>0</v>
      </c>
      <c r="D180" s="58">
        <f>SUM('Egresos Reales'!D46)</f>
        <v>0</v>
      </c>
      <c r="E180" s="58">
        <f>SUM(B180:D180)</f>
        <v>0</v>
      </c>
    </row>
    <row r="181" spans="1:5" ht="12.75">
      <c r="A181" s="60" t="s">
        <v>113</v>
      </c>
      <c r="B181" s="59">
        <f>SUM(B177:B180)</f>
        <v>17705344.67</v>
      </c>
      <c r="C181" s="59">
        <f>SUM(C177:C180)</f>
        <v>16725786.55</v>
      </c>
      <c r="D181" s="59">
        <f>SUM(D177:D180)</f>
        <v>39343966.410000004</v>
      </c>
      <c r="E181" s="59">
        <f>SUM(E177:E180)</f>
        <v>73775097.63</v>
      </c>
    </row>
    <row r="182" spans="1:5" ht="12.75">
      <c r="A182" s="50" t="s">
        <v>274</v>
      </c>
      <c r="B182" s="59"/>
      <c r="C182" s="59"/>
      <c r="D182" s="59"/>
      <c r="E182" s="59"/>
    </row>
    <row r="183" spans="1:5" ht="12.75">
      <c r="A183" s="61" t="s">
        <v>275</v>
      </c>
      <c r="B183" s="58">
        <f>SUM('Egresos Reales'!B50)</f>
        <v>0</v>
      </c>
      <c r="C183" s="58">
        <f>SUM('Egresos Reales'!C50)</f>
        <v>0</v>
      </c>
      <c r="D183" s="58">
        <f>SUM('Egresos Reales'!D50)</f>
        <v>0</v>
      </c>
      <c r="E183" s="58">
        <f aca="true" t="shared" si="11" ref="E183:E195">SUM(B183:D183)</f>
        <v>0</v>
      </c>
    </row>
    <row r="184" spans="1:5" ht="12.75">
      <c r="A184" s="61" t="s">
        <v>98</v>
      </c>
      <c r="B184" s="58">
        <f>SUM('Egresos Reales'!B51)</f>
        <v>0</v>
      </c>
      <c r="C184" s="58">
        <f>SUM('Egresos Reales'!C51)</f>
        <v>0</v>
      </c>
      <c r="D184" s="58">
        <f>SUM('Egresos Reales'!D51)</f>
        <v>0</v>
      </c>
      <c r="E184" s="58">
        <f t="shared" si="11"/>
        <v>0</v>
      </c>
    </row>
    <row r="185" spans="1:5" ht="12.75">
      <c r="A185" s="61" t="s">
        <v>437</v>
      </c>
      <c r="B185" s="58">
        <f>SUM('Egresos Reales'!B52)</f>
        <v>0</v>
      </c>
      <c r="C185" s="58">
        <f>SUM('Egresos Reales'!C52)</f>
        <v>0</v>
      </c>
      <c r="D185" s="58">
        <f>SUM('Egresos Reales'!D52)</f>
        <v>0</v>
      </c>
      <c r="E185" s="58">
        <f t="shared" si="11"/>
        <v>0</v>
      </c>
    </row>
    <row r="186" spans="1:5" ht="12.75">
      <c r="A186" s="61" t="s">
        <v>375</v>
      </c>
      <c r="B186" s="58">
        <f>SUM('Egresos Reales'!B53)</f>
        <v>0</v>
      </c>
      <c r="C186" s="58">
        <f>SUM('Egresos Reales'!C53)</f>
        <v>0</v>
      </c>
      <c r="D186" s="58">
        <f>SUM('Egresos Reales'!D53)</f>
        <v>0</v>
      </c>
      <c r="E186" s="58">
        <f t="shared" si="11"/>
        <v>0</v>
      </c>
    </row>
    <row r="187" spans="1:5" ht="12.75">
      <c r="A187" s="61" t="s">
        <v>376</v>
      </c>
      <c r="B187" s="58">
        <f>SUM('Egresos Reales'!B54)</f>
        <v>0</v>
      </c>
      <c r="C187" s="58">
        <f>SUM('Egresos Reales'!C54)</f>
        <v>0</v>
      </c>
      <c r="D187" s="58">
        <f>SUM('Egresos Reales'!D54)</f>
        <v>11.6</v>
      </c>
      <c r="E187" s="58">
        <f t="shared" si="11"/>
        <v>11.6</v>
      </c>
    </row>
    <row r="188" spans="1:5" ht="12.75">
      <c r="A188" s="61" t="s">
        <v>464</v>
      </c>
      <c r="B188" s="58">
        <f>SUM('Egresos Reales'!B55)</f>
        <v>0</v>
      </c>
      <c r="C188" s="58">
        <f>SUM('Egresos Reales'!C55)</f>
        <v>0</v>
      </c>
      <c r="D188" s="58">
        <f>SUM('Egresos Reales'!D55)</f>
        <v>290</v>
      </c>
      <c r="E188" s="58">
        <f t="shared" si="11"/>
        <v>290</v>
      </c>
    </row>
    <row r="189" spans="1:5" ht="12.75">
      <c r="A189" s="61" t="s">
        <v>502</v>
      </c>
      <c r="B189" s="58">
        <f>SUM('Egresos Reales'!B56)</f>
        <v>0</v>
      </c>
      <c r="C189" s="58">
        <f>SUM('Egresos Reales'!C56)</f>
        <v>0</v>
      </c>
      <c r="D189" s="58">
        <f>SUM('Egresos Reales'!D56)</f>
        <v>0</v>
      </c>
      <c r="E189" s="58">
        <f t="shared" si="11"/>
        <v>0</v>
      </c>
    </row>
    <row r="190" spans="1:5" ht="12.75">
      <c r="A190" s="61" t="s">
        <v>441</v>
      </c>
      <c r="B190" s="58">
        <f>SUM('Egresos Reales'!B57)</f>
        <v>0</v>
      </c>
      <c r="C190" s="58">
        <f>SUM('Egresos Reales'!C57)</f>
        <v>0</v>
      </c>
      <c r="D190" s="58">
        <f>SUM('Egresos Reales'!D57)</f>
        <v>0</v>
      </c>
      <c r="E190" s="58">
        <f t="shared" si="11"/>
        <v>0</v>
      </c>
    </row>
    <row r="191" spans="1:5" ht="12.75">
      <c r="A191" s="61" t="s">
        <v>438</v>
      </c>
      <c r="B191" s="58">
        <f>SUM('Egresos Reales'!B58)</f>
        <v>0</v>
      </c>
      <c r="C191" s="58">
        <f>SUM('Egresos Reales'!C58)</f>
        <v>0</v>
      </c>
      <c r="D191" s="58">
        <f>SUM('Egresos Reales'!D58)</f>
        <v>0</v>
      </c>
      <c r="E191" s="58">
        <f t="shared" si="11"/>
        <v>0</v>
      </c>
    </row>
    <row r="192" spans="1:5" ht="12.75">
      <c r="A192" s="61" t="s">
        <v>377</v>
      </c>
      <c r="B192" s="58">
        <f>SUM('Egresos Reales'!B59)</f>
        <v>0</v>
      </c>
      <c r="C192" s="58">
        <f>SUM('Egresos Reales'!C59)</f>
        <v>0</v>
      </c>
      <c r="D192" s="58">
        <f>SUM('Egresos Reales'!D59)</f>
        <v>0</v>
      </c>
      <c r="E192" s="58">
        <f t="shared" si="11"/>
        <v>0</v>
      </c>
    </row>
    <row r="193" spans="1:5" ht="12.75">
      <c r="A193" s="61" t="s">
        <v>378</v>
      </c>
      <c r="B193" s="58">
        <f>SUM('Egresos Reales'!B60)</f>
        <v>123774.11</v>
      </c>
      <c r="C193" s="58">
        <f>SUM('Egresos Reales'!C60)</f>
        <v>0</v>
      </c>
      <c r="D193" s="58">
        <f>SUM('Egresos Reales'!D60)</f>
        <v>570051.04</v>
      </c>
      <c r="E193" s="58">
        <f t="shared" si="11"/>
        <v>693825.15</v>
      </c>
    </row>
    <row r="194" spans="1:5" ht="12.75">
      <c r="A194" s="61" t="s">
        <v>465</v>
      </c>
      <c r="B194" s="58">
        <f>SUM('Egresos Reales'!B61)</f>
        <v>237588.56</v>
      </c>
      <c r="C194" s="58">
        <f>SUM('Egresos Reales'!C61)</f>
        <v>0</v>
      </c>
      <c r="D194" s="58">
        <f>SUM('Egresos Reales'!D61)</f>
        <v>0</v>
      </c>
      <c r="E194" s="58">
        <f t="shared" si="11"/>
        <v>237588.56</v>
      </c>
    </row>
    <row r="195" spans="1:5" ht="12.75">
      <c r="A195" s="61" t="s">
        <v>503</v>
      </c>
      <c r="B195" s="58">
        <f>SUM('Egresos Reales'!B62)</f>
        <v>0</v>
      </c>
      <c r="C195" s="58">
        <f>SUM('Egresos Reales'!C62)</f>
        <v>0</v>
      </c>
      <c r="D195" s="58">
        <f>SUM('Egresos Reales'!D62)</f>
        <v>0</v>
      </c>
      <c r="E195" s="58">
        <f t="shared" si="11"/>
        <v>0</v>
      </c>
    </row>
    <row r="196" spans="1:5" ht="12.75">
      <c r="A196" s="66" t="s">
        <v>276</v>
      </c>
      <c r="B196" s="65">
        <f>SUM(B183:B195)</f>
        <v>361362.67</v>
      </c>
      <c r="C196" s="65">
        <f>SUM(C183:C195)</f>
        <v>0</v>
      </c>
      <c r="D196" s="65">
        <f>SUM(D183:D195)</f>
        <v>570352.64</v>
      </c>
      <c r="E196" s="65">
        <f>SUM(E183:E195)</f>
        <v>931715.31</v>
      </c>
    </row>
    <row r="197" spans="1:5" ht="12.75">
      <c r="A197" s="82"/>
      <c r="B197" s="80"/>
      <c r="C197" s="80"/>
      <c r="D197" s="80"/>
      <c r="E197" s="80"/>
    </row>
    <row r="198" spans="1:5" ht="12.75">
      <c r="A198" s="91"/>
      <c r="B198" s="89"/>
      <c r="C198" s="89"/>
      <c r="D198" s="89"/>
      <c r="E198" s="89"/>
    </row>
    <row r="199" spans="1:5" ht="12.75">
      <c r="A199" s="77" t="s">
        <v>114</v>
      </c>
      <c r="B199" s="223"/>
      <c r="C199" s="67"/>
      <c r="D199" s="67"/>
      <c r="E199" s="67"/>
    </row>
    <row r="200" spans="1:5" ht="12.75">
      <c r="A200" s="61" t="s">
        <v>305</v>
      </c>
      <c r="B200" s="222">
        <f>SUM('Egresos Reales'!B64)</f>
        <v>6473750.21</v>
      </c>
      <c r="C200" s="58">
        <f>SUM('Egresos Reales'!C64)</f>
        <v>5220257</v>
      </c>
      <c r="D200" s="58">
        <f>SUM('Egresos Reales'!D64)</f>
        <v>6267043.96</v>
      </c>
      <c r="E200" s="58">
        <f aca="true" t="shared" si="12" ref="E200:E233">SUM(B200:D200)</f>
        <v>17961051.17</v>
      </c>
    </row>
    <row r="201" spans="1:5" ht="12.75">
      <c r="A201" s="61" t="s">
        <v>398</v>
      </c>
      <c r="B201" s="222">
        <f>SUM('Egresos Reales'!B65)</f>
        <v>0</v>
      </c>
      <c r="C201" s="58">
        <f>SUM('Egresos Reales'!C65)</f>
        <v>0</v>
      </c>
      <c r="D201" s="58">
        <f>SUM('Egresos Reales'!D65)</f>
        <v>0</v>
      </c>
      <c r="E201" s="58">
        <f t="shared" si="12"/>
        <v>0</v>
      </c>
    </row>
    <row r="202" spans="1:5" ht="12.75">
      <c r="A202" s="61" t="s">
        <v>389</v>
      </c>
      <c r="B202" s="222">
        <f>SUM('Egresos Reales'!B66)</f>
        <v>0</v>
      </c>
      <c r="C202" s="58">
        <f>SUM('Egresos Reales'!C66)</f>
        <v>0</v>
      </c>
      <c r="D202" s="58">
        <f>SUM('Egresos Reales'!D66)</f>
        <v>0</v>
      </c>
      <c r="E202" s="58">
        <f t="shared" si="12"/>
        <v>0</v>
      </c>
    </row>
    <row r="203" spans="1:5" ht="12.75">
      <c r="A203" s="61" t="s">
        <v>390</v>
      </c>
      <c r="B203" s="222">
        <f>SUM('Egresos Reales'!B67)</f>
        <v>0</v>
      </c>
      <c r="C203" s="58">
        <f>SUM('Egresos Reales'!C67)</f>
        <v>0</v>
      </c>
      <c r="D203" s="58">
        <f>SUM('Egresos Reales'!D67)</f>
        <v>0</v>
      </c>
      <c r="E203" s="58">
        <f t="shared" si="12"/>
        <v>0</v>
      </c>
    </row>
    <row r="204" spans="1:5" ht="12.75">
      <c r="A204" s="61" t="s">
        <v>466</v>
      </c>
      <c r="B204" s="222">
        <f>SUM('Egresos Reales'!B68)</f>
        <v>0</v>
      </c>
      <c r="C204" s="58">
        <f>SUM('Egresos Reales'!C68)</f>
        <v>885776</v>
      </c>
      <c r="D204" s="58">
        <f>SUM('Egresos Reales'!D68)</f>
        <v>160080</v>
      </c>
      <c r="E204" s="58">
        <f t="shared" si="12"/>
        <v>1045856</v>
      </c>
    </row>
    <row r="205" spans="1:5" ht="12.75">
      <c r="A205" s="61" t="s">
        <v>506</v>
      </c>
      <c r="B205" s="222">
        <f>SUM('Egresos Reales'!B69)</f>
        <v>0</v>
      </c>
      <c r="C205" s="58">
        <f>SUM('Egresos Reales'!C69)</f>
        <v>0</v>
      </c>
      <c r="D205" s="58">
        <f>SUM('Egresos Reales'!D69)</f>
        <v>34800</v>
      </c>
      <c r="E205" s="58">
        <f t="shared" si="12"/>
        <v>34800</v>
      </c>
    </row>
    <row r="206" spans="1:5" ht="12.75">
      <c r="A206" s="61" t="s">
        <v>391</v>
      </c>
      <c r="B206" s="222">
        <f>SUM('Egresos Reales'!B70)</f>
        <v>0</v>
      </c>
      <c r="C206" s="58">
        <f>SUM('Egresos Reales'!C70)</f>
        <v>0</v>
      </c>
      <c r="D206" s="58">
        <f>SUM('Egresos Reales'!D70)</f>
        <v>0</v>
      </c>
      <c r="E206" s="58">
        <f t="shared" si="12"/>
        <v>0</v>
      </c>
    </row>
    <row r="207" spans="1:5" ht="12.75">
      <c r="A207" s="61" t="s">
        <v>392</v>
      </c>
      <c r="B207" s="222">
        <f>SUM('Egresos Reales'!B71)</f>
        <v>0</v>
      </c>
      <c r="C207" s="58">
        <f>SUM('Egresos Reales'!C71)</f>
        <v>0</v>
      </c>
      <c r="D207" s="58">
        <f>SUM('Egresos Reales'!D71)</f>
        <v>0</v>
      </c>
      <c r="E207" s="58">
        <f t="shared" si="12"/>
        <v>0</v>
      </c>
    </row>
    <row r="208" spans="1:5" ht="12.75">
      <c r="A208" s="61" t="s">
        <v>467</v>
      </c>
      <c r="B208" s="222">
        <f>SUM('Egresos Reales'!B72)</f>
        <v>0</v>
      </c>
      <c r="C208" s="58">
        <f>SUM('Egresos Reales'!C72)</f>
        <v>0</v>
      </c>
      <c r="D208" s="58">
        <f>SUM('Egresos Reales'!D72)</f>
        <v>0</v>
      </c>
      <c r="E208" s="58">
        <f t="shared" si="12"/>
        <v>0</v>
      </c>
    </row>
    <row r="209" spans="1:5" ht="12.75">
      <c r="A209" s="61" t="s">
        <v>507</v>
      </c>
      <c r="B209" s="222">
        <f>SUM('Egresos Reales'!B73)</f>
        <v>0</v>
      </c>
      <c r="C209" s="58">
        <f>SUM('Egresos Reales'!C73)</f>
        <v>240000</v>
      </c>
      <c r="D209" s="58">
        <f>SUM('Egresos Reales'!D73)</f>
        <v>120000</v>
      </c>
      <c r="E209" s="58">
        <f t="shared" si="12"/>
        <v>360000</v>
      </c>
    </row>
    <row r="210" spans="1:5" ht="12.75">
      <c r="A210" s="61" t="s">
        <v>393</v>
      </c>
      <c r="B210" s="222">
        <f>SUM('Egresos Reales'!B74)</f>
        <v>0</v>
      </c>
      <c r="C210" s="58">
        <f>SUM('Egresos Reales'!C74)</f>
        <v>0</v>
      </c>
      <c r="D210" s="58">
        <f>SUM('Egresos Reales'!D74)</f>
        <v>0</v>
      </c>
      <c r="E210" s="58">
        <f t="shared" si="12"/>
        <v>0</v>
      </c>
    </row>
    <row r="211" spans="1:5" ht="12.75">
      <c r="A211" s="61" t="s">
        <v>394</v>
      </c>
      <c r="B211" s="222">
        <f>SUM('Egresos Reales'!B75)</f>
        <v>0</v>
      </c>
      <c r="C211" s="58">
        <f>SUM('Egresos Reales'!C75)</f>
        <v>0</v>
      </c>
      <c r="D211" s="58">
        <f>SUM('Egresos Reales'!D75)</f>
        <v>0</v>
      </c>
      <c r="E211" s="58">
        <f t="shared" si="12"/>
        <v>0</v>
      </c>
    </row>
    <row r="212" spans="1:5" ht="12.75">
      <c r="A212" s="61" t="s">
        <v>468</v>
      </c>
      <c r="B212" s="222">
        <f>SUM('Egresos Reales'!B76)</f>
        <v>479120.23</v>
      </c>
      <c r="C212" s="58">
        <f>SUM('Egresos Reales'!C76)</f>
        <v>233820.96</v>
      </c>
      <c r="D212" s="58">
        <f>SUM('Egresos Reales'!D76)</f>
        <v>73990.6</v>
      </c>
      <c r="E212" s="58">
        <f t="shared" si="12"/>
        <v>786931.7899999999</v>
      </c>
    </row>
    <row r="213" spans="1:5" ht="12.75">
      <c r="A213" s="61" t="s">
        <v>508</v>
      </c>
      <c r="B213" s="222">
        <f>SUM('Egresos Reales'!B77)</f>
        <v>0</v>
      </c>
      <c r="C213" s="58">
        <f>SUM('Egresos Reales'!C77)</f>
        <v>958417.72</v>
      </c>
      <c r="D213" s="58">
        <f>SUM('Egresos Reales'!D77)</f>
        <v>0</v>
      </c>
      <c r="E213" s="58">
        <f t="shared" si="12"/>
        <v>958417.72</v>
      </c>
    </row>
    <row r="214" spans="1:5" ht="12.75">
      <c r="A214" s="61" t="s">
        <v>377</v>
      </c>
      <c r="B214" s="222">
        <f>SUM('Egresos Reales'!B78)</f>
        <v>0</v>
      </c>
      <c r="C214" s="58">
        <f>SUM('Egresos Reales'!C78)</f>
        <v>0</v>
      </c>
      <c r="D214" s="58">
        <f>SUM('Egresos Reales'!D78)</f>
        <v>0</v>
      </c>
      <c r="E214" s="58">
        <f t="shared" si="12"/>
        <v>0</v>
      </c>
    </row>
    <row r="215" spans="1:5" ht="12.75">
      <c r="A215" s="61" t="s">
        <v>378</v>
      </c>
      <c r="B215" s="222">
        <f>SUM('Egresos Reales'!B79)</f>
        <v>0</v>
      </c>
      <c r="C215" s="58">
        <f>SUM('Egresos Reales'!C79)</f>
        <v>0</v>
      </c>
      <c r="D215" s="58">
        <f>SUM('Egresos Reales'!D79)</f>
        <v>0</v>
      </c>
      <c r="E215" s="58">
        <f t="shared" si="12"/>
        <v>0</v>
      </c>
    </row>
    <row r="216" spans="1:5" ht="12.75">
      <c r="A216" s="61" t="s">
        <v>465</v>
      </c>
      <c r="B216" s="222">
        <f>SUM('Egresos Reales'!B80)</f>
        <v>0</v>
      </c>
      <c r="C216" s="58">
        <f>SUM('Egresos Reales'!C80)</f>
        <v>0</v>
      </c>
      <c r="D216" s="58">
        <f>SUM('Egresos Reales'!D80)</f>
        <v>0</v>
      </c>
      <c r="E216" s="58">
        <f t="shared" si="12"/>
        <v>0</v>
      </c>
    </row>
    <row r="217" spans="1:5" ht="12.75">
      <c r="A217" s="61" t="s">
        <v>395</v>
      </c>
      <c r="B217" s="222">
        <f>SUM('Egresos Reales'!B81)</f>
        <v>0</v>
      </c>
      <c r="C217" s="58">
        <f>SUM('Egresos Reales'!C81)</f>
        <v>0</v>
      </c>
      <c r="D217" s="58">
        <f>SUM('Egresos Reales'!D81)</f>
        <v>0</v>
      </c>
      <c r="E217" s="58">
        <f t="shared" si="12"/>
        <v>0</v>
      </c>
    </row>
    <row r="218" spans="1:5" ht="12.75">
      <c r="A218" s="61" t="s">
        <v>396</v>
      </c>
      <c r="B218" s="222">
        <f>SUM('Egresos Reales'!B82)</f>
        <v>0</v>
      </c>
      <c r="C218" s="58">
        <f>SUM('Egresos Reales'!C82)</f>
        <v>0</v>
      </c>
      <c r="D218" s="58">
        <f>SUM('Egresos Reales'!D82)</f>
        <v>0</v>
      </c>
      <c r="E218" s="58">
        <f t="shared" si="12"/>
        <v>0</v>
      </c>
    </row>
    <row r="219" spans="1:5" ht="12.75">
      <c r="A219" s="61" t="s">
        <v>469</v>
      </c>
      <c r="B219" s="222">
        <f>SUM('Egresos Reales'!B83)</f>
        <v>33034.56</v>
      </c>
      <c r="C219" s="58">
        <f>SUM('Egresos Reales'!C83)</f>
        <v>0</v>
      </c>
      <c r="D219" s="58">
        <f>SUM('Egresos Reales'!D83)</f>
        <v>0</v>
      </c>
      <c r="E219" s="58">
        <f t="shared" si="12"/>
        <v>33034.56</v>
      </c>
    </row>
    <row r="220" spans="1:5" ht="12.75">
      <c r="A220" s="61" t="s">
        <v>509</v>
      </c>
      <c r="B220" s="222">
        <f>SUM('Egresos Reales'!B84)</f>
        <v>0</v>
      </c>
      <c r="C220" s="58">
        <f>SUM('Egresos Reales'!C84)</f>
        <v>0</v>
      </c>
      <c r="D220" s="58">
        <f>SUM('Egresos Reales'!D84)</f>
        <v>0</v>
      </c>
      <c r="E220" s="58">
        <f t="shared" si="12"/>
        <v>0</v>
      </c>
    </row>
    <row r="221" spans="1:5" ht="12.75">
      <c r="A221" s="61" t="s">
        <v>375</v>
      </c>
      <c r="B221" s="222">
        <f>SUM('Egresos Reales'!B85)</f>
        <v>5.8</v>
      </c>
      <c r="C221" s="58">
        <f>SUM('Egresos Reales'!C85)</f>
        <v>0</v>
      </c>
      <c r="D221" s="58">
        <f>SUM('Egresos Reales'!D85)</f>
        <v>0</v>
      </c>
      <c r="E221" s="58">
        <f t="shared" si="12"/>
        <v>5.8</v>
      </c>
    </row>
    <row r="222" spans="1:5" ht="12.75">
      <c r="A222" s="61" t="s">
        <v>376</v>
      </c>
      <c r="B222" s="222">
        <f>SUM('Egresos Reales'!B86)</f>
        <v>0</v>
      </c>
      <c r="C222" s="58">
        <f>SUM('Egresos Reales'!C86)</f>
        <v>0</v>
      </c>
      <c r="D222" s="58">
        <f>SUM('Egresos Reales'!D86)</f>
        <v>0</v>
      </c>
      <c r="E222" s="58">
        <f t="shared" si="12"/>
        <v>0</v>
      </c>
    </row>
    <row r="223" spans="1:5" ht="12.75">
      <c r="A223" s="61" t="s">
        <v>464</v>
      </c>
      <c r="B223" s="222">
        <f>SUM('Egresos Reales'!B87)</f>
        <v>0</v>
      </c>
      <c r="C223" s="58">
        <f>SUM('Egresos Reales'!C87)</f>
        <v>10.32</v>
      </c>
      <c r="D223" s="58">
        <f>SUM('Egresos Reales'!D87)</f>
        <v>986</v>
      </c>
      <c r="E223" s="58">
        <f t="shared" si="12"/>
        <v>996.32</v>
      </c>
    </row>
    <row r="224" spans="1:5" ht="12.75">
      <c r="A224" s="61" t="s">
        <v>502</v>
      </c>
      <c r="B224" s="222">
        <f>SUM('Egresos Reales'!B88)</f>
        <v>0</v>
      </c>
      <c r="C224" s="58">
        <f>SUM('Egresos Reales'!C88)</f>
        <v>0</v>
      </c>
      <c r="D224" s="58">
        <f>SUM('Egresos Reales'!D88)</f>
        <v>0</v>
      </c>
      <c r="E224" s="58">
        <f t="shared" si="12"/>
        <v>0</v>
      </c>
    </row>
    <row r="225" spans="1:5" ht="12.75">
      <c r="A225" s="61" t="s">
        <v>318</v>
      </c>
      <c r="B225" s="222">
        <f>SUM('Egresos Reales'!B89)</f>
        <v>0</v>
      </c>
      <c r="C225" s="58">
        <f>SUM('Egresos Reales'!C89)</f>
        <v>0</v>
      </c>
      <c r="D225" s="58">
        <f>SUM('Egresos Reales'!D89)</f>
        <v>0</v>
      </c>
      <c r="E225" s="58">
        <f t="shared" si="12"/>
        <v>0</v>
      </c>
    </row>
    <row r="226" spans="1:5" ht="12.75">
      <c r="A226" s="61" t="s">
        <v>275</v>
      </c>
      <c r="B226" s="222">
        <f>SUM('Egresos Reales'!B90)</f>
        <v>0</v>
      </c>
      <c r="C226" s="58">
        <f>SUM('Egresos Reales'!C90)</f>
        <v>0</v>
      </c>
      <c r="D226" s="58">
        <f>SUM('Egresos Reales'!D90)</f>
        <v>0</v>
      </c>
      <c r="E226" s="58">
        <f t="shared" si="12"/>
        <v>0</v>
      </c>
    </row>
    <row r="227" spans="1:5" ht="12.75">
      <c r="A227" s="61" t="s">
        <v>347</v>
      </c>
      <c r="B227" s="222">
        <f>SUM('Egresos Reales'!B91)</f>
        <v>2916666</v>
      </c>
      <c r="C227" s="58">
        <f>SUM('Egresos Reales'!C91)</f>
        <v>2916666</v>
      </c>
      <c r="D227" s="58">
        <f>SUM('Egresos Reales'!D91)</f>
        <v>2916666</v>
      </c>
      <c r="E227" s="58">
        <f t="shared" si="12"/>
        <v>8749998</v>
      </c>
    </row>
    <row r="228" spans="1:5" ht="12.75">
      <c r="A228" s="187" t="s">
        <v>328</v>
      </c>
      <c r="B228" s="222">
        <f>SUM('Egresos Reales'!B92)</f>
        <v>0</v>
      </c>
      <c r="C228" s="58">
        <f>SUM('Egresos Reales'!C92)</f>
        <v>0</v>
      </c>
      <c r="D228" s="58">
        <f>SUM('Egresos Reales'!D92)</f>
        <v>0</v>
      </c>
      <c r="E228" s="58">
        <f t="shared" si="12"/>
        <v>0</v>
      </c>
    </row>
    <row r="229" spans="1:5" ht="12.75">
      <c r="A229" s="187" t="s">
        <v>428</v>
      </c>
      <c r="B229" s="222">
        <f>SUM('Egresos Reales'!B93)</f>
        <v>0</v>
      </c>
      <c r="C229" s="58">
        <f>SUM('Egresos Reales'!C93)</f>
        <v>0</v>
      </c>
      <c r="D229" s="58">
        <f>SUM('Egresos Reales'!D93)</f>
        <v>0</v>
      </c>
      <c r="E229" s="58">
        <f t="shared" si="12"/>
        <v>0</v>
      </c>
    </row>
    <row r="230" spans="1:5" ht="12.75">
      <c r="A230" s="187" t="s">
        <v>439</v>
      </c>
      <c r="B230" s="222">
        <f>SUM('Egresos Reales'!B94)</f>
        <v>0</v>
      </c>
      <c r="C230" s="58">
        <f>SUM('Egresos Reales'!C94)</f>
        <v>0</v>
      </c>
      <c r="D230" s="58">
        <f>SUM('Egresos Reales'!D94)</f>
        <v>0</v>
      </c>
      <c r="E230" s="58">
        <f t="shared" si="12"/>
        <v>0</v>
      </c>
    </row>
    <row r="231" spans="1:5" ht="12.75">
      <c r="A231" s="187" t="s">
        <v>423</v>
      </c>
      <c r="B231" s="222">
        <f>SUM('Egresos Reales'!B95)</f>
        <v>0</v>
      </c>
      <c r="C231" s="58">
        <f>SUM('Egresos Reales'!C95)</f>
        <v>0</v>
      </c>
      <c r="D231" s="58">
        <f>SUM('Egresos Reales'!D95)</f>
        <v>0</v>
      </c>
      <c r="E231" s="58">
        <f t="shared" si="12"/>
        <v>0</v>
      </c>
    </row>
    <row r="232" spans="1:5" ht="12.75">
      <c r="A232" s="187" t="s">
        <v>424</v>
      </c>
      <c r="B232" s="222">
        <f>SUM('Egresos Reales'!B96)</f>
        <v>0</v>
      </c>
      <c r="C232" s="58">
        <f>SUM('Egresos Reales'!C96)</f>
        <v>0</v>
      </c>
      <c r="D232" s="58">
        <f>SUM('Egresos Reales'!D96)</f>
        <v>0</v>
      </c>
      <c r="E232" s="58">
        <f t="shared" si="12"/>
        <v>0</v>
      </c>
    </row>
    <row r="233" spans="1:5" ht="12.75">
      <c r="A233" s="187" t="s">
        <v>476</v>
      </c>
      <c r="B233" s="222">
        <f>SUM('Egresos Reales'!B97)</f>
        <v>446528.4</v>
      </c>
      <c r="C233" s="58">
        <f>SUM('Egresos Reales'!C97)</f>
        <v>446528.4</v>
      </c>
      <c r="D233" s="58">
        <f>SUM('Egresos Reales'!D97)</f>
        <v>446528.4</v>
      </c>
      <c r="E233" s="58">
        <f t="shared" si="12"/>
        <v>1339585.2000000002</v>
      </c>
    </row>
    <row r="234" spans="1:5" ht="12.75">
      <c r="A234" s="148" t="s">
        <v>277</v>
      </c>
      <c r="B234" s="224">
        <f>SUM(B200:B233)</f>
        <v>10349105.2</v>
      </c>
      <c r="C234" s="59">
        <f>SUM(C200:C233)</f>
        <v>10901476.4</v>
      </c>
      <c r="D234" s="59">
        <f>SUM(D200:D233)</f>
        <v>10020094.959999999</v>
      </c>
      <c r="E234" s="59">
        <f>SUM(E200:E233)</f>
        <v>31270676.56</v>
      </c>
    </row>
    <row r="235" spans="1:5" ht="12.75">
      <c r="A235" s="50" t="s">
        <v>115</v>
      </c>
      <c r="B235" s="224"/>
      <c r="C235" s="59"/>
      <c r="D235" s="59"/>
      <c r="E235" s="59"/>
    </row>
    <row r="236" spans="1:5" ht="12.75">
      <c r="A236" s="55" t="s">
        <v>116</v>
      </c>
      <c r="B236" s="222">
        <f>SUM('Egresos Reales'!B99)</f>
        <v>0</v>
      </c>
      <c r="C236" s="58">
        <f>SUM('Egresos Reales'!C99)</f>
        <v>0</v>
      </c>
      <c r="D236" s="58">
        <f>SUM('Egresos Reales'!D99)</f>
        <v>0</v>
      </c>
      <c r="E236" s="58">
        <f>SUM(B236:D236)</f>
        <v>0</v>
      </c>
    </row>
    <row r="237" spans="1:5" ht="12.75">
      <c r="A237" s="32" t="s">
        <v>420</v>
      </c>
      <c r="B237" s="222">
        <f>SUM('Egresos Reales'!B100)</f>
        <v>466967.62</v>
      </c>
      <c r="C237" s="58">
        <f>SUM('Egresos Reales'!C100)</f>
        <v>2110817.38</v>
      </c>
      <c r="D237" s="58">
        <f>SUM('Egresos Reales'!D100)</f>
        <v>955116.66</v>
      </c>
      <c r="E237" s="58">
        <f>SUM(B237:D237)</f>
        <v>3532901.66</v>
      </c>
    </row>
    <row r="238" spans="1:5" ht="12.75">
      <c r="A238" s="55" t="s">
        <v>306</v>
      </c>
      <c r="B238" s="222">
        <f>SUM('Egresos Reales'!B101)</f>
        <v>0</v>
      </c>
      <c r="C238" s="58">
        <f>SUM('Egresos Reales'!C101)</f>
        <v>0</v>
      </c>
      <c r="D238" s="58">
        <f>SUM('Egresos Reales'!D101)</f>
        <v>0</v>
      </c>
      <c r="E238" s="58">
        <f>SUM(B238:D238)</f>
        <v>0</v>
      </c>
    </row>
    <row r="239" spans="1:5" ht="12.75">
      <c r="A239" s="55" t="s">
        <v>311</v>
      </c>
      <c r="B239" s="222">
        <f>SUM('Egresos Reales'!B102)</f>
        <v>0</v>
      </c>
      <c r="C239" s="58">
        <f>SUM('Egresos Reales'!C102)</f>
        <v>0</v>
      </c>
      <c r="D239" s="58">
        <f>SUM('Egresos Reales'!D102)</f>
        <v>0</v>
      </c>
      <c r="E239" s="58">
        <f>SUM(B239:D239)</f>
        <v>0</v>
      </c>
    </row>
    <row r="240" spans="1:5" ht="12.75">
      <c r="A240" s="21" t="s">
        <v>316</v>
      </c>
      <c r="B240" s="222">
        <f>SUM('Egresos Reales'!B103)</f>
        <v>0</v>
      </c>
      <c r="C240" s="58">
        <f>SUM('Egresos Reales'!C103)</f>
        <v>0</v>
      </c>
      <c r="D240" s="58">
        <f>SUM('Egresos Reales'!D103)</f>
        <v>0</v>
      </c>
      <c r="E240" s="58">
        <f>SUM(B240:D240)</f>
        <v>0</v>
      </c>
    </row>
    <row r="241" spans="1:5" ht="12.75">
      <c r="A241" s="60" t="s">
        <v>117</v>
      </c>
      <c r="B241" s="224">
        <f>SUM(B236:B240)</f>
        <v>466967.62</v>
      </c>
      <c r="C241" s="59">
        <f>SUM(C236:C240)</f>
        <v>2110817.38</v>
      </c>
      <c r="D241" s="59">
        <f>SUM(D236:D240)</f>
        <v>955116.66</v>
      </c>
      <c r="E241" s="59">
        <f>SUM(E236:E240)</f>
        <v>3532901.66</v>
      </c>
    </row>
    <row r="242" spans="1:5" ht="12.75">
      <c r="A242" s="50" t="s">
        <v>299</v>
      </c>
      <c r="B242" s="222"/>
      <c r="C242" s="58"/>
      <c r="D242" s="58"/>
      <c r="E242" s="58"/>
    </row>
    <row r="243" spans="1:6" ht="12.75">
      <c r="A243" s="55" t="s">
        <v>189</v>
      </c>
      <c r="B243" s="222">
        <f>SUM('Egresos Reales'!B105)</f>
        <v>6760</v>
      </c>
      <c r="C243" s="58">
        <f>SUM('Egresos Reales'!C105)</f>
        <v>0</v>
      </c>
      <c r="D243" s="58">
        <f>SUM('Egresos Reales'!D105)</f>
        <v>257131.16</v>
      </c>
      <c r="E243" s="58">
        <f aca="true" t="shared" si="13" ref="E243:E283">SUM(B243:D243)</f>
        <v>263891.16000000003</v>
      </c>
      <c r="F243" s="37"/>
    </row>
    <row r="244" spans="1:6" ht="12.75">
      <c r="A244" s="55" t="s">
        <v>187</v>
      </c>
      <c r="B244" s="222">
        <f>SUM('Egresos Reales'!B106)</f>
        <v>0</v>
      </c>
      <c r="C244" s="58">
        <f>SUM('Egresos Reales'!C106)</f>
        <v>0</v>
      </c>
      <c r="D244" s="58">
        <f>SUM('Egresos Reales'!D106)</f>
        <v>0</v>
      </c>
      <c r="E244" s="58">
        <f t="shared" si="13"/>
        <v>0</v>
      </c>
      <c r="F244" s="37"/>
    </row>
    <row r="245" spans="1:6" ht="12.75">
      <c r="A245" s="55" t="s">
        <v>188</v>
      </c>
      <c r="B245" s="222">
        <f>SUM('Egresos Reales'!B107)</f>
        <v>0</v>
      </c>
      <c r="C245" s="58">
        <f>SUM('Egresos Reales'!C107)</f>
        <v>0</v>
      </c>
      <c r="D245" s="58">
        <f>SUM('Egresos Reales'!D107)</f>
        <v>0</v>
      </c>
      <c r="E245" s="58">
        <f t="shared" si="13"/>
        <v>0</v>
      </c>
      <c r="F245" s="37"/>
    </row>
    <row r="246" spans="1:6" ht="12.75">
      <c r="A246" s="55" t="s">
        <v>190</v>
      </c>
      <c r="B246" s="222">
        <f>SUM('Egresos Reales'!B108)</f>
        <v>0</v>
      </c>
      <c r="C246" s="58">
        <f>SUM('Egresos Reales'!C108)</f>
        <v>0</v>
      </c>
      <c r="D246" s="58">
        <f>SUM('Egresos Reales'!D108)</f>
        <v>0</v>
      </c>
      <c r="E246" s="58">
        <f t="shared" si="13"/>
        <v>0</v>
      </c>
      <c r="F246" s="37"/>
    </row>
    <row r="247" spans="1:6" ht="12.75">
      <c r="A247" s="54" t="s">
        <v>267</v>
      </c>
      <c r="B247" s="222">
        <f>SUM('Egresos Reales'!B109)</f>
        <v>0</v>
      </c>
      <c r="C247" s="58">
        <f>SUM('Egresos Reales'!C109)</f>
        <v>0</v>
      </c>
      <c r="D247" s="58">
        <f>SUM('Egresos Reales'!D109)</f>
        <v>0</v>
      </c>
      <c r="E247" s="58">
        <f t="shared" si="13"/>
        <v>0</v>
      </c>
      <c r="F247" s="37"/>
    </row>
    <row r="248" spans="1:6" ht="12.75">
      <c r="A248" s="54" t="s">
        <v>268</v>
      </c>
      <c r="B248" s="222">
        <f>SUM('Egresos Reales'!B110)</f>
        <v>0</v>
      </c>
      <c r="C248" s="58">
        <f>SUM('Egresos Reales'!C110)</f>
        <v>0</v>
      </c>
      <c r="D248" s="58">
        <f>SUM('Egresos Reales'!D110)</f>
        <v>0</v>
      </c>
      <c r="E248" s="58">
        <f t="shared" si="13"/>
        <v>0</v>
      </c>
      <c r="F248" s="37"/>
    </row>
    <row r="249" spans="1:6" ht="12.75">
      <c r="A249" s="54" t="s">
        <v>269</v>
      </c>
      <c r="B249" s="222">
        <f>SUM('Egresos Reales'!B111)</f>
        <v>0</v>
      </c>
      <c r="C249" s="58">
        <f>SUM('Egresos Reales'!C111)</f>
        <v>0</v>
      </c>
      <c r="D249" s="58">
        <f>SUM('Egresos Reales'!D111)</f>
        <v>0</v>
      </c>
      <c r="E249" s="58">
        <f t="shared" si="13"/>
        <v>0</v>
      </c>
      <c r="F249" s="37"/>
    </row>
    <row r="250" spans="1:6" ht="12.75">
      <c r="A250" s="54" t="s">
        <v>295</v>
      </c>
      <c r="B250" s="222">
        <f>SUM('Egresos Reales'!B112)</f>
        <v>0</v>
      </c>
      <c r="C250" s="58">
        <f>SUM('Egresos Reales'!C112)</f>
        <v>0</v>
      </c>
      <c r="D250" s="58">
        <f>SUM('Egresos Reales'!D112)</f>
        <v>0</v>
      </c>
      <c r="E250" s="58">
        <f t="shared" si="13"/>
        <v>0</v>
      </c>
      <c r="F250" s="37"/>
    </row>
    <row r="251" spans="1:6" ht="12.75">
      <c r="A251" s="54" t="s">
        <v>270</v>
      </c>
      <c r="B251" s="222">
        <f>SUM('Egresos Reales'!B113)</f>
        <v>0</v>
      </c>
      <c r="C251" s="58">
        <f>SUM('Egresos Reales'!C113)</f>
        <v>0</v>
      </c>
      <c r="D251" s="58">
        <f>SUM('Egresos Reales'!D113)</f>
        <v>0</v>
      </c>
      <c r="E251" s="58">
        <f t="shared" si="13"/>
        <v>0</v>
      </c>
      <c r="F251" s="37"/>
    </row>
    <row r="252" spans="1:6" ht="12.75">
      <c r="A252" s="54" t="s">
        <v>271</v>
      </c>
      <c r="B252" s="222">
        <f>SUM('Egresos Reales'!B114)</f>
        <v>0</v>
      </c>
      <c r="C252" s="58">
        <f>SUM('Egresos Reales'!C114)</f>
        <v>0</v>
      </c>
      <c r="D252" s="58">
        <f>SUM('Egresos Reales'!D114)</f>
        <v>0</v>
      </c>
      <c r="E252" s="58">
        <f t="shared" si="13"/>
        <v>0</v>
      </c>
      <c r="F252" s="37"/>
    </row>
    <row r="253" spans="1:6" ht="12.75">
      <c r="A253" s="54" t="s">
        <v>272</v>
      </c>
      <c r="B253" s="222">
        <f>SUM('Egresos Reales'!B115)</f>
        <v>0</v>
      </c>
      <c r="C253" s="58">
        <f>SUM('Egresos Reales'!C115)</f>
        <v>0</v>
      </c>
      <c r="D253" s="58">
        <f>SUM('Egresos Reales'!D115)</f>
        <v>0</v>
      </c>
      <c r="E253" s="58">
        <f t="shared" si="13"/>
        <v>0</v>
      </c>
      <c r="F253" s="37"/>
    </row>
    <row r="254" spans="1:6" ht="12.75">
      <c r="A254" s="54" t="s">
        <v>408</v>
      </c>
      <c r="B254" s="222">
        <f>SUM('Egresos Reales'!B116)</f>
        <v>0</v>
      </c>
      <c r="C254" s="58">
        <f>SUM('Egresos Reales'!C116)</f>
        <v>287932.84</v>
      </c>
      <c r="D254" s="58">
        <f>SUM('Egresos Reales'!D116)</f>
        <v>0</v>
      </c>
      <c r="E254" s="58">
        <f t="shared" si="13"/>
        <v>287932.84</v>
      </c>
      <c r="F254" s="37"/>
    </row>
    <row r="255" spans="1:6" ht="12.75">
      <c r="A255" s="54" t="s">
        <v>470</v>
      </c>
      <c r="B255" s="222">
        <f>SUM('Egresos Reales'!B117)</f>
        <v>2626661.54</v>
      </c>
      <c r="C255" s="58">
        <f>SUM('Egresos Reales'!C117)</f>
        <v>438910.81</v>
      </c>
      <c r="D255" s="58">
        <f>SUM('Egresos Reales'!D117)</f>
        <v>1485036.19</v>
      </c>
      <c r="E255" s="58">
        <f t="shared" si="13"/>
        <v>4550608.54</v>
      </c>
      <c r="F255" s="37"/>
    </row>
    <row r="256" spans="1:6" ht="12.75">
      <c r="A256" s="54" t="s">
        <v>307</v>
      </c>
      <c r="B256" s="222">
        <f>SUM('Egresos Reales'!B118)</f>
        <v>7021.02</v>
      </c>
      <c r="C256" s="58">
        <f>SUM('Egresos Reales'!C118)</f>
        <v>4908.79</v>
      </c>
      <c r="D256" s="58">
        <f>SUM('Egresos Reales'!D118)</f>
        <v>40722.9</v>
      </c>
      <c r="E256" s="58">
        <f t="shared" si="13"/>
        <v>52652.71000000001</v>
      </c>
      <c r="F256" s="37"/>
    </row>
    <row r="257" spans="1:6" ht="12.75">
      <c r="A257" s="54" t="s">
        <v>308</v>
      </c>
      <c r="B257" s="222">
        <f>SUM('Egresos Reales'!B119)</f>
        <v>867635.26</v>
      </c>
      <c r="C257" s="58">
        <f>SUM('Egresos Reales'!C119)</f>
        <v>1133726.26</v>
      </c>
      <c r="D257" s="58">
        <f>SUM('Egresos Reales'!D119)</f>
        <v>2624422.13</v>
      </c>
      <c r="E257" s="58">
        <f t="shared" si="13"/>
        <v>4625783.65</v>
      </c>
      <c r="F257" s="37"/>
    </row>
    <row r="258" spans="1:6" ht="12.75">
      <c r="A258" s="54" t="s">
        <v>326</v>
      </c>
      <c r="B258" s="222">
        <f>SUM('Egresos Reales'!B120)</f>
        <v>0</v>
      </c>
      <c r="C258" s="58">
        <f>SUM('Egresos Reales'!C120)</f>
        <v>0</v>
      </c>
      <c r="D258" s="58">
        <f>SUM('Egresos Reales'!D120)</f>
        <v>0</v>
      </c>
      <c r="E258" s="58">
        <f t="shared" si="13"/>
        <v>0</v>
      </c>
      <c r="F258" s="37"/>
    </row>
    <row r="259" spans="1:6" ht="12.75">
      <c r="A259" s="54" t="s">
        <v>409</v>
      </c>
      <c r="B259" s="222">
        <f>SUM('Egresos Reales'!B121)</f>
        <v>0</v>
      </c>
      <c r="C259" s="58">
        <f>SUM('Egresos Reales'!C121)</f>
        <v>0</v>
      </c>
      <c r="D259" s="58">
        <f>SUM('Egresos Reales'!D121)</f>
        <v>0</v>
      </c>
      <c r="E259" s="58">
        <f t="shared" si="13"/>
        <v>0</v>
      </c>
      <c r="F259" s="37"/>
    </row>
    <row r="260" spans="1:6" ht="12.75">
      <c r="A260" s="54" t="s">
        <v>471</v>
      </c>
      <c r="B260" s="222">
        <f>SUM('Egresos Reales'!B122)</f>
        <v>1541880.45</v>
      </c>
      <c r="C260" s="58">
        <f>SUM('Egresos Reales'!C122)</f>
        <v>1605392.11</v>
      </c>
      <c r="D260" s="58">
        <f>SUM('Egresos Reales'!D122)</f>
        <v>2878599.95</v>
      </c>
      <c r="E260" s="58">
        <f t="shared" si="13"/>
        <v>6025872.51</v>
      </c>
      <c r="F260" s="37"/>
    </row>
    <row r="261" spans="1:6" ht="12.75">
      <c r="A261" s="8" t="s">
        <v>334</v>
      </c>
      <c r="B261" s="222">
        <f>SUM('Egresos Reales'!B123)</f>
        <v>0</v>
      </c>
      <c r="C261" s="58">
        <f>SUM('Egresos Reales'!C123)</f>
        <v>0</v>
      </c>
      <c r="D261" s="58">
        <f>SUM('Egresos Reales'!D123)</f>
        <v>0</v>
      </c>
      <c r="E261" s="58">
        <f t="shared" si="13"/>
        <v>0</v>
      </c>
      <c r="F261" s="37"/>
    </row>
    <row r="262" spans="1:6" ht="12.75">
      <c r="A262" s="8" t="s">
        <v>410</v>
      </c>
      <c r="B262" s="222">
        <f>SUM('Egresos Reales'!B124)</f>
        <v>0</v>
      </c>
      <c r="C262" s="58">
        <f>SUM('Egresos Reales'!C124)</f>
        <v>0</v>
      </c>
      <c r="D262" s="58">
        <f>SUM('Egresos Reales'!D124)</f>
        <v>0</v>
      </c>
      <c r="E262" s="58">
        <f t="shared" si="13"/>
        <v>0</v>
      </c>
      <c r="F262" s="37"/>
    </row>
    <row r="263" spans="1:6" ht="12.75">
      <c r="A263" s="8" t="s">
        <v>472</v>
      </c>
      <c r="B263" s="222">
        <f>SUM('Egresos Reales'!B125)</f>
        <v>0</v>
      </c>
      <c r="C263" s="58">
        <f>SUM('Egresos Reales'!C125)</f>
        <v>0</v>
      </c>
      <c r="D263" s="58">
        <f>SUM('Egresos Reales'!D125)</f>
        <v>1114724.33</v>
      </c>
      <c r="E263" s="58">
        <f t="shared" si="13"/>
        <v>1114724.33</v>
      </c>
      <c r="F263" s="37"/>
    </row>
    <row r="264" spans="1:6" ht="12.75">
      <c r="A264" s="8" t="s">
        <v>335</v>
      </c>
      <c r="B264" s="222">
        <f>SUM('Egresos Reales'!B126)</f>
        <v>0</v>
      </c>
      <c r="C264" s="58">
        <f>SUM('Egresos Reales'!C126)</f>
        <v>338100</v>
      </c>
      <c r="D264" s="58">
        <f>SUM('Egresos Reales'!D126)</f>
        <v>52.05</v>
      </c>
      <c r="E264" s="58">
        <f t="shared" si="13"/>
        <v>338152.05</v>
      </c>
      <c r="F264" s="37"/>
    </row>
    <row r="265" spans="1:6" ht="12.75">
      <c r="A265" s="8" t="s">
        <v>411</v>
      </c>
      <c r="B265" s="222">
        <f>SUM('Egresos Reales'!B127)</f>
        <v>0</v>
      </c>
      <c r="C265" s="58">
        <f>SUM('Egresos Reales'!C127)</f>
        <v>0</v>
      </c>
      <c r="D265" s="58">
        <f>SUM('Egresos Reales'!D127)</f>
        <v>13.49</v>
      </c>
      <c r="E265" s="58">
        <f t="shared" si="13"/>
        <v>13.49</v>
      </c>
      <c r="F265" s="37"/>
    </row>
    <row r="266" spans="1:6" ht="12.75">
      <c r="A266" s="8" t="s">
        <v>473</v>
      </c>
      <c r="B266" s="222">
        <f>SUM('Egresos Reales'!B128)</f>
        <v>867865.2</v>
      </c>
      <c r="C266" s="58">
        <f>SUM('Egresos Reales'!C128)</f>
        <v>208109</v>
      </c>
      <c r="D266" s="58">
        <f>SUM('Egresos Reales'!D128)</f>
        <v>455730.72</v>
      </c>
      <c r="E266" s="58">
        <f t="shared" si="13"/>
        <v>1531704.92</v>
      </c>
      <c r="F266" s="37"/>
    </row>
    <row r="267" spans="1:6" ht="12.75">
      <c r="A267" s="54" t="s">
        <v>336</v>
      </c>
      <c r="B267" s="222">
        <f>SUM('Egresos Reales'!B129)</f>
        <v>0</v>
      </c>
      <c r="C267" s="58">
        <f>SUM('Egresos Reales'!C129)</f>
        <v>0</v>
      </c>
      <c r="D267" s="58">
        <f>SUM('Egresos Reales'!D129)</f>
        <v>0</v>
      </c>
      <c r="E267" s="58">
        <f t="shared" si="13"/>
        <v>0</v>
      </c>
      <c r="F267" s="37"/>
    </row>
    <row r="268" spans="1:6" ht="12.75">
      <c r="A268" s="54" t="s">
        <v>345</v>
      </c>
      <c r="B268" s="222">
        <f>SUM('Egresos Reales'!B130)</f>
        <v>0</v>
      </c>
      <c r="C268" s="58">
        <f>SUM('Egresos Reales'!C130)</f>
        <v>0</v>
      </c>
      <c r="D268" s="58">
        <f>SUM('Egresos Reales'!D130)</f>
        <v>0</v>
      </c>
      <c r="E268" s="58">
        <f t="shared" si="13"/>
        <v>0</v>
      </c>
      <c r="F268" s="37"/>
    </row>
    <row r="269" spans="1:6" ht="12.75">
      <c r="A269" s="54" t="s">
        <v>412</v>
      </c>
      <c r="B269" s="222">
        <f>SUM('Egresos Reales'!B131)</f>
        <v>0</v>
      </c>
      <c r="C269" s="58">
        <f>SUM('Egresos Reales'!C131)</f>
        <v>0</v>
      </c>
      <c r="D269" s="58">
        <f>SUM('Egresos Reales'!D131)</f>
        <v>0</v>
      </c>
      <c r="E269" s="58">
        <f t="shared" si="13"/>
        <v>0</v>
      </c>
      <c r="F269" s="37"/>
    </row>
    <row r="270" spans="1:6" ht="12.75">
      <c r="A270" s="54" t="s">
        <v>484</v>
      </c>
      <c r="B270" s="222">
        <f>SUM('Egresos Reales'!B132)</f>
        <v>2328959.57</v>
      </c>
      <c r="C270" s="58">
        <f>SUM('Egresos Reales'!C132)</f>
        <v>0</v>
      </c>
      <c r="D270" s="58">
        <f>SUM('Egresos Reales'!D132)</f>
        <v>0</v>
      </c>
      <c r="E270" s="58">
        <f t="shared" si="13"/>
        <v>2328959.57</v>
      </c>
      <c r="F270" s="37"/>
    </row>
    <row r="271" spans="1:6" ht="12.75">
      <c r="A271" s="8" t="s">
        <v>415</v>
      </c>
      <c r="B271" s="222">
        <f>SUM('Egresos Reales'!B133)</f>
        <v>0</v>
      </c>
      <c r="C271" s="58">
        <f>SUM('Egresos Reales'!C133)</f>
        <v>0</v>
      </c>
      <c r="D271" s="58">
        <f>SUM('Egresos Reales'!D133)</f>
        <v>0</v>
      </c>
      <c r="E271" s="58">
        <f t="shared" si="13"/>
        <v>0</v>
      </c>
      <c r="F271" s="37"/>
    </row>
    <row r="272" spans="1:6" ht="12.75">
      <c r="A272" s="54" t="s">
        <v>356</v>
      </c>
      <c r="B272" s="222">
        <f>SUM('Egresos Reales'!B134)</f>
        <v>0</v>
      </c>
      <c r="C272" s="58">
        <f>SUM('Egresos Reales'!C134)</f>
        <v>0</v>
      </c>
      <c r="D272" s="58">
        <f>SUM('Egresos Reales'!D134)</f>
        <v>0</v>
      </c>
      <c r="E272" s="58">
        <f t="shared" si="13"/>
        <v>0</v>
      </c>
      <c r="F272" s="37"/>
    </row>
    <row r="273" spans="1:6" ht="12.75">
      <c r="A273" s="54" t="s">
        <v>452</v>
      </c>
      <c r="B273" s="222">
        <f>SUM('Egresos Reales'!B135)</f>
        <v>0</v>
      </c>
      <c r="C273" s="58">
        <f>SUM('Egresos Reales'!C135)</f>
        <v>0</v>
      </c>
      <c r="D273" s="58">
        <f>SUM('Egresos Reales'!D135)</f>
        <v>0</v>
      </c>
      <c r="E273" s="58">
        <f t="shared" si="13"/>
        <v>0</v>
      </c>
      <c r="F273" s="37"/>
    </row>
    <row r="274" spans="1:6" ht="12.75">
      <c r="A274" s="8" t="s">
        <v>413</v>
      </c>
      <c r="B274" s="222">
        <f>SUM('Egresos Reales'!B136)</f>
        <v>0</v>
      </c>
      <c r="C274" s="58">
        <f>SUM('Egresos Reales'!C136)</f>
        <v>0</v>
      </c>
      <c r="D274" s="58">
        <f>SUM('Egresos Reales'!D136)</f>
        <v>0</v>
      </c>
      <c r="E274" s="58">
        <f t="shared" si="13"/>
        <v>0</v>
      </c>
      <c r="F274" s="37"/>
    </row>
    <row r="275" spans="1:6" ht="12.75">
      <c r="A275" s="8" t="s">
        <v>430</v>
      </c>
      <c r="B275" s="222">
        <f>SUM('Egresos Reales'!B137)</f>
        <v>0</v>
      </c>
      <c r="C275" s="58">
        <f>SUM('Egresos Reales'!C137)</f>
        <v>0</v>
      </c>
      <c r="D275" s="58">
        <f>SUM('Egresos Reales'!D137)</f>
        <v>0</v>
      </c>
      <c r="E275" s="58">
        <f t="shared" si="13"/>
        <v>0</v>
      </c>
      <c r="F275" s="37"/>
    </row>
    <row r="276" spans="1:6" ht="12.75">
      <c r="A276" s="8" t="s">
        <v>322</v>
      </c>
      <c r="B276" s="222">
        <f>SUM('Egresos Reales'!B138)</f>
        <v>0</v>
      </c>
      <c r="C276" s="58">
        <f>SUM('Egresos Reales'!C138)</f>
        <v>0</v>
      </c>
      <c r="D276" s="58">
        <f>SUM('Egresos Reales'!D138)</f>
        <v>0</v>
      </c>
      <c r="E276" s="58">
        <f t="shared" si="13"/>
        <v>0</v>
      </c>
      <c r="F276" s="37"/>
    </row>
    <row r="277" spans="1:6" ht="12.75">
      <c r="A277" s="8" t="s">
        <v>416</v>
      </c>
      <c r="B277" s="222">
        <f>SUM('Egresos Reales'!B139)</f>
        <v>0</v>
      </c>
      <c r="C277" s="58">
        <f>SUM('Egresos Reales'!C139)</f>
        <v>0</v>
      </c>
      <c r="D277" s="58">
        <f>SUM('Egresos Reales'!D139)</f>
        <v>0</v>
      </c>
      <c r="E277" s="58">
        <f t="shared" si="13"/>
        <v>0</v>
      </c>
      <c r="F277" s="37"/>
    </row>
    <row r="278" spans="1:6" ht="12.75">
      <c r="A278" s="8" t="s">
        <v>486</v>
      </c>
      <c r="B278" s="222">
        <f>SUM('Egresos Reales'!B140)</f>
        <v>0</v>
      </c>
      <c r="C278" s="58">
        <f>SUM('Egresos Reales'!C140)</f>
        <v>816240.36</v>
      </c>
      <c r="D278" s="58">
        <f>SUM('Egresos Reales'!D140)</f>
        <v>0</v>
      </c>
      <c r="E278" s="58">
        <f t="shared" si="13"/>
        <v>816240.36</v>
      </c>
      <c r="F278" s="37"/>
    </row>
    <row r="279" spans="1:6" ht="12.75">
      <c r="A279" s="8" t="s">
        <v>457</v>
      </c>
      <c r="B279" s="222">
        <f>SUM('Egresos Reales'!B141)</f>
        <v>109590.24</v>
      </c>
      <c r="C279" s="58">
        <f>SUM('Egresos Reales'!C141)</f>
        <v>0</v>
      </c>
      <c r="D279" s="58">
        <f>SUM('Egresos Reales'!D141)</f>
        <v>382418.12</v>
      </c>
      <c r="E279" s="58">
        <f t="shared" si="13"/>
        <v>492008.36</v>
      </c>
      <c r="F279" s="37"/>
    </row>
    <row r="280" spans="1:6" ht="12.75">
      <c r="A280" s="8" t="s">
        <v>477</v>
      </c>
      <c r="B280" s="222">
        <f>SUM('Egresos Reales'!B142)</f>
        <v>0</v>
      </c>
      <c r="C280" s="58">
        <f>SUM('Egresos Reales'!C142)</f>
        <v>0</v>
      </c>
      <c r="D280" s="58">
        <f>SUM('Egresos Reales'!D142)</f>
        <v>0</v>
      </c>
      <c r="E280" s="58">
        <f t="shared" si="13"/>
        <v>0</v>
      </c>
      <c r="F280" s="37"/>
    </row>
    <row r="281" spans="1:6" ht="12.75">
      <c r="A281" s="226" t="s">
        <v>487</v>
      </c>
      <c r="B281" s="222">
        <f>SUM('Egresos Reales'!B143)</f>
        <v>0</v>
      </c>
      <c r="C281" s="58">
        <f>SUM('Egresos Reales'!C143)</f>
        <v>0</v>
      </c>
      <c r="D281" s="58">
        <f>SUM('Egresos Reales'!D143)</f>
        <v>0</v>
      </c>
      <c r="E281" s="58">
        <f t="shared" si="13"/>
        <v>0</v>
      </c>
      <c r="F281" s="37"/>
    </row>
    <row r="282" spans="1:6" ht="12.75">
      <c r="A282" s="226" t="s">
        <v>488</v>
      </c>
      <c r="B282" s="222">
        <f>SUM('Egresos Reales'!B144)</f>
        <v>0</v>
      </c>
      <c r="C282" s="58">
        <f>SUM('Egresos Reales'!C144)</f>
        <v>1288186.96</v>
      </c>
      <c r="D282" s="58">
        <f>SUM('Egresos Reales'!D144)</f>
        <v>3534343.9</v>
      </c>
      <c r="E282" s="58">
        <f t="shared" si="13"/>
        <v>4822530.859999999</v>
      </c>
      <c r="F282" s="37"/>
    </row>
    <row r="283" spans="1:6" ht="12.75">
      <c r="A283" s="226" t="s">
        <v>489</v>
      </c>
      <c r="B283" s="222">
        <f>SUM('Egresos Reales'!B145)</f>
        <v>5931954.9</v>
      </c>
      <c r="C283" s="58">
        <f>SUM('Egresos Reales'!C145)</f>
        <v>0</v>
      </c>
      <c r="D283" s="58">
        <f>SUM('Egresos Reales'!D145)</f>
        <v>2073902.4</v>
      </c>
      <c r="E283" s="58">
        <f t="shared" si="13"/>
        <v>8005857.300000001</v>
      </c>
      <c r="F283" s="37"/>
    </row>
    <row r="284" spans="1:6" ht="12.75">
      <c r="A284" s="60" t="s">
        <v>191</v>
      </c>
      <c r="B284" s="224">
        <f>SUM(B243:B283)</f>
        <v>14288328.180000002</v>
      </c>
      <c r="C284" s="59">
        <f>SUM(C243:C283)</f>
        <v>6121507.130000001</v>
      </c>
      <c r="D284" s="59">
        <f>SUM(D243:D283)</f>
        <v>14847097.340000002</v>
      </c>
      <c r="E284" s="59">
        <f>SUM(E243:E283)</f>
        <v>35256932.650000006</v>
      </c>
      <c r="F284" s="37"/>
    </row>
    <row r="285" spans="1:5" ht="12.75">
      <c r="A285" s="51"/>
      <c r="B285" s="222"/>
      <c r="C285" s="58"/>
      <c r="D285" s="58"/>
      <c r="E285" s="58"/>
    </row>
    <row r="286" spans="1:7" ht="12.75">
      <c r="A286" s="62" t="s">
        <v>118</v>
      </c>
      <c r="B286" s="224">
        <f>SUM(B284+B241+B234+B196+B181+B175+B171+B162+B153+B145)</f>
        <v>88234507.19000001</v>
      </c>
      <c r="C286" s="59">
        <f>SUM(C284+C241+C234+C196+C181+C175+C171+C162+C153+C145)</f>
        <v>82745322.06</v>
      </c>
      <c r="D286" s="59">
        <f>SUM(D284+D241+D234+D196+D181+D175+D171+D162+D153+D145)</f>
        <v>118550501.67</v>
      </c>
      <c r="E286" s="59">
        <f>SUM(E284+E241+E234+E196+E181+E175+E171+E162+E153+E145)</f>
        <v>289530330.92</v>
      </c>
      <c r="F286" s="37"/>
      <c r="G286" s="37"/>
    </row>
    <row r="287" spans="1:5" ht="12.75">
      <c r="A287" s="8"/>
      <c r="B287" s="17"/>
      <c r="C287" s="8"/>
      <c r="D287" s="8"/>
      <c r="E287" s="8"/>
    </row>
    <row r="288" spans="1:5" ht="12.75">
      <c r="A288" s="46" t="s">
        <v>173</v>
      </c>
      <c r="B288" s="225">
        <f>SUM(B7+B136-B286)</f>
        <v>68703655.68999998</v>
      </c>
      <c r="C288" s="47">
        <f>SUM(C7+C136-C286)</f>
        <v>111697055.20999998</v>
      </c>
      <c r="D288" s="47">
        <f>SUM(D7+D136-D286)</f>
        <v>102691243.87999998</v>
      </c>
      <c r="E288" s="47">
        <f>SUM(E7+E136-E286)</f>
        <v>102691243.88</v>
      </c>
    </row>
    <row r="291" ht="15.75">
      <c r="A291" s="96"/>
    </row>
  </sheetData>
  <sheetProtection/>
  <mergeCells count="3">
    <mergeCell ref="A2:E2"/>
    <mergeCell ref="A3:E3"/>
    <mergeCell ref="A1:E1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54" r:id="rId1"/>
  <rowBreaks count="3" manualBreakCount="3">
    <brk id="60" max="255" man="1"/>
    <brk id="139" max="255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2" width="15.00390625" style="0" bestFit="1" customWidth="1"/>
    <col min="3" max="3" width="14.00390625" style="0" bestFit="1" customWidth="1"/>
    <col min="4" max="4" width="14.8515625" style="0" bestFit="1" customWidth="1"/>
    <col min="5" max="5" width="14.00390625" style="0" bestFit="1" customWidth="1"/>
    <col min="6" max="6" width="43.281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33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18</v>
      </c>
      <c r="B9" s="26">
        <v>71436286</v>
      </c>
      <c r="C9" s="93">
        <f>SUM('Ingresos Reales'!E8)</f>
        <v>73811791</v>
      </c>
      <c r="D9" s="26">
        <f>SUM('Presupuesto Ingresos'!E8)</f>
        <v>75000000</v>
      </c>
      <c r="E9" s="93">
        <f>SUM(C9-D9)</f>
        <v>-1188209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140</v>
      </c>
      <c r="B11" s="26">
        <v>22304000.86</v>
      </c>
      <c r="C11" s="93">
        <f>SUM('Ingresos Reales'!E9)</f>
        <v>22170118.27</v>
      </c>
      <c r="D11" s="26">
        <f>SUM('Presupuesto Ingresos'!E9)</f>
        <v>22290000</v>
      </c>
      <c r="E11" s="93">
        <f>SUM(C11-D11)</f>
        <v>-119881.73000000045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141</v>
      </c>
      <c r="B13" s="26">
        <v>7299</v>
      </c>
      <c r="C13" s="93">
        <f>SUM('Ingresos Reales'!E10)</f>
        <v>6770</v>
      </c>
      <c r="D13" s="26">
        <f>SUM('Presupuesto Ingresos'!E10)</f>
        <v>8000</v>
      </c>
      <c r="E13" s="93">
        <f>SUM(C13-D13)</f>
        <v>-1230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8" t="s">
        <v>142</v>
      </c>
      <c r="B15" s="26">
        <v>0</v>
      </c>
      <c r="C15" s="93">
        <f>SUM('Ingresos Reales'!E11)</f>
        <v>0</v>
      </c>
      <c r="D15" s="26">
        <f>SUM('Presupuesto Ingresos'!E11)</f>
        <v>0</v>
      </c>
      <c r="E15" s="93">
        <f>SUM(C15-D15)</f>
        <v>0</v>
      </c>
      <c r="F15" s="8"/>
    </row>
    <row r="16" spans="1:6" ht="12.75">
      <c r="A16" s="8"/>
      <c r="C16" s="26"/>
      <c r="D16" s="26"/>
      <c r="E16" s="26"/>
      <c r="F16" s="8"/>
    </row>
    <row r="17" spans="1:6" ht="12.75">
      <c r="A17" s="8" t="s">
        <v>143</v>
      </c>
      <c r="B17" s="26">
        <v>0</v>
      </c>
      <c r="C17" s="93">
        <f>SUM('Ingresos Reales'!E12)</f>
        <v>0</v>
      </c>
      <c r="D17" s="26">
        <f>SUM('Presupuesto Ingresos'!E12)</f>
        <v>0</v>
      </c>
      <c r="E17" s="93">
        <f>SUM(C17-D17)</f>
        <v>0</v>
      </c>
      <c r="F17" s="8"/>
    </row>
    <row r="18" spans="1:6" ht="12.75">
      <c r="A18" s="8"/>
      <c r="B18" s="26"/>
      <c r="C18" s="93"/>
      <c r="D18" s="26"/>
      <c r="E18" s="93"/>
      <c r="F18" s="8"/>
    </row>
    <row r="19" spans="1:6" ht="12.75">
      <c r="A19" s="8" t="s">
        <v>120</v>
      </c>
      <c r="B19" s="26">
        <v>0</v>
      </c>
      <c r="C19" s="93">
        <f>SUM('Ingresos Reales'!E13)</f>
        <v>0</v>
      </c>
      <c r="D19" s="26">
        <f>SUM('Presupuesto Ingresos'!E13)</f>
        <v>0</v>
      </c>
      <c r="E19" s="93">
        <f>SUM(C19-D19)</f>
        <v>0</v>
      </c>
      <c r="F19" s="8"/>
    </row>
    <row r="20" spans="1:6" ht="12.75">
      <c r="A20" s="9"/>
      <c r="B20" s="27"/>
      <c r="C20" s="27"/>
      <c r="D20" s="27"/>
      <c r="E20" s="27"/>
      <c r="F20" s="8"/>
    </row>
    <row r="21" ht="12.75">
      <c r="F21" s="8"/>
    </row>
    <row r="22" spans="1:6" ht="12.75">
      <c r="A22" s="5" t="s">
        <v>4</v>
      </c>
      <c r="B22" s="6">
        <f>SUM(B9:B20)</f>
        <v>93747585.86</v>
      </c>
      <c r="C22" s="6">
        <f>SUM(C9:C20)</f>
        <v>95988679.27</v>
      </c>
      <c r="D22" s="6">
        <f>SUM(D9:D20)</f>
        <v>97298000</v>
      </c>
      <c r="E22" s="6">
        <f>SUM(E9:E20)</f>
        <v>-1309320.7300000004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1" bottom="0.17" header="0" footer="0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2" width="16.140625" style="0" customWidth="1"/>
    <col min="3" max="3" width="15.00390625" style="0" customWidth="1"/>
    <col min="4" max="4" width="14.8515625" style="0" bestFit="1" customWidth="1"/>
    <col min="5" max="5" width="16.00390625" style="0" customWidth="1"/>
    <col min="6" max="6" width="38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298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144</v>
      </c>
      <c r="B9" s="26">
        <v>0</v>
      </c>
      <c r="C9" s="93">
        <f>SUM('Ingresos Reales'!E16)</f>
        <v>0</v>
      </c>
      <c r="D9" s="26">
        <f>SUM('Presupuesto Ingresos'!E16)</f>
        <v>0</v>
      </c>
      <c r="E9" s="93">
        <f>SUM(C9-D9)</f>
        <v>0</v>
      </c>
      <c r="F9" s="8"/>
    </row>
    <row r="10" spans="1:6" ht="12.75">
      <c r="A10" s="8"/>
      <c r="B10" s="26"/>
      <c r="C10" s="93"/>
      <c r="D10" s="26"/>
      <c r="E10" s="93"/>
      <c r="F10" s="8"/>
    </row>
    <row r="11" spans="1:6" ht="12.75">
      <c r="A11" s="8" t="s">
        <v>145</v>
      </c>
      <c r="B11" s="26">
        <v>180802.8</v>
      </c>
      <c r="C11" s="93">
        <f>SUM('Ingresos Reales'!E17)</f>
        <v>305179.60000000003</v>
      </c>
      <c r="D11" s="26">
        <f>SUM('Presupuesto Ingresos'!E17)</f>
        <v>190000</v>
      </c>
      <c r="E11" s="93">
        <f>SUM(C11-D11)</f>
        <v>115179.60000000003</v>
      </c>
      <c r="F11" s="8"/>
    </row>
    <row r="12" spans="1:6" ht="12.75">
      <c r="A12" s="8"/>
      <c r="B12" s="26"/>
      <c r="C12" s="93"/>
      <c r="D12" s="26"/>
      <c r="E12" s="93"/>
      <c r="F12" s="8"/>
    </row>
    <row r="13" spans="1:6" ht="12.75">
      <c r="A13" s="8" t="s">
        <v>146</v>
      </c>
      <c r="B13" s="26">
        <v>4932925.800000001</v>
      </c>
      <c r="C13" s="93">
        <f>SUM('Ingresos Reales'!E18)</f>
        <v>5687508.17</v>
      </c>
      <c r="D13" s="26">
        <f>SUM('Presupuesto Ingresos'!E18)</f>
        <v>7106712</v>
      </c>
      <c r="E13" s="93">
        <f>SUM(C13-D13)</f>
        <v>-1419203.83</v>
      </c>
      <c r="F13" s="8"/>
    </row>
    <row r="14" spans="1:6" ht="12.75">
      <c r="A14" s="8"/>
      <c r="B14" s="26"/>
      <c r="C14" s="93"/>
      <c r="D14" s="26"/>
      <c r="E14" s="93"/>
      <c r="F14" s="8"/>
    </row>
    <row r="15" spans="1:6" ht="12.75">
      <c r="A15" s="8" t="s">
        <v>147</v>
      </c>
      <c r="B15" s="26">
        <v>205568</v>
      </c>
      <c r="C15" s="93">
        <f>SUM('Ingresos Reales'!E19)</f>
        <v>218910</v>
      </c>
      <c r="D15" s="26">
        <f>SUM('Presupuesto Ingresos'!E19)</f>
        <v>214000</v>
      </c>
      <c r="E15" s="93">
        <f>SUM(C15-D15)</f>
        <v>4910</v>
      </c>
      <c r="F15" s="8"/>
    </row>
    <row r="16" spans="1:6" ht="12.75">
      <c r="A16" s="8"/>
      <c r="B16" s="26"/>
      <c r="C16" s="93"/>
      <c r="D16" s="26"/>
      <c r="E16" s="93"/>
      <c r="F16" s="8"/>
    </row>
    <row r="17" spans="1:6" ht="12.75">
      <c r="A17" s="8" t="s">
        <v>148</v>
      </c>
      <c r="B17" s="26">
        <v>1454393.5999999999</v>
      </c>
      <c r="C17" s="93">
        <f>SUM('Ingresos Reales'!E20)</f>
        <v>1451428.95</v>
      </c>
      <c r="D17" s="26">
        <f>SUM('Presupuesto Ingresos'!E20)</f>
        <v>1521000</v>
      </c>
      <c r="E17" s="93">
        <f>SUM(C17-D17)</f>
        <v>-69571.05000000005</v>
      </c>
      <c r="F17" s="8"/>
    </row>
    <row r="18" spans="1:6" ht="12.75">
      <c r="A18" s="8"/>
      <c r="B18" s="26"/>
      <c r="C18" s="93"/>
      <c r="D18" s="26"/>
      <c r="E18" s="93"/>
      <c r="F18" s="8"/>
    </row>
    <row r="19" spans="1:6" ht="12.75">
      <c r="A19" s="8" t="s">
        <v>149</v>
      </c>
      <c r="B19" s="26">
        <v>0</v>
      </c>
      <c r="C19" s="93">
        <f>SUM('Ingresos Reales'!E21)</f>
        <v>0</v>
      </c>
      <c r="D19" s="26">
        <f>SUM('Presupuesto Ingresos'!E21)</f>
        <v>0</v>
      </c>
      <c r="E19" s="93">
        <f>SUM(C19-D19)</f>
        <v>0</v>
      </c>
      <c r="F19" s="8"/>
    </row>
    <row r="20" spans="1:6" ht="12.75">
      <c r="A20" s="8"/>
      <c r="B20" s="26"/>
      <c r="C20" s="93"/>
      <c r="D20" s="26"/>
      <c r="E20" s="93"/>
      <c r="F20" s="8"/>
    </row>
    <row r="21" spans="1:6" ht="12.75">
      <c r="A21" s="8" t="s">
        <v>220</v>
      </c>
      <c r="B21" s="26">
        <v>663293.32</v>
      </c>
      <c r="C21" s="93">
        <f>SUM('Ingresos Reales'!E22)</f>
        <v>832263.1000000001</v>
      </c>
      <c r="D21" s="26">
        <f>SUM('Presupuesto Ingresos'!E22)</f>
        <v>693000</v>
      </c>
      <c r="E21" s="93">
        <f>SUM(C21-D21)</f>
        <v>139263.1000000001</v>
      </c>
      <c r="F21" s="8"/>
    </row>
    <row r="22" spans="1:6" ht="12.75">
      <c r="A22" s="8"/>
      <c r="B22" s="26"/>
      <c r="C22" s="93"/>
      <c r="D22" s="26"/>
      <c r="E22" s="93"/>
      <c r="F22" s="8"/>
    </row>
    <row r="23" spans="1:6" ht="12.75">
      <c r="A23" s="8" t="s">
        <v>150</v>
      </c>
      <c r="B23" s="26">
        <v>0</v>
      </c>
      <c r="C23" s="93">
        <f>SUM('Ingresos Reales'!E23)</f>
        <v>0</v>
      </c>
      <c r="D23" s="26">
        <f>SUM('Presupuesto Ingresos'!E23)</f>
        <v>0</v>
      </c>
      <c r="E23" s="93">
        <f>SUM(C23-D23)</f>
        <v>0</v>
      </c>
      <c r="F23" s="8"/>
    </row>
    <row r="24" spans="1:6" ht="12.75">
      <c r="A24" s="8"/>
      <c r="B24" s="26"/>
      <c r="C24" s="93"/>
      <c r="D24" s="26"/>
      <c r="E24" s="93"/>
      <c r="F24" s="8"/>
    </row>
    <row r="25" spans="1:6" ht="12.75">
      <c r="A25" s="8" t="s">
        <v>151</v>
      </c>
      <c r="B25" s="26">
        <v>0</v>
      </c>
      <c r="C25" s="93">
        <f>SUM('Ingresos Reales'!E24)</f>
        <v>0</v>
      </c>
      <c r="D25" s="26">
        <f>SUM('Presupuesto Ingresos'!E24)</f>
        <v>0</v>
      </c>
      <c r="E25" s="93">
        <f>SUM(C25-D25)</f>
        <v>0</v>
      </c>
      <c r="F25" s="8"/>
    </row>
    <row r="26" spans="1:6" ht="12.75">
      <c r="A26" s="8"/>
      <c r="B26" s="26"/>
      <c r="C26" s="93"/>
      <c r="D26" s="26"/>
      <c r="E26" s="93"/>
      <c r="F26" s="8"/>
    </row>
    <row r="27" spans="1:6" ht="12.75">
      <c r="A27" s="8" t="s">
        <v>152</v>
      </c>
      <c r="B27" s="26">
        <v>227077.6</v>
      </c>
      <c r="C27" s="93">
        <f>SUM('Ingresos Reales'!E25)</f>
        <v>667713.92</v>
      </c>
      <c r="D27" s="26">
        <f>SUM('Presupuesto Ingresos'!E25)</f>
        <v>237000</v>
      </c>
      <c r="E27" s="93">
        <f>SUM(C27-D27)</f>
        <v>430713.92000000004</v>
      </c>
      <c r="F27" s="8"/>
    </row>
    <row r="28" spans="1:6" ht="12.75">
      <c r="A28" s="8"/>
      <c r="B28" s="26"/>
      <c r="C28" s="93"/>
      <c r="D28" s="26"/>
      <c r="E28" s="93"/>
      <c r="F28" s="8"/>
    </row>
    <row r="29" spans="1:6" ht="12.75">
      <c r="A29" s="8" t="s">
        <v>19</v>
      </c>
      <c r="B29" s="26">
        <v>1964672.5</v>
      </c>
      <c r="C29" s="93">
        <f>SUM('Ingresos Reales'!E26)</f>
        <v>2251170.09</v>
      </c>
      <c r="D29" s="26">
        <f>SUM('Presupuesto Ingresos'!E26)</f>
        <v>2052000</v>
      </c>
      <c r="E29" s="93">
        <f>SUM(C29-D29)</f>
        <v>199170.08999999985</v>
      </c>
      <c r="F29" s="8"/>
    </row>
    <row r="30" spans="1:6" ht="12.75">
      <c r="A30" s="8"/>
      <c r="B30" s="26"/>
      <c r="C30" s="93"/>
      <c r="D30" s="26"/>
      <c r="E30" s="93"/>
      <c r="F30" s="8"/>
    </row>
    <row r="31" spans="1:6" ht="12.75">
      <c r="A31" s="8" t="s">
        <v>120</v>
      </c>
      <c r="B31" s="26">
        <v>0</v>
      </c>
      <c r="C31" s="93">
        <f>SUM('Ingresos Reales'!E27)</f>
        <v>0</v>
      </c>
      <c r="D31" s="26">
        <f>SUM('Presupuesto Ingresos'!E27)</f>
        <v>0</v>
      </c>
      <c r="E31" s="93">
        <f>SUM(C31-D31)</f>
        <v>0</v>
      </c>
      <c r="F31" s="8"/>
    </row>
    <row r="32" spans="1:6" ht="12.75">
      <c r="A32" s="9"/>
      <c r="B32" s="27"/>
      <c r="C32" s="27"/>
      <c r="D32" s="27"/>
      <c r="E32" s="27"/>
      <c r="F32" s="8"/>
    </row>
    <row r="33" ht="12.75">
      <c r="F33" s="8"/>
    </row>
    <row r="34" spans="1:6" ht="12.75">
      <c r="A34" s="5" t="s">
        <v>4</v>
      </c>
      <c r="B34" s="6">
        <f>SUM(B8:B32)</f>
        <v>9628733.620000001</v>
      </c>
      <c r="C34" s="6">
        <f>SUM(C8:C32)</f>
        <v>11414173.83</v>
      </c>
      <c r="D34" s="6">
        <f>SUM(D8:D32)</f>
        <v>12013712</v>
      </c>
      <c r="E34" s="6">
        <f>SUM(E8:E32)</f>
        <v>-599538.17</v>
      </c>
      <c r="F34" s="31"/>
    </row>
    <row r="35" ht="12.75">
      <c r="F35" s="8"/>
    </row>
    <row r="36" spans="1:6" ht="12.75">
      <c r="A36" s="13"/>
      <c r="B36" s="14"/>
      <c r="C36" s="14"/>
      <c r="D36" s="14"/>
      <c r="E36" s="14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5" right="0.3937007874015748" top="0.22" bottom="0.3937007874015748" header="0" footer="0.29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customWidth="1"/>
    <col min="2" max="2" width="16.57421875" style="0" customWidth="1"/>
    <col min="3" max="3" width="15.28125" style="0" customWidth="1"/>
    <col min="4" max="4" width="15.421875" style="0" customWidth="1"/>
    <col min="5" max="5" width="15.28125" style="0" customWidth="1"/>
    <col min="6" max="6" width="34.574218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235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69" t="s">
        <v>237</v>
      </c>
      <c r="B9" s="70">
        <v>0</v>
      </c>
      <c r="C9" s="94">
        <f>SUM('Ingresos Reales'!E30)</f>
        <v>0</v>
      </c>
      <c r="D9" s="70">
        <f>SUM('Presupuesto Ingresos'!E30)</f>
        <v>0</v>
      </c>
      <c r="E9" s="94">
        <f>SUM(C9-D9)</f>
        <v>0</v>
      </c>
      <c r="F9" s="8"/>
    </row>
    <row r="10" spans="1:6" ht="12.75">
      <c r="A10" s="69"/>
      <c r="B10" s="70"/>
      <c r="C10" s="94"/>
      <c r="D10" s="70"/>
      <c r="E10" s="94"/>
      <c r="F10" s="8"/>
    </row>
    <row r="11" spans="1:6" ht="25.5">
      <c r="A11" s="69" t="s">
        <v>280</v>
      </c>
      <c r="B11" s="70">
        <v>0</v>
      </c>
      <c r="C11" s="94">
        <f>SUM('Ingresos Reales'!E31)</f>
        <v>0</v>
      </c>
      <c r="D11" s="70">
        <f>SUM('Presupuesto Ingresos'!E31)</f>
        <v>0</v>
      </c>
      <c r="E11" s="94">
        <f>SUM(C11-D11)</f>
        <v>0</v>
      </c>
      <c r="F11" s="8"/>
    </row>
    <row r="12" spans="1:6" ht="12.75">
      <c r="A12" s="69"/>
      <c r="B12" s="70"/>
      <c r="C12" s="94"/>
      <c r="D12" s="70"/>
      <c r="E12" s="94"/>
      <c r="F12" s="8"/>
    </row>
    <row r="13" spans="1:6" ht="12.75">
      <c r="A13" s="69" t="s">
        <v>238</v>
      </c>
      <c r="B13" s="70">
        <v>0</v>
      </c>
      <c r="C13" s="94">
        <f>SUM('Ingresos Reales'!E32)</f>
        <v>0</v>
      </c>
      <c r="D13" s="70">
        <f>SUM('Presupuesto Ingresos'!E32)</f>
        <v>0</v>
      </c>
      <c r="E13" s="94">
        <f>SUM(C13-D13)</f>
        <v>0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1:6" ht="12.75">
      <c r="A15" s="16"/>
      <c r="B15" s="40"/>
      <c r="C15" s="40"/>
      <c r="D15" s="40"/>
      <c r="E15" s="40"/>
      <c r="F15" s="8"/>
    </row>
    <row r="16" spans="1:6" ht="12.75">
      <c r="A16" s="5" t="s">
        <v>4</v>
      </c>
      <c r="B16" s="6">
        <f>SUM(B8:B14)</f>
        <v>0</v>
      </c>
      <c r="C16" s="95">
        <f>SUM(C8:C14)</f>
        <v>0</v>
      </c>
      <c r="D16" s="6">
        <f>SUM(D8:D14)</f>
        <v>0</v>
      </c>
      <c r="E16" s="95">
        <f>SUM(E8:E14)</f>
        <v>0</v>
      </c>
      <c r="F16" s="31"/>
    </row>
    <row r="17" spans="1:6" ht="12.75">
      <c r="A17" s="16"/>
      <c r="B17" s="16"/>
      <c r="C17" s="16"/>
      <c r="D17" s="16"/>
      <c r="E17" s="16"/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75" right="0.75" top="0.28" bottom="1" header="0" footer="0"/>
  <pageSetup fitToHeight="1" fitToWidth="1"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7109375" style="0" bestFit="1" customWidth="1"/>
    <col min="2" max="2" width="16.8515625" style="0" customWidth="1"/>
    <col min="3" max="3" width="15.28125" style="0" customWidth="1"/>
    <col min="4" max="4" width="14.8515625" style="0" bestFit="1" customWidth="1"/>
    <col min="5" max="5" width="15.28125" style="0" customWidth="1"/>
    <col min="6" max="6" width="34.5742187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34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7" spans="1:6" ht="12.75">
      <c r="A7" s="99"/>
      <c r="B7" s="16"/>
      <c r="C7" s="16"/>
      <c r="D7" s="16"/>
      <c r="E7" s="16"/>
      <c r="F7" s="100"/>
    </row>
    <row r="8" spans="1:6" ht="12.75">
      <c r="A8" s="101"/>
      <c r="B8" s="25"/>
      <c r="C8" s="25"/>
      <c r="D8" s="25"/>
      <c r="E8" s="25"/>
      <c r="F8" s="102"/>
    </row>
    <row r="9" spans="1:6" ht="12.75">
      <c r="A9" s="103" t="s">
        <v>35</v>
      </c>
      <c r="B9" s="26">
        <v>1750504.38</v>
      </c>
      <c r="C9" s="93">
        <f>SUM('Ingresos Reales'!E35)</f>
        <v>32358</v>
      </c>
      <c r="D9" s="26">
        <f>SUM('Presupuesto Ingresos'!E35)</f>
        <v>1829000</v>
      </c>
      <c r="E9" s="93">
        <f>SUM(C9-D9)</f>
        <v>-1796642</v>
      </c>
      <c r="F9" s="104"/>
    </row>
    <row r="10" spans="1:6" ht="12.75">
      <c r="A10" s="103"/>
      <c r="B10" s="26"/>
      <c r="C10" s="93"/>
      <c r="D10" s="26"/>
      <c r="E10" s="93"/>
      <c r="F10" s="104"/>
    </row>
    <row r="11" spans="1:6" ht="12.75">
      <c r="A11" s="103" t="s">
        <v>36</v>
      </c>
      <c r="B11" s="26">
        <v>260103.18</v>
      </c>
      <c r="C11" s="93">
        <f>SUM('Ingresos Reales'!E36)</f>
        <v>505352.51</v>
      </c>
      <c r="D11" s="26">
        <f>SUM('Presupuesto Ingresos'!E36)</f>
        <v>272000</v>
      </c>
      <c r="E11" s="93">
        <f>SUM(C11-D11)</f>
        <v>233352.51</v>
      </c>
      <c r="F11" s="104"/>
    </row>
    <row r="12" spans="1:6" ht="12.75">
      <c r="A12" s="103"/>
      <c r="B12" s="26"/>
      <c r="C12" s="93"/>
      <c r="D12" s="26"/>
      <c r="E12" s="93"/>
      <c r="F12" s="104"/>
    </row>
    <row r="13" spans="1:6" ht="12.75">
      <c r="A13" s="103" t="s">
        <v>153</v>
      </c>
      <c r="B13" s="26">
        <v>0</v>
      </c>
      <c r="C13" s="93">
        <f>SUM('Ingresos Reales'!E37)</f>
        <v>0</v>
      </c>
      <c r="D13" s="26">
        <f>SUM('Presupuesto Ingresos'!E37)</f>
        <v>0</v>
      </c>
      <c r="E13" s="93">
        <f>SUM(C13-D13)</f>
        <v>0</v>
      </c>
      <c r="F13" s="104"/>
    </row>
    <row r="14" spans="1:6" ht="12.75">
      <c r="A14" s="103"/>
      <c r="B14" s="26"/>
      <c r="C14" s="93"/>
      <c r="D14" s="26"/>
      <c r="E14" s="93"/>
      <c r="F14" s="104"/>
    </row>
    <row r="15" spans="1:6" ht="12.75">
      <c r="A15" s="103" t="s">
        <v>154</v>
      </c>
      <c r="B15" s="26">
        <v>0</v>
      </c>
      <c r="C15" s="93">
        <f>SUM('Ingresos Reales'!E38)</f>
        <v>0</v>
      </c>
      <c r="D15" s="26">
        <f>SUM('Presupuesto Ingresos'!E38)</f>
        <v>0</v>
      </c>
      <c r="E15" s="93">
        <f>SUM(C15-D15)</f>
        <v>0</v>
      </c>
      <c r="F15" s="104"/>
    </row>
    <row r="16" spans="1:6" ht="12.75">
      <c r="A16" s="103"/>
      <c r="B16" s="26"/>
      <c r="C16" s="93"/>
      <c r="D16" s="26"/>
      <c r="E16" s="93"/>
      <c r="F16" s="104"/>
    </row>
    <row r="17" spans="1:6" ht="12.75">
      <c r="A17" s="103" t="s">
        <v>155</v>
      </c>
      <c r="B17" s="26">
        <v>0</v>
      </c>
      <c r="C17" s="93">
        <f>SUM('Ingresos Reales'!E39)</f>
        <v>0</v>
      </c>
      <c r="D17" s="26">
        <f>SUM('Presupuesto Ingresos'!E39)</f>
        <v>0</v>
      </c>
      <c r="E17" s="93">
        <f>SUM(C17-D17)</f>
        <v>0</v>
      </c>
      <c r="F17" s="104"/>
    </row>
    <row r="18" spans="1:6" ht="12.75">
      <c r="A18" s="103"/>
      <c r="B18" s="26"/>
      <c r="C18" s="93"/>
      <c r="D18" s="26"/>
      <c r="E18" s="93"/>
      <c r="F18" s="104"/>
    </row>
    <row r="19" spans="1:6" ht="12.75">
      <c r="A19" s="103" t="s">
        <v>174</v>
      </c>
      <c r="B19" s="26">
        <v>0</v>
      </c>
      <c r="C19" s="93">
        <f>SUM('Ingresos Reales'!E40)</f>
        <v>0</v>
      </c>
      <c r="D19" s="26">
        <f>SUM('Presupuesto Ingresos'!E40)</f>
        <v>0</v>
      </c>
      <c r="E19" s="93">
        <f>SUM(C19-D19)</f>
        <v>0</v>
      </c>
      <c r="F19" s="104"/>
    </row>
    <row r="20" spans="1:6" ht="12.75">
      <c r="A20" s="103"/>
      <c r="B20" s="26"/>
      <c r="C20" s="93"/>
      <c r="D20" s="26"/>
      <c r="E20" s="93"/>
      <c r="F20" s="104"/>
    </row>
    <row r="21" spans="1:6" ht="12.75">
      <c r="A21" s="103" t="s">
        <v>156</v>
      </c>
      <c r="B21" s="26">
        <v>0</v>
      </c>
      <c r="C21" s="93">
        <f>SUM('Ingresos Reales'!E41)</f>
        <v>0</v>
      </c>
      <c r="D21" s="26">
        <f>SUM('Presupuesto Ingresos'!E41)</f>
        <v>0</v>
      </c>
      <c r="E21" s="93">
        <f>SUM(C21-D21)</f>
        <v>0</v>
      </c>
      <c r="F21" s="104"/>
    </row>
    <row r="22" spans="1:6" ht="12.75">
      <c r="A22" s="103"/>
      <c r="B22" s="26"/>
      <c r="C22" s="93"/>
      <c r="D22" s="26"/>
      <c r="E22" s="93"/>
      <c r="F22" s="104"/>
    </row>
    <row r="23" spans="1:6" ht="12.75">
      <c r="A23" s="103" t="s">
        <v>157</v>
      </c>
      <c r="B23" s="26">
        <v>0</v>
      </c>
      <c r="C23" s="93">
        <f>SUM('Ingresos Reales'!E42)</f>
        <v>0</v>
      </c>
      <c r="D23" s="26">
        <f>SUM('Presupuesto Ingresos'!E42)</f>
        <v>0</v>
      </c>
      <c r="E23" s="93">
        <f>SUM(C23-D23)</f>
        <v>0</v>
      </c>
      <c r="F23" s="104"/>
    </row>
    <row r="24" spans="1:6" ht="12.75">
      <c r="A24" s="103"/>
      <c r="B24" s="26"/>
      <c r="C24" s="93"/>
      <c r="D24" s="26"/>
      <c r="E24" s="93"/>
      <c r="F24" s="104"/>
    </row>
    <row r="25" spans="1:6" ht="12.75">
      <c r="A25" s="103" t="s">
        <v>20</v>
      </c>
      <c r="B25" s="26">
        <v>598722.69</v>
      </c>
      <c r="C25" s="93">
        <f>SUM('Ingresos Reales'!E43)</f>
        <v>449635.82000000007</v>
      </c>
      <c r="D25" s="26">
        <f>SUM('Presupuesto Ingresos'!E43)</f>
        <v>625000</v>
      </c>
      <c r="E25" s="93">
        <f>SUM(C25-D25)</f>
        <v>-175364.17999999993</v>
      </c>
      <c r="F25" s="104"/>
    </row>
    <row r="26" spans="1:6" ht="12.75">
      <c r="A26" s="103"/>
      <c r="B26" s="26"/>
      <c r="C26" s="93"/>
      <c r="D26" s="26"/>
      <c r="E26" s="93"/>
      <c r="F26" s="104"/>
    </row>
    <row r="27" spans="1:6" ht="12.75">
      <c r="A27" s="103" t="s">
        <v>158</v>
      </c>
      <c r="B27" s="26">
        <v>0</v>
      </c>
      <c r="C27" s="93">
        <f>SUM('Ingresos Reales'!E44)</f>
        <v>0</v>
      </c>
      <c r="D27" s="26">
        <f>SUM('Presupuesto Ingresos'!E44)</f>
        <v>0</v>
      </c>
      <c r="E27" s="93">
        <f>SUM(C27-D27)</f>
        <v>0</v>
      </c>
      <c r="F27" s="104"/>
    </row>
    <row r="28" spans="1:6" ht="12.75">
      <c r="A28" s="103"/>
      <c r="B28" s="26"/>
      <c r="C28" s="93"/>
      <c r="D28" s="26"/>
      <c r="E28" s="93"/>
      <c r="F28" s="104"/>
    </row>
    <row r="29" spans="1:6" ht="12.75">
      <c r="A29" s="103" t="s">
        <v>19</v>
      </c>
      <c r="B29" s="26">
        <v>0</v>
      </c>
      <c r="C29" s="93">
        <f>SUM('Ingresos Reales'!E45)</f>
        <v>195.04000000000002</v>
      </c>
      <c r="D29" s="26">
        <f>SUM('Presupuesto Ingresos'!E45)</f>
        <v>0</v>
      </c>
      <c r="E29" s="93">
        <f>SUM(C29-D29)</f>
        <v>195.04000000000002</v>
      </c>
      <c r="F29" s="104"/>
    </row>
    <row r="30" spans="1:6" ht="12.75">
      <c r="A30" s="105"/>
      <c r="B30" s="27"/>
      <c r="C30" s="27"/>
      <c r="D30" s="27"/>
      <c r="E30" s="27"/>
      <c r="F30" s="104"/>
    </row>
    <row r="31" spans="1:6" ht="12.75">
      <c r="A31" s="99"/>
      <c r="B31" s="40"/>
      <c r="C31" s="40"/>
      <c r="D31" s="40"/>
      <c r="E31" s="40"/>
      <c r="F31" s="104"/>
    </row>
    <row r="32" spans="1:6" ht="12.75">
      <c r="A32" s="106" t="s">
        <v>4</v>
      </c>
      <c r="B32" s="95">
        <f>SUM(B8:B29)</f>
        <v>2609330.25</v>
      </c>
      <c r="C32" s="95">
        <f>SUM(C9:C29)</f>
        <v>987541.3700000001</v>
      </c>
      <c r="D32" s="95">
        <f>SUM(D8:D29)</f>
        <v>2726000</v>
      </c>
      <c r="E32" s="95">
        <f>SUM(E8:E29)</f>
        <v>-1738458.63</v>
      </c>
      <c r="F32" s="107"/>
    </row>
    <row r="33" spans="1:6" ht="12.75">
      <c r="A33" s="99"/>
      <c r="B33" s="16"/>
      <c r="C33" s="108"/>
      <c r="D33" s="16"/>
      <c r="E33" s="16"/>
      <c r="F33" s="104"/>
    </row>
    <row r="34" spans="1:6" ht="12.75">
      <c r="A34" s="109"/>
      <c r="B34" s="14"/>
      <c r="C34" s="14"/>
      <c r="D34" s="14"/>
      <c r="E34" s="14"/>
      <c r="F34" s="100"/>
    </row>
    <row r="35" spans="1:6" ht="12.75">
      <c r="A35" s="99"/>
      <c r="B35" s="16"/>
      <c r="C35" s="16"/>
      <c r="D35" s="16"/>
      <c r="E35" s="16"/>
      <c r="F35" s="100"/>
    </row>
    <row r="36" spans="1:6" ht="12.75">
      <c r="A36" s="99"/>
      <c r="B36" s="16"/>
      <c r="C36" s="16"/>
      <c r="D36" s="16"/>
      <c r="E36" s="16"/>
      <c r="F36" s="100"/>
    </row>
    <row r="37" spans="1:6" ht="12.75">
      <c r="A37" s="99"/>
      <c r="B37" s="16"/>
      <c r="C37" s="16"/>
      <c r="D37" s="16"/>
      <c r="E37" s="16"/>
      <c r="F37" s="100"/>
    </row>
    <row r="38" spans="1:6" ht="12.75">
      <c r="A38" s="99"/>
      <c r="B38" s="16"/>
      <c r="C38" s="16"/>
      <c r="D38" s="16"/>
      <c r="E38" s="16"/>
      <c r="F38" s="100"/>
    </row>
    <row r="39" spans="1:6" ht="12.75">
      <c r="A39" s="99"/>
      <c r="B39" s="16"/>
      <c r="C39" s="16"/>
      <c r="D39" s="16"/>
      <c r="E39" s="16"/>
      <c r="F39" s="100"/>
    </row>
    <row r="40" spans="1:6" ht="12.75">
      <c r="A40" s="99"/>
      <c r="B40" s="16"/>
      <c r="C40" s="16"/>
      <c r="D40" s="16"/>
      <c r="E40" s="16"/>
      <c r="F40" s="100"/>
    </row>
    <row r="41" spans="1:6" ht="12.75">
      <c r="A41" s="99"/>
      <c r="B41" s="16"/>
      <c r="C41" s="16"/>
      <c r="D41" s="16"/>
      <c r="E41" s="16"/>
      <c r="F41" s="100"/>
    </row>
    <row r="42" spans="1:6" ht="12.75">
      <c r="A42" s="99"/>
      <c r="B42" s="16"/>
      <c r="C42" s="16"/>
      <c r="D42" s="16"/>
      <c r="E42" s="16"/>
      <c r="F42" s="100"/>
    </row>
    <row r="43" spans="1:6" ht="12.75">
      <c r="A43" s="99"/>
      <c r="B43" s="16"/>
      <c r="C43" s="16"/>
      <c r="D43" s="16"/>
      <c r="E43" s="16"/>
      <c r="F43" s="100"/>
    </row>
    <row r="44" spans="1:6" ht="12.75">
      <c r="A44" s="99"/>
      <c r="B44" s="16"/>
      <c r="C44" s="16"/>
      <c r="D44" s="16"/>
      <c r="E44" s="16"/>
      <c r="F44" s="100"/>
    </row>
    <row r="45" spans="1:6" ht="12.75">
      <c r="A45" s="99"/>
      <c r="B45" s="16"/>
      <c r="C45" s="16"/>
      <c r="D45" s="16"/>
      <c r="E45" s="16"/>
      <c r="F45" s="100"/>
    </row>
    <row r="46" spans="1:6" ht="13.5" thickBot="1">
      <c r="A46" s="110"/>
      <c r="B46" s="111"/>
      <c r="C46" s="111"/>
      <c r="D46" s="111"/>
      <c r="E46" s="111"/>
      <c r="F46" s="112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3" bottom="0.17" header="0" footer="0"/>
  <pageSetup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37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21</v>
      </c>
      <c r="B9" s="26">
        <v>6817812.73</v>
      </c>
      <c r="C9" s="93">
        <f>SUM('Ingresos Reales'!E48)</f>
        <v>9325970.96</v>
      </c>
      <c r="D9" s="26">
        <f>SUM('Presupuesto Ingresos'!E48)</f>
        <v>7126000</v>
      </c>
      <c r="E9" s="93">
        <f>SUM(C9-D9)</f>
        <v>2199970.960000001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22</v>
      </c>
      <c r="B11" s="26">
        <v>4476779.62</v>
      </c>
      <c r="C11" s="93">
        <f>SUM('Ingresos Reales'!E49)</f>
        <v>5850331.02</v>
      </c>
      <c r="D11" s="26">
        <f>SUM('Presupuesto Ingresos'!E49)</f>
        <v>4679000</v>
      </c>
      <c r="E11" s="93">
        <f>SUM(C11-D11)</f>
        <v>1171331.0199999996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23</v>
      </c>
      <c r="B13" s="26">
        <v>0</v>
      </c>
      <c r="C13" s="93">
        <f>SUM('Ingresos Reales'!E50)</f>
        <v>0</v>
      </c>
      <c r="D13" s="26">
        <f>SUM('Presupuesto Ingresos'!E50)</f>
        <v>0</v>
      </c>
      <c r="E13" s="93">
        <f>SUM(C13-D13)</f>
        <v>0</v>
      </c>
      <c r="F13" s="8"/>
    </row>
    <row r="14" spans="1:6" ht="12.75">
      <c r="A14" s="8"/>
      <c r="B14" s="26"/>
      <c r="C14" s="26"/>
      <c r="D14" s="26"/>
      <c r="E14" s="26"/>
      <c r="F14" s="8"/>
    </row>
    <row r="15" spans="1:6" ht="12.75">
      <c r="A15" s="8" t="s">
        <v>159</v>
      </c>
      <c r="B15" s="26">
        <v>0</v>
      </c>
      <c r="C15" s="93">
        <f>SUM('Ingresos Reales'!E51)</f>
        <v>0</v>
      </c>
      <c r="D15" s="26">
        <f>SUM('Presupuesto Ingresos'!E51)</f>
        <v>0</v>
      </c>
      <c r="E15" s="93">
        <f>SUM(C15-D15)</f>
        <v>0</v>
      </c>
      <c r="F15" s="8"/>
    </row>
    <row r="16" spans="1:6" ht="12.75">
      <c r="A16" s="8"/>
      <c r="B16" s="26"/>
      <c r="C16" s="26"/>
      <c r="D16" s="26"/>
      <c r="E16" s="26"/>
      <c r="F16" s="8"/>
    </row>
    <row r="17" spans="1:6" ht="12.75">
      <c r="A17" s="8" t="s">
        <v>24</v>
      </c>
      <c r="B17" s="26">
        <v>0</v>
      </c>
      <c r="C17" s="93">
        <f>SUM('Ingresos Reales'!E52)</f>
        <v>0</v>
      </c>
      <c r="D17" s="26">
        <f>SUM('Presupuesto Ingresos'!E52)</f>
        <v>0</v>
      </c>
      <c r="E17" s="93">
        <f>SUM(C17-D17)</f>
        <v>0</v>
      </c>
      <c r="F17" s="8"/>
    </row>
    <row r="18" spans="1:6" ht="12.75">
      <c r="A18" s="8"/>
      <c r="B18" s="26"/>
      <c r="C18" s="26"/>
      <c r="D18" s="37"/>
      <c r="E18" s="26"/>
      <c r="F18" s="8"/>
    </row>
    <row r="19" spans="1:6" ht="12.75">
      <c r="A19" s="8" t="s">
        <v>19</v>
      </c>
      <c r="B19" s="26">
        <v>227000.7</v>
      </c>
      <c r="C19" s="93">
        <f>SUM('Ingresos Reales'!E53)</f>
        <v>244971.69</v>
      </c>
      <c r="D19" s="26">
        <f>SUM('Presupuesto Ingresos'!E53)</f>
        <v>240000</v>
      </c>
      <c r="E19" s="93">
        <f>SUM(C19-D19)</f>
        <v>4971.690000000002</v>
      </c>
      <c r="F19" s="8"/>
    </row>
    <row r="20" spans="1:6" ht="12.75">
      <c r="A20" s="8"/>
      <c r="B20" s="26"/>
      <c r="C20" s="93"/>
      <c r="D20" s="26"/>
      <c r="E20" s="93"/>
      <c r="F20" s="8"/>
    </row>
    <row r="21" spans="1:6" ht="12.75">
      <c r="A21" s="8" t="s">
        <v>120</v>
      </c>
      <c r="B21" s="26">
        <v>445797.32</v>
      </c>
      <c r="C21" s="93">
        <f>SUM('Ingresos Reales'!E54)</f>
        <v>371722.24</v>
      </c>
      <c r="D21" s="26">
        <f>SUM('Presupuesto Ingresos'!E54)</f>
        <v>464000</v>
      </c>
      <c r="E21" s="93">
        <f>SUM(C21-D21)</f>
        <v>-92277.76000000001</v>
      </c>
      <c r="F21" s="8"/>
    </row>
    <row r="22" spans="1:6" ht="12.75">
      <c r="A22" s="9"/>
      <c r="B22" s="27"/>
      <c r="C22" s="27"/>
      <c r="D22" s="27"/>
      <c r="E22" s="27"/>
      <c r="F22" s="8"/>
    </row>
    <row r="23" spans="3:6" ht="12.75">
      <c r="C23" s="73"/>
      <c r="E23" s="73"/>
      <c r="F23" s="8"/>
    </row>
    <row r="24" spans="1:6" ht="12.75">
      <c r="A24" s="5" t="s">
        <v>4</v>
      </c>
      <c r="B24" s="6">
        <f>SUM(B8:B22)</f>
        <v>11967390.370000001</v>
      </c>
      <c r="C24" s="6">
        <f>SUM(C8:C22)</f>
        <v>15792995.91</v>
      </c>
      <c r="D24" s="6">
        <f>SUM(D8:D22)</f>
        <v>12509000</v>
      </c>
      <c r="E24" s="6">
        <f>SUM(E8:E22)</f>
        <v>3283995.91</v>
      </c>
      <c r="F24" s="31"/>
    </row>
    <row r="25" ht="12.75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4" top="0.23" bottom="0.17" header="0" footer="0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4.140625" style="0" customWidth="1"/>
  </cols>
  <sheetData>
    <row r="1" spans="1:6" ht="15.75">
      <c r="A1" s="239" t="s">
        <v>309</v>
      </c>
      <c r="B1" s="239"/>
      <c r="C1" s="239"/>
      <c r="D1" s="239"/>
      <c r="E1" s="239"/>
      <c r="F1" s="239"/>
    </row>
    <row r="2" spans="1:6" ht="12.75">
      <c r="A2" s="238" t="s">
        <v>511</v>
      </c>
      <c r="B2" s="238"/>
      <c r="C2" s="238"/>
      <c r="D2" s="238"/>
      <c r="E2" s="238"/>
      <c r="F2" s="238"/>
    </row>
    <row r="3" spans="1:6" ht="12.75">
      <c r="A3" s="238" t="s">
        <v>38</v>
      </c>
      <c r="B3" s="238"/>
      <c r="C3" s="238"/>
      <c r="D3" s="238"/>
      <c r="E3" s="238"/>
      <c r="F3" s="238"/>
    </row>
    <row r="4" ht="13.5" thickBot="1"/>
    <row r="5" spans="1:6" ht="13.5" thickBot="1">
      <c r="A5" s="28" t="s">
        <v>0</v>
      </c>
      <c r="B5" s="240" t="s">
        <v>178</v>
      </c>
      <c r="C5" s="241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2010</v>
      </c>
      <c r="C6" s="4">
        <v>2011</v>
      </c>
      <c r="D6" s="4">
        <v>2011</v>
      </c>
      <c r="E6" s="4"/>
      <c r="F6" s="30"/>
    </row>
    <row r="8" spans="1:6" ht="12.75">
      <c r="A8" s="7"/>
      <c r="B8" s="122"/>
      <c r="C8" s="25"/>
      <c r="D8" s="122"/>
      <c r="E8" s="25"/>
      <c r="F8" s="23"/>
    </row>
    <row r="9" spans="1:6" ht="12.75">
      <c r="A9" s="8" t="s">
        <v>27</v>
      </c>
      <c r="B9" s="124">
        <v>53037187.2</v>
      </c>
      <c r="C9" s="93">
        <f>SUM('Ingresos Reales'!E58)</f>
        <v>65806693.71</v>
      </c>
      <c r="D9" s="124">
        <f>SUM('Presupuesto Ingresos'!E57)</f>
        <v>60276000</v>
      </c>
      <c r="E9" s="93">
        <f>SUM(C9-D9)</f>
        <v>5530693.710000001</v>
      </c>
      <c r="F9" s="8"/>
    </row>
    <row r="10" spans="1:6" ht="12.75">
      <c r="A10" s="8"/>
      <c r="B10" s="124"/>
      <c r="C10" s="26"/>
      <c r="D10" s="124"/>
      <c r="E10" s="26"/>
      <c r="F10" s="8"/>
    </row>
    <row r="11" spans="1:6" ht="12.75">
      <c r="A11" s="8" t="s">
        <v>28</v>
      </c>
      <c r="B11" s="124">
        <v>4564331</v>
      </c>
      <c r="C11" s="93">
        <f>SUM('Ingresos Reales'!E59)</f>
        <v>6938320</v>
      </c>
      <c r="D11" s="124">
        <f>SUM('Presupuesto Ingresos'!E58)</f>
        <v>4770000</v>
      </c>
      <c r="E11" s="93">
        <f>SUM(C11-D11)</f>
        <v>2168320</v>
      </c>
      <c r="F11" s="8"/>
    </row>
    <row r="12" spans="1:6" ht="12.75">
      <c r="A12" s="8"/>
      <c r="B12" s="124"/>
      <c r="C12" s="26"/>
      <c r="D12" s="124"/>
      <c r="E12" s="26"/>
      <c r="F12" s="8"/>
    </row>
    <row r="13" spans="1:6" ht="12.75">
      <c r="A13" s="8" t="s">
        <v>134</v>
      </c>
      <c r="B13" s="124">
        <v>0</v>
      </c>
      <c r="C13" s="93">
        <f>SUM('Ingresos Reales'!E60)</f>
        <v>0</v>
      </c>
      <c r="D13" s="124">
        <f>SUM('Presupuesto Ingresos'!E59)</f>
        <v>0</v>
      </c>
      <c r="E13" s="93">
        <f>SUM(C13-D13)</f>
        <v>0</v>
      </c>
      <c r="F13" s="8"/>
    </row>
    <row r="14" spans="1:6" ht="12.75">
      <c r="A14" s="8"/>
      <c r="B14" s="124"/>
      <c r="C14" s="26"/>
      <c r="D14" s="124"/>
      <c r="E14" s="93"/>
      <c r="F14" s="8"/>
    </row>
    <row r="15" spans="1:6" ht="12.75">
      <c r="A15" s="8" t="s">
        <v>25</v>
      </c>
      <c r="B15" s="124">
        <v>8572159</v>
      </c>
      <c r="C15" s="93">
        <f>SUM('Ingresos Reales'!E61)</f>
        <v>10084840</v>
      </c>
      <c r="D15" s="124">
        <f>SUM('Presupuesto Ingresos'!E60)</f>
        <v>12403000</v>
      </c>
      <c r="E15" s="93">
        <f>SUM(C15-D15)</f>
        <v>-2318160</v>
      </c>
      <c r="F15" s="8"/>
    </row>
    <row r="16" spans="1:6" ht="12.75">
      <c r="A16" s="8"/>
      <c r="B16" s="124"/>
      <c r="C16" s="26"/>
      <c r="D16" s="124"/>
      <c r="E16" s="26"/>
      <c r="F16" s="8"/>
    </row>
    <row r="17" spans="1:6" ht="12.75">
      <c r="A17" s="8" t="s">
        <v>135</v>
      </c>
      <c r="B17" s="124">
        <v>0</v>
      </c>
      <c r="C17" s="93">
        <f>SUM('Ingresos Reales'!E62)</f>
        <v>0</v>
      </c>
      <c r="D17" s="124">
        <f>SUM('Presupuesto Ingresos'!E61)</f>
        <v>0</v>
      </c>
      <c r="E17" s="93">
        <f>SUM(C17-D17)</f>
        <v>0</v>
      </c>
      <c r="F17" s="8"/>
    </row>
    <row r="18" spans="1:6" ht="12.75">
      <c r="A18" s="8"/>
      <c r="B18" s="124"/>
      <c r="C18" s="26"/>
      <c r="D18" s="124"/>
      <c r="E18" s="26"/>
      <c r="F18" s="8"/>
    </row>
    <row r="19" spans="1:6" ht="12.75">
      <c r="A19" s="8" t="s">
        <v>121</v>
      </c>
      <c r="B19" s="124">
        <v>1392471</v>
      </c>
      <c r="C19" s="93">
        <f>SUM('Ingresos Reales'!E63)</f>
        <v>1444664</v>
      </c>
      <c r="D19" s="124">
        <f>SUM('Presupuesto Ingresos'!E62)</f>
        <v>1455000</v>
      </c>
      <c r="E19" s="93">
        <f>SUM(C19-D19)</f>
        <v>-10336</v>
      </c>
      <c r="F19" s="8"/>
    </row>
    <row r="20" spans="1:6" ht="12.75">
      <c r="A20" s="8"/>
      <c r="B20" s="124"/>
      <c r="C20" s="93"/>
      <c r="D20" s="124"/>
      <c r="E20" s="93"/>
      <c r="F20" s="8"/>
    </row>
    <row r="21" spans="1:6" ht="12.75">
      <c r="A21" s="8" t="s">
        <v>136</v>
      </c>
      <c r="B21" s="124">
        <v>2153371</v>
      </c>
      <c r="C21" s="93">
        <f>SUM('Ingresos Reales'!E64)</f>
        <v>3043740</v>
      </c>
      <c r="D21" s="124">
        <f>SUM('Presupuesto Ingresos'!E63)</f>
        <v>2249000</v>
      </c>
      <c r="E21" s="93">
        <f>SUM(C21-D21)</f>
        <v>794740</v>
      </c>
      <c r="F21" s="8"/>
    </row>
    <row r="22" spans="1:6" ht="12.75">
      <c r="A22" s="8"/>
      <c r="B22" s="124"/>
      <c r="C22" s="93"/>
      <c r="D22" s="124"/>
      <c r="E22" s="93"/>
      <c r="F22" s="8"/>
    </row>
    <row r="23" spans="1:6" ht="12.75">
      <c r="A23" s="8" t="s">
        <v>329</v>
      </c>
      <c r="B23" s="124">
        <v>2061765</v>
      </c>
      <c r="C23" s="93">
        <f>SUM('Ingresos Reales'!E65)</f>
        <v>2727814</v>
      </c>
      <c r="D23" s="124">
        <f>SUM('Presupuesto Ingresos'!E64)</f>
        <v>2156000</v>
      </c>
      <c r="E23" s="93">
        <f>SUM(C23-D23)</f>
        <v>571814</v>
      </c>
      <c r="F23" s="8"/>
    </row>
    <row r="24" spans="1:6" ht="12.75">
      <c r="A24" s="8"/>
      <c r="B24" s="124"/>
      <c r="C24" s="93"/>
      <c r="D24" s="124"/>
      <c r="E24" s="93"/>
      <c r="F24" s="8"/>
    </row>
    <row r="25" spans="1:6" ht="12.75">
      <c r="A25" s="8" t="s">
        <v>337</v>
      </c>
      <c r="B25" s="124">
        <v>3743720</v>
      </c>
      <c r="C25" s="93">
        <f>SUM('Ingresos Reales'!E66)</f>
        <v>4680675</v>
      </c>
      <c r="D25" s="124">
        <f>SUM('Presupuesto Ingresos'!E65)</f>
        <v>3913000</v>
      </c>
      <c r="E25" s="93">
        <f>SUM(C25-D25)</f>
        <v>767675</v>
      </c>
      <c r="F25" s="8"/>
    </row>
    <row r="26" spans="1:6" ht="12.75">
      <c r="A26" s="9"/>
      <c r="B26" s="37"/>
      <c r="C26" s="12"/>
      <c r="D26" s="37"/>
      <c r="E26" s="12"/>
      <c r="F26" s="8"/>
    </row>
    <row r="27" spans="1:6" ht="12.75">
      <c r="A27" s="5" t="s">
        <v>4</v>
      </c>
      <c r="B27" s="6">
        <f>SUM(B8:B25)</f>
        <v>75525004.2</v>
      </c>
      <c r="C27" s="6">
        <f>SUM(C8:C25)</f>
        <v>94726746.71000001</v>
      </c>
      <c r="D27" s="6">
        <f>SUM(D8:D25)</f>
        <v>87222000</v>
      </c>
      <c r="E27" s="6">
        <f>SUM(E8:E25)</f>
        <v>7504746.710000001</v>
      </c>
      <c r="F27" s="31"/>
    </row>
    <row r="28" ht="12.75">
      <c r="F28" s="8"/>
    </row>
    <row r="29" spans="1:6" ht="12.75">
      <c r="A29" s="13"/>
      <c r="B29" s="14"/>
      <c r="C29" s="14"/>
      <c r="D29" s="14"/>
      <c r="E29" s="14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5"/>
      <c r="B47" s="16"/>
      <c r="C47" s="16"/>
      <c r="D47" s="16"/>
      <c r="E47" s="16"/>
      <c r="F47" s="17"/>
    </row>
    <row r="48" spans="1:6" ht="12.75">
      <c r="A48" s="18"/>
      <c r="B48" s="19"/>
      <c r="C48" s="19"/>
      <c r="D48" s="19"/>
      <c r="E48" s="19"/>
      <c r="F48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27" bottom="0.19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Direccion de Transparencia y At'n. Ciudadana</cp:lastModifiedBy>
  <cp:lastPrinted>2011-04-07T18:07:44Z</cp:lastPrinted>
  <dcterms:created xsi:type="dcterms:W3CDTF">2000-02-14T21:44:41Z</dcterms:created>
  <dcterms:modified xsi:type="dcterms:W3CDTF">2011-04-16T15:59:52Z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