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985" activeTab="0"/>
  </bookViews>
  <sheets>
    <sheet name="Presupuesto Ingresos" sheetId="1" r:id="rId1"/>
    <sheet name="Ingresos Reales" sheetId="2" r:id="rId2"/>
    <sheet name="Analisis Ingr." sheetId="3" r:id="rId3"/>
    <sheet name="Impuestos" sheetId="4" r:id="rId4"/>
    <sheet name="Derechos" sheetId="5" r:id="rId5"/>
    <sheet name="Contribuciones" sheetId="6" r:id="rId6"/>
    <sheet name="Productos" sheetId="7" r:id="rId7"/>
    <sheet name="Aprovechamientos" sheetId="8" r:id="rId8"/>
    <sheet name="Participaciones" sheetId="9" r:id="rId9"/>
    <sheet name="FISM" sheetId="10" r:id="rId10"/>
    <sheet name="FFM" sheetId="11" r:id="rId11"/>
    <sheet name="F. Desc." sheetId="12" r:id="rId12"/>
    <sheet name="Otras Aport." sheetId="13" r:id="rId13"/>
    <sheet name="Vecinos" sheetId="14" r:id="rId14"/>
    <sheet name="Financiamientos" sheetId="15" r:id="rId15"/>
    <sheet name="Otros" sheetId="16" r:id="rId16"/>
    <sheet name="Presupuesto Egresos" sheetId="17" r:id="rId17"/>
    <sheet name="Egresos Reales" sheetId="18" r:id="rId18"/>
    <sheet name="Análisis Egresos" sheetId="19" r:id="rId19"/>
    <sheet name="Admón Púb." sheetId="20" r:id="rId20"/>
    <sheet name="Serv. Com." sheetId="21" r:id="rId21"/>
    <sheet name="Des. Soc" sheetId="22" r:id="rId22"/>
    <sheet name="Mtto." sheetId="23" r:id="rId23"/>
    <sheet name="Adquisiciones" sheetId="24" r:id="rId24"/>
    <sheet name="Des. Urb" sheetId="25" r:id="rId25"/>
    <sheet name="FISM Egresos" sheetId="26" r:id="rId26"/>
    <sheet name="FAFM Egresos " sheetId="27" r:id="rId27"/>
    <sheet name="Obligaciones Financieras" sheetId="28" r:id="rId28"/>
    <sheet name="Otros Egresos" sheetId="29" r:id="rId29"/>
    <sheet name="Ing y Egr" sheetId="30" r:id="rId30"/>
    <sheet name="Hoja1" sheetId="31" r:id="rId31"/>
  </sheets>
  <definedNames>
    <definedName name="_xlnm.Print_Area" localSheetId="18">'Análisis Egresos'!$A$1:$I$28</definedName>
    <definedName name="_xlnm.Print_Area" localSheetId="2">'Analisis Ingr.'!$A$1:$I$49</definedName>
    <definedName name="_xlnm.Print_Area" localSheetId="7">'Aprovechamientos'!$A$1:$I$54</definedName>
    <definedName name="_xlnm.Print_Area" localSheetId="5">'Contribuciones'!$A$1:$I$17</definedName>
    <definedName name="_xlnm.Print_Area" localSheetId="4">'Derechos'!$A$1:$I$57</definedName>
    <definedName name="_xlnm.Print_Area" localSheetId="21">'Des. Soc'!$A$1:$I$52</definedName>
    <definedName name="_xlnm.Print_Area" localSheetId="24">'Des. Urb'!$A$1:$I$52</definedName>
    <definedName name="_xlnm.Print_Area" localSheetId="11">'F. Desc.'!$A$1:$I$51</definedName>
    <definedName name="_xlnm.Print_Area" localSheetId="26">'FAFM Egresos '!$A$1:$I$68</definedName>
    <definedName name="_xlnm.Print_Area" localSheetId="10">'FFM'!$A$1:$I$48</definedName>
    <definedName name="_xlnm.Print_Area" localSheetId="14">'Financiamientos'!$A$1:$I$53</definedName>
    <definedName name="_xlnm.Print_Area" localSheetId="9">'FISM'!$A$1:$I$50</definedName>
    <definedName name="_xlnm.Print_Area" localSheetId="25">'FISM Egresos'!$A$1:$I$51</definedName>
    <definedName name="_xlnm.Print_Area" localSheetId="3">'Impuestos'!$A$1:$I$51</definedName>
    <definedName name="_xlnm.Print_Area" localSheetId="22">'Mtto.'!$A$1:$I$52</definedName>
    <definedName name="_xlnm.Print_Area" localSheetId="27">'Obligaciones Financieras'!$A$1:$I$54</definedName>
    <definedName name="_xlnm.Print_Area" localSheetId="12">'Otras Aport.'!$A$1:$I$74</definedName>
    <definedName name="_xlnm.Print_Area" localSheetId="15">'Otros'!$A$1:$I$53</definedName>
    <definedName name="_xlnm.Print_Area" localSheetId="28">'Otros Egresos'!$A$1:$I$80</definedName>
    <definedName name="_xlnm.Print_Area" localSheetId="8">'Participaciones'!$A$1:$I$54</definedName>
    <definedName name="_xlnm.Print_Area" localSheetId="6">'Productos'!$A$1:$I$58</definedName>
    <definedName name="_xlnm.Print_Titles" localSheetId="17">'Egresos Reales'!$1:$5</definedName>
    <definedName name="_xlnm.Print_Titles" localSheetId="29">'Ing y Egr'!$1:$6</definedName>
    <definedName name="_xlnm.Print_Titles" localSheetId="1">'Ingresos Reales'!$1:$5</definedName>
    <definedName name="_xlnm.Print_Titles" localSheetId="16">'Presupuesto Egresos'!$1:$5</definedName>
    <definedName name="_xlnm.Print_Titles" localSheetId="0">'Presupuesto Ingresos'!$1:$6</definedName>
  </definedNames>
  <calcPr fullCalcOnLoad="1"/>
</workbook>
</file>

<file path=xl/sharedStrings.xml><?xml version="1.0" encoding="utf-8"?>
<sst xmlns="http://schemas.openxmlformats.org/spreadsheetml/2006/main" count="1291" uniqueCount="481">
  <si>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</si>
  <si>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</si>
  <si>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</si>
  <si>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</si>
  <si>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</si>
  <si>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</si>
  <si>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</si>
  <si>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</si>
  <si>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</si>
  <si>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ABRIL</t>
  </si>
  <si>
    <t>MAYO</t>
  </si>
  <si>
    <t>JUNIO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</si>
  <si>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</si>
  <si>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</si>
  <si>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</si>
  <si>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</si>
  <si>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</si>
  <si>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</si>
  <si>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</si>
  <si>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</si>
  <si>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</si>
  <si>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</si>
  <si>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</si>
  <si>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</si>
  <si>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</si>
  <si>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</si>
  <si>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</si>
  <si>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</si>
  <si>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</si>
  <si>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</si>
  <si>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</si>
  <si>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</si>
  <si>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</si>
  <si>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</si>
  <si>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</si>
  <si>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</si>
  <si>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</si>
  <si>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</si>
  <si>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</si>
  <si>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</si>
  <si>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</si>
  <si>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</si>
  <si>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</si>
  <si>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</si>
  <si>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</si>
  <si>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</si>
  <si>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</si>
  <si>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</si>
  <si>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</si>
  <si>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</si>
  <si>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</si>
  <si>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Cultura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</si>
  <si>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</si>
  <si>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</si>
  <si>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</si>
  <si>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</si>
  <si>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</si>
  <si>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</si>
  <si>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</si>
  <si>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</si>
  <si>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</si>
  <si>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Ecología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</si>
  <si>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</si>
  <si>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</si>
  <si>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</si>
  <si>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</si>
  <si>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</si>
  <si>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Crédito a la palabra</t>
  </si>
  <si>
    <t>SALDO INICIAL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</si>
  <si>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</si>
  <si>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</si>
  <si>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</si>
  <si>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</si>
  <si>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</si>
  <si>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</si>
  <si>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</si>
  <si>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</si>
  <si>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</si>
  <si>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</si>
  <si>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</si>
  <si>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</si>
  <si>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</si>
  <si>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</si>
  <si>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</si>
  <si>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</si>
  <si>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</si>
  <si>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</si>
  <si>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</si>
  <si>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</si>
  <si>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</si>
  <si>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</si>
  <si>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</si>
  <si>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</si>
  <si>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</si>
  <si>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</si>
  <si>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</si>
  <si>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</si>
  <si>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</si>
  <si>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</si>
  <si>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</si>
  <si>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CULTURA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</si>
  <si>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</si>
  <si>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</si>
  <si>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</si>
  <si>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</si>
  <si>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</si>
  <si>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</si>
  <si>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</si>
  <si>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</si>
  <si>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</si>
  <si>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</si>
  <si>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</si>
  <si>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</si>
  <si>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</si>
  <si>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OBRAS DE COPARTICIPACION</t>
  </si>
  <si>
    <t>ECOLOGIA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</si>
  <si>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</si>
  <si>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</si>
  <si>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</si>
  <si>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</si>
  <si>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</si>
  <si>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</si>
  <si>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</si>
  <si>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</si>
  <si>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</si>
  <si>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</si>
  <si>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</si>
  <si>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</si>
  <si>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</si>
  <si>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</si>
  <si>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</si>
  <si>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Crédito a la Palabra</t>
  </si>
  <si>
    <t>Progr. Integr. Abatir Rez. Educ. (PIARE)</t>
  </si>
  <si>
    <t>Progr. Abat. Rez. Educ. Inic. y Bás. (PAREIB)</t>
  </si>
  <si>
    <t>Bancos</t>
  </si>
  <si>
    <t>Banobras</t>
  </si>
  <si>
    <t>Arrendamiento Financiero</t>
  </si>
  <si>
    <t>Fondo para el Reord. Comercio Urbano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</si>
  <si>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</si>
  <si>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</si>
  <si>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</si>
  <si>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</si>
  <si>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</si>
  <si>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</si>
  <si>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</si>
  <si>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</si>
  <si>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</si>
  <si>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</si>
  <si>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</si>
  <si>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</si>
  <si>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</si>
  <si>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</si>
  <si>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</si>
  <si>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</si>
  <si>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</si>
  <si>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</si>
  <si>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</si>
  <si>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</si>
  <si>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</si>
  <si>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</si>
  <si>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</si>
  <si>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</si>
  <si>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</si>
  <si>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</si>
  <si>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Obras por Coparticipación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</si>
  <si>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</si>
  <si>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</si>
  <si>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</si>
  <si>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</si>
  <si>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</si>
  <si>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Fondo para el Reordenamiento del Comercio Urbano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</si>
  <si>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</si>
  <si>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</si>
  <si>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</si>
  <si>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Contribución de Vecinos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</si>
  <si>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</si>
  <si>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</si>
  <si>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</si>
  <si>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</si>
  <si>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</si>
  <si>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</si>
  <si>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</si>
  <si>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</si>
  <si>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</si>
  <si>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CUADRO ANALITICO DE RECAUDACION DE FONDOS DESCENTRALIZADOS</t>
  </si>
  <si>
    <t>Fondos Descentralizados</t>
  </si>
  <si>
    <t>CUADRO ANALITICO DE RECAUDACION DE OTRAS APORTACIONES</t>
  </si>
  <si>
    <t>Arrendamiento o Explotación de Bienes Muebles e Inmuebles</t>
  </si>
  <si>
    <t>FONDOS DESCENTRALIZADOS</t>
  </si>
  <si>
    <t>TOTAL OTRAS APORTACIONES</t>
  </si>
  <si>
    <t>CREDITO A LA PALABRA</t>
  </si>
  <si>
    <t>INTEGRAL PARA ABATIR REZAGO EDUC. (PIARE)</t>
  </si>
  <si>
    <t>REHABILITACION Y MANTENIMIENTO ESCUELAS</t>
  </si>
  <si>
    <t>ABATIR REZAGO EDUC. INICIAL Y BASICA (PAREIB)</t>
  </si>
  <si>
    <t>TOTAL OTROS FONDOS</t>
  </si>
  <si>
    <t>CUADRO ANALITICO DE FINANCIAMIENTO</t>
  </si>
  <si>
    <t>PROGR. REHABILIT. Y MTTO. ESCUELAS</t>
  </si>
  <si>
    <t>PROGR. INTEGRAL ABATIR REZAGO EDUC (PIARE)</t>
  </si>
  <si>
    <t>PROGR. ABATIR REZ. EDUC. INIC. Y BASICA (PAREIB)</t>
  </si>
  <si>
    <t>TOTAL DE CONTRIB. NVOS. FRACC.</t>
  </si>
  <si>
    <t>CONTRIBUCIONES NUEVOS FRACC.</t>
  </si>
  <si>
    <t>BANCOS</t>
  </si>
  <si>
    <t>BANOBRAS</t>
  </si>
  <si>
    <t>ARRENDAMIENTO FINANCIERO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</si>
  <si>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</si>
  <si>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</si>
  <si>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</si>
  <si>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</si>
  <si>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</si>
  <si>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</si>
  <si>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</si>
  <si>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</si>
  <si>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</si>
  <si>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</si>
  <si>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</si>
  <si>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</si>
  <si>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</si>
  <si>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</si>
  <si>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</si>
  <si>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</si>
  <si>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</si>
  <si>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</si>
  <si>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</si>
  <si>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Inscripciones y Refrendo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</si>
  <si>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</si>
  <si>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</si>
  <si>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</si>
  <si>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</si>
  <si>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</si>
  <si>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</si>
  <si>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</si>
  <si>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</si>
  <si>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</si>
  <si>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</si>
  <si>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</si>
  <si>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</si>
  <si>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</si>
  <si>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CUADRO ANALITICO DE CONTRIBUCIONES NUEVOS FRACCIONAMIENTOS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</si>
  <si>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</si>
  <si>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</si>
  <si>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</si>
  <si>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</si>
  <si>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Apoyo a la Vivienda</t>
  </si>
  <si>
    <t>Programa en Nuevo León Decidimos Todos</t>
  </si>
  <si>
    <t>Programa Iluminación Total</t>
  </si>
  <si>
    <t>Programa de Obras por Conducto de Municipios</t>
  </si>
  <si>
    <t>Gobierno del Estado (Programa Estatal de Inversión)</t>
  </si>
  <si>
    <t>FRACCIONAMIENTOS FUNERARIOS O CEMENTERIOS</t>
  </si>
  <si>
    <t>RELOTIFICACIONES O SUBDIVISIONES</t>
  </si>
  <si>
    <t>Consumo de Combustible</t>
  </si>
  <si>
    <t>Estímulos a la Educación Básica</t>
  </si>
  <si>
    <t>OBLIGACIONES FINANCIERAS</t>
  </si>
  <si>
    <t>Fondo Desastres Naturales</t>
  </si>
  <si>
    <t>Nuevo León Decidimos Todos</t>
  </si>
  <si>
    <t>Iluminación Total</t>
  </si>
  <si>
    <t>Gobierno del Estado (Programa Estatal del Inversión)</t>
  </si>
  <si>
    <t>Programa Fondo Desastres Naturales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</si>
  <si>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</si>
  <si>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</si>
  <si>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</si>
  <si>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</si>
  <si>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</si>
  <si>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</si>
  <si>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</si>
  <si>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</si>
  <si>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</si>
  <si>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</si>
  <si>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</si>
  <si>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</si>
  <si>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APOYO A LA VIVIENDA</t>
  </si>
  <si>
    <t>GOBIERNO DEL ESTADO (PROGRAMA ESTATAL DE INVERSION)</t>
  </si>
  <si>
    <t>PROGRAMA FONDO DE DESASTRES NATURALES</t>
  </si>
  <si>
    <t>PROGRAMA EN NUEVO LEON DECIDIMOS TODOS</t>
  </si>
  <si>
    <t>PROGRAMA ILUMINACION TOTAL</t>
  </si>
  <si>
    <t>PROGRAMA DE OBRAS POR CONDUCTO DE MUNICIPIOS</t>
  </si>
  <si>
    <t>MANTENIMIENTO CONSERVACION DE ACTIVOS</t>
  </si>
  <si>
    <t>FONDO DE INFRAESTRUCTURA MUNICIPAL</t>
  </si>
  <si>
    <t>ESTIMULOS A LA EDUCACION BASICA</t>
  </si>
  <si>
    <t>TOTAL FONDO DE INFRAESTRUCTURA</t>
  </si>
  <si>
    <t>TOTAL FONDO DE FORTALECIMIENTO</t>
  </si>
  <si>
    <t>CUADRO ANALITICO OBLIGACIONES FINANCIERAS</t>
  </si>
  <si>
    <t>ANALISIS PRESUPUESTARIO DE EGRESOS</t>
  </si>
  <si>
    <t>Fraccionamientos Funerarios o Cementerios</t>
  </si>
  <si>
    <t>CUADRO ANALITICO DE RECAUDACION DE CONTRIBUCION DE VECINOS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</si>
  <si>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</si>
  <si>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</si>
  <si>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</si>
  <si>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</si>
  <si>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</si>
  <si>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FONDO REORDENAMIENTO DEL COMERCIO URBANO</t>
  </si>
  <si>
    <t>CONSUMO DE COMBUSTIBLE</t>
  </si>
  <si>
    <t>Programa Compensatorio UIE</t>
  </si>
  <si>
    <t>Programa Integral para Abatir el Rezago Educativo (PIARE)</t>
  </si>
  <si>
    <t>Progr. para Abatir el Rezago de Educ. Inicial y Básica (PAREIB)</t>
  </si>
  <si>
    <t>Préstamos de Gobierno</t>
  </si>
  <si>
    <t>Integral para Abatir Rezago educativo(PIARE)</t>
  </si>
  <si>
    <t>Abatir Rezago Educ. Inicial y Básica (PAREIB)</t>
  </si>
  <si>
    <t>PROGRAMA COMPENSATORIO UIE</t>
  </si>
  <si>
    <t>PRESTAMOS DE GOBIERNO</t>
  </si>
  <si>
    <t>CUADRO ANALITICO DE OTROS (APLICACION DE OTRAS APORTACIONES)</t>
  </si>
  <si>
    <t>CUADRO ANALITICO DE RECAUDACION DE DERECHOS</t>
  </si>
  <si>
    <t>OTROS (APLICACION DE OTRAS APORTACIONES)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</si>
  <si>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</si>
  <si>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</si>
  <si>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</si>
  <si>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</si>
  <si>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</si>
  <si>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</si>
  <si>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AMORTIZACION PARTICIPACIONES</t>
  </si>
  <si>
    <t>OTROS EGRESOS</t>
  </si>
  <si>
    <t>EVENTOS ESPECIALES</t>
  </si>
  <si>
    <t>MUNICIPIO DE APODACA, N.L.</t>
  </si>
  <si>
    <t>Pago Arrendamiento Financiero</t>
  </si>
  <si>
    <t>PAGO ARRENDAMIENTO FINANCIERO</t>
  </si>
  <si>
    <t>Otras Aportaciones Devolución FONDEN y Administración Directa</t>
  </si>
  <si>
    <t>Centro de Desarrollo Infantil</t>
  </si>
  <si>
    <t>CENTRO DE DESARROLLO INFANTIL</t>
  </si>
  <si>
    <t>Financiamiento Obra Publica</t>
  </si>
  <si>
    <t>Pago Financiamiento Obra Pública</t>
  </si>
  <si>
    <t>Fondo PYME 2006</t>
  </si>
  <si>
    <t>FINANCIAMIENTO OBRA PUBLICA</t>
  </si>
  <si>
    <t>Premio al Mejor Policía</t>
  </si>
  <si>
    <t>Piso y Techo Firme del Adulto Mayor</t>
  </si>
  <si>
    <t>CONTRIBUCIONES POR  NUEVOS FRACCIONAMIENTOS, EDIFICACIONES, PARCELACIONES, RELOTIFICACIONES Y  SUBDIVISIONES PREVISTAS EN LA L.O.T.A.H.D.U.E.</t>
  </si>
  <si>
    <t>CENDIS</t>
  </si>
  <si>
    <t>Fondo PYME 2005</t>
  </si>
  <si>
    <t>Gobierno del Estado</t>
  </si>
  <si>
    <t>Fondo de Desarrollo Municipal</t>
  </si>
  <si>
    <t>FONDO DE DESARROLLO MUNICIPAL</t>
  </si>
  <si>
    <t>Financiamiento Adquisiciones</t>
  </si>
  <si>
    <t>FINANCIAMIENTO ADQUISICIONES</t>
  </si>
  <si>
    <t>Fondo de Fiscalización</t>
  </si>
  <si>
    <t>FONDO DE FISCALIZACION</t>
  </si>
  <si>
    <t>Fondo de Ultracrecimiento</t>
  </si>
  <si>
    <t>Subsemun</t>
  </si>
  <si>
    <t>Fondo Especial</t>
  </si>
  <si>
    <t>FONDO DE ULTRACRECIMIENTO</t>
  </si>
  <si>
    <t>SUBSEMUN</t>
  </si>
  <si>
    <t>FONDO ESPECIAL</t>
  </si>
  <si>
    <t>Gasolina y Diesel</t>
  </si>
  <si>
    <t>GASOLINA Y DIESEL</t>
  </si>
  <si>
    <t>Desarrollo Social</t>
  </si>
  <si>
    <t>Desarrollo Urbano de Nuevo León</t>
  </si>
  <si>
    <t>Desarrollo Urbano de NL</t>
  </si>
  <si>
    <t>DESARROLLO URBANO DE NL</t>
  </si>
  <si>
    <t>D.S. Espacios Publicos</t>
  </si>
  <si>
    <t>D.S. Espacios Públicos</t>
  </si>
  <si>
    <t>D.S. ESPACIOS PUBLICOS</t>
  </si>
  <si>
    <t>Pago de Financiamiento</t>
  </si>
  <si>
    <t>PAGO DE FINANCIAMIENTO</t>
  </si>
  <si>
    <t>Instituto de la Mujer</t>
  </si>
  <si>
    <t>INSTITUTO DE LA MUJER</t>
  </si>
  <si>
    <t>Inereses infra 2007</t>
  </si>
  <si>
    <t>intereses forta 2008</t>
  </si>
  <si>
    <t>intereses infra 2009</t>
  </si>
  <si>
    <t>intereses infra 2008</t>
  </si>
  <si>
    <t>intereses forta 2007</t>
  </si>
  <si>
    <t>intereses forta 2009</t>
  </si>
  <si>
    <t>CONADE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</si>
  <si>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</si>
  <si>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</si>
  <si>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</si>
  <si>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</si>
  <si>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</si>
  <si>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</si>
  <si>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</si>
  <si>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</si>
  <si>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</si>
  <si>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</si>
  <si>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</si>
  <si>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</si>
  <si>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Obras Públicas por Contrato</t>
  </si>
  <si>
    <t>OBRAS PUBLICAS POR CONTRATO</t>
  </si>
  <si>
    <t>Gastos Financieros 2008</t>
  </si>
  <si>
    <t>Gastos Financieros 2009</t>
  </si>
  <si>
    <t>Obras 2008</t>
  </si>
  <si>
    <t>Obras 2009</t>
  </si>
  <si>
    <t>GASTOS FINANCIEROS 2008</t>
  </si>
  <si>
    <t>GASTOS FINANCIEROS 2009</t>
  </si>
  <si>
    <t>OBRAS 2008</t>
  </si>
  <si>
    <t>OBRAS 2009</t>
  </si>
  <si>
    <t>Uniformes y Gastos de Función 2009</t>
  </si>
  <si>
    <t>Bomberos 2009</t>
  </si>
  <si>
    <t>Mantenimiento de Vehiculos 2009</t>
  </si>
  <si>
    <t>Adquisiciones 2009</t>
  </si>
  <si>
    <t>Adquisiciones 2008</t>
  </si>
  <si>
    <t>Uniformes y Gastos de Función 2008</t>
  </si>
  <si>
    <t>Bomberos 2008</t>
  </si>
  <si>
    <t>Mantenimiento de Vehiculos 2008</t>
  </si>
  <si>
    <t>Mantenimiento de Vehículos 2008</t>
  </si>
  <si>
    <t>Mantenimiento de Vehículos 2009</t>
  </si>
  <si>
    <t>UNIFORMES Y GASTOS DE FUNCION 2008</t>
  </si>
  <si>
    <t>UNIFORMES Y GASTOS DE FUNCION 2009</t>
  </si>
  <si>
    <t>BOMBEROS 2008</t>
  </si>
  <si>
    <t>BOMBEROS 2009</t>
  </si>
  <si>
    <t>MANTENIMIENTO DE VEHICULOS 2008</t>
  </si>
  <si>
    <t>MANTENIMIENTO DE VEHICULOS 2009</t>
  </si>
  <si>
    <t>ADQUISICIONES 2008</t>
  </si>
  <si>
    <t>ADQUISICIONES 2009</t>
  </si>
  <si>
    <t>Sueldos (Recursos Propios)</t>
  </si>
  <si>
    <t>SUELDOS (RECURSOS PROPIOS)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</si>
  <si>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</si>
  <si>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</si>
  <si>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</si>
  <si>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</si>
  <si>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</si>
  <si>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D.S. Espacios Públicos 2009</t>
  </si>
  <si>
    <t>Intereses, Comisiones y Otros</t>
  </si>
  <si>
    <t>Pago de Obligaciones (Prestamos Bancarios)</t>
  </si>
  <si>
    <t>Pago de Obligaciones (Préstamos Bancarios)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</si>
  <si>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</si>
  <si>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</si>
  <si>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</si>
  <si>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</si>
  <si>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</si>
  <si>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Fondo Metropolitano</t>
  </si>
  <si>
    <t>FONDO METROPOLITANO</t>
  </si>
  <si>
    <t>DUNL Regia Metropoli Accesibilidad Total</t>
  </si>
  <si>
    <t>Programa Tu Casa 2007</t>
  </si>
  <si>
    <t>PROGRAMA TU CASA 2007</t>
  </si>
  <si>
    <t>INTERESES, COMISIONES Y OTROS</t>
  </si>
  <si>
    <t>Electricidad 2007</t>
  </si>
  <si>
    <t>Electricidad 2009</t>
  </si>
  <si>
    <t>ELECTRICIDAD 2007</t>
  </si>
  <si>
    <t>ELECTRICIDAD 2009</t>
  </si>
  <si>
    <t>Subsemun Aportación Municipal</t>
  </si>
  <si>
    <t>Aportación SUBSEMUN</t>
  </si>
  <si>
    <t xml:space="preserve">Aportación SUBSEMUN </t>
  </si>
  <si>
    <t>APORTACION SUBSEMUN 2009</t>
  </si>
  <si>
    <t>SUBSEMUN APORTACION MUNICIPAL</t>
  </si>
  <si>
    <t>Fondo Metropolitano 2009</t>
  </si>
  <si>
    <t>FONDO METROPOLITANO 2009</t>
  </si>
  <si>
    <t>Obras 2007</t>
  </si>
  <si>
    <t>Gastos Financieros 2007</t>
  </si>
  <si>
    <t>Mantenimiento Edificio de Seguridad Pública</t>
  </si>
  <si>
    <t>Mantenimiento Edificio de Seguridad Publica</t>
  </si>
  <si>
    <t>Mantenimiento Edificio de  Seg Publica</t>
  </si>
  <si>
    <t>GASTOS FINANCIEROS 2007</t>
  </si>
  <si>
    <t>OBRAS 2007</t>
  </si>
  <si>
    <t>MANTENIMIENTO EDIFICIO DE SEGURIDAD PUBLICA</t>
  </si>
  <si>
    <t>Obras 2006</t>
  </si>
  <si>
    <t>OBRAS 2006</t>
  </si>
  <si>
    <t xml:space="preserve">Fondo PYME </t>
  </si>
  <si>
    <t>Instituto Nacional de las Mujeres</t>
  </si>
  <si>
    <t>Intereses infra 2010</t>
  </si>
  <si>
    <t>Intereses forta 2010</t>
  </si>
  <si>
    <t>Gastos Financieros 2010</t>
  </si>
  <si>
    <t>Obras 2010</t>
  </si>
  <si>
    <t>Adquisiciones 2010</t>
  </si>
  <si>
    <t>Uniformes y Gastos de Función 2010</t>
  </si>
  <si>
    <t>Bomberos 2010</t>
  </si>
  <si>
    <t>Mantenimiento de Vehiculos 2010</t>
  </si>
  <si>
    <t>CONADE 2009</t>
  </si>
  <si>
    <t>Programa de Obras por Conducto de Municipios 2010</t>
  </si>
  <si>
    <t>Fondo de Desarrollo Municipal 2010</t>
  </si>
  <si>
    <t>Fondo de Ultracrecimiento 2010</t>
  </si>
  <si>
    <t>Subsemun 2010</t>
  </si>
  <si>
    <t>Fondos Descentralizados 2010</t>
  </si>
  <si>
    <t>intereses infra 2010</t>
  </si>
  <si>
    <t>intereses forta 2010</t>
  </si>
  <si>
    <t>INTERESES INFRA 2010</t>
  </si>
  <si>
    <t>INTERESES FORTA 2010</t>
  </si>
  <si>
    <t>Fondos descentralizados 2010</t>
  </si>
  <si>
    <t>Mantenimiento de Vehículos 2010</t>
  </si>
  <si>
    <t>GASTOS FINANCIEROS 2010</t>
  </si>
  <si>
    <t>OBRAS 2010</t>
  </si>
  <si>
    <t>UNIFORMES Y GASTOS DE FUNCION 2010</t>
  </si>
  <si>
    <t>BOMBEROS 2010</t>
  </si>
  <si>
    <t>MANTENIMIENTO DE VEHICULOS 2010</t>
  </si>
  <si>
    <t>ADQUISICIONES 2010</t>
  </si>
  <si>
    <t>PROGRAMA DE OBRAS POR CONDUCTO DE MUNICIPIOS 2010</t>
  </si>
  <si>
    <t>FONDO DE DESARROLLO MUNICIPAL 2010</t>
  </si>
  <si>
    <t>FONDO DE ULTRACRECIMIENTO 2010</t>
  </si>
  <si>
    <t>SUBSEMUN 2010</t>
  </si>
  <si>
    <t>Gastos Financieros 2008 y ant</t>
  </si>
  <si>
    <t>Arrendamiento Puro</t>
  </si>
  <si>
    <t>ARRENDAMIENTO PURO</t>
  </si>
  <si>
    <t>DEL 1 DE ENERO AL 30 DE JUNIO DE 2010</t>
  </si>
  <si>
    <t>SEGUNDO TRIMESTRE EJERCICIO FISCAL 2010</t>
  </si>
  <si>
    <t>INFORME SEGUNDO TRIMESTRE</t>
  </si>
  <si>
    <t>ACUMULADO DEL EJERCICIO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</si>
</sst>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0.0%"/>
    <numFmt numFmtId="173" formatCode="0.0"/>
    <numFmt numFmtId="174" formatCode="#,##0.00_ ;[Red]\-#,##0.00\ "/>
    <numFmt numFmtId="175" formatCode="0_ ;[Red]\-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0" fontId="1" fillId="0" borderId="22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1" fillId="0" borderId="2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5" fillId="0" borderId="14" xfId="0" applyFont="1" applyFill="1" applyBorder="1" applyAlignment="1">
      <alignment horizontal="center"/>
    </xf>
    <xf numFmtId="1" fontId="7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5" fillId="0" borderId="15" xfId="0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1" fontId="5" fillId="0" borderId="15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10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justify"/>
    </xf>
    <xf numFmtId="0" fontId="0" fillId="0" borderId="14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1" fontId="7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" fontId="5" fillId="0" borderId="17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" fontId="5" fillId="0" borderId="20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4" xfId="54" applyNumberFormat="1" applyFont="1" applyBorder="1" applyAlignment="1">
      <alignment/>
    </xf>
    <xf numFmtId="4" fontId="0" fillId="0" borderId="14" xfId="54" applyNumberFormat="1" applyFont="1" applyBorder="1" applyAlignment="1">
      <alignment vertical="top"/>
    </xf>
    <xf numFmtId="4" fontId="1" fillId="0" borderId="12" xfId="54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8" xfId="0" applyFont="1" applyFill="1" applyBorder="1" applyAlignment="1">
      <alignment/>
    </xf>
    <xf numFmtId="4" fontId="1" fillId="0" borderId="0" xfId="0" applyNumberFormat="1" applyFont="1" applyAlignment="1">
      <alignment/>
    </xf>
    <xf numFmtId="17" fontId="1" fillId="0" borderId="22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4" fontId="0" fillId="0" borderId="21" xfId="54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23" xfId="0" applyNumberFormat="1" applyFont="1" applyBorder="1" applyAlignment="1">
      <alignment/>
    </xf>
    <xf numFmtId="4" fontId="0" fillId="0" borderId="0" xfId="54" applyNumberFormat="1" applyFont="1" applyBorder="1" applyAlignment="1">
      <alignment/>
    </xf>
    <xf numFmtId="4" fontId="0" fillId="0" borderId="25" xfId="54" applyNumberFormat="1" applyFont="1" applyBorder="1" applyAlignment="1">
      <alignment/>
    </xf>
    <xf numFmtId="4" fontId="0" fillId="0" borderId="20" xfId="54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2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5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5" fillId="0" borderId="14" xfId="0" applyNumberFormat="1" applyFont="1" applyFill="1" applyBorder="1" applyAlignment="1">
      <alignment horizontal="right"/>
    </xf>
    <xf numFmtId="1" fontId="0" fillId="0" borderId="19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1" fontId="1" fillId="0" borderId="14" xfId="0" applyNumberFormat="1" applyFont="1" applyFill="1" applyBorder="1" applyAlignment="1" applyProtection="1">
      <alignment vertical="center"/>
      <protection locked="0"/>
    </xf>
    <xf numFmtId="4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15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1" fontId="3" fillId="0" borderId="0" xfId="0" applyNumberFormat="1" applyFont="1" applyFill="1" applyAlignment="1" applyProtection="1" quotePrefix="1">
      <alignment horizontal="left"/>
      <protection locked="0"/>
    </xf>
    <xf numFmtId="1" fontId="3" fillId="0" borderId="0" xfId="0" applyNumberFormat="1" applyFont="1" applyFill="1" applyAlignment="1" applyProtection="1">
      <alignment horizontal="justify" vertical="center"/>
      <protection locked="0"/>
    </xf>
    <xf numFmtId="1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 applyProtection="1" quotePrefix="1">
      <alignment horizontal="left"/>
      <protection locked="0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/>
      <protection locked="0"/>
    </xf>
    <xf numFmtId="4" fontId="0" fillId="0" borderId="0" xfId="54" applyNumberFormat="1" applyFont="1" applyFill="1" applyBorder="1" applyAlignment="1">
      <alignment/>
    </xf>
    <xf numFmtId="4" fontId="0" fillId="0" borderId="25" xfId="54" applyNumberFormat="1" applyFont="1" applyFill="1" applyBorder="1" applyAlignment="1">
      <alignment/>
    </xf>
    <xf numFmtId="4" fontId="0" fillId="0" borderId="20" xfId="54" applyNumberFormat="1" applyFont="1" applyFill="1" applyBorder="1" applyAlignment="1">
      <alignment/>
    </xf>
    <xf numFmtId="4" fontId="0" fillId="0" borderId="21" xfId="54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4" fontId="0" fillId="0" borderId="15" xfId="54" applyNumberFormat="1" applyFont="1" applyBorder="1" applyAlignment="1">
      <alignment/>
    </xf>
    <xf numFmtId="0" fontId="1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7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9" fontId="1" fillId="0" borderId="22" xfId="0" applyNumberFormat="1" applyFont="1" applyFill="1" applyBorder="1" applyAlignment="1">
      <alignment horizontal="center"/>
    </xf>
    <xf numFmtId="39" fontId="1" fillId="0" borderId="13" xfId="0" applyNumberFormat="1" applyFont="1" applyFill="1" applyBorder="1" applyAlignment="1">
      <alignment/>
    </xf>
    <xf numFmtId="39" fontId="1" fillId="0" borderId="16" xfId="0" applyNumberFormat="1" applyFon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25" xfId="0" applyNumberFormat="1" applyFill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1" fillId="0" borderId="18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0" borderId="25" xfId="0" applyNumberFormat="1" applyFont="1" applyFill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6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17" xfId="0" applyNumberFormat="1" applyFill="1" applyBorder="1" applyAlignment="1">
      <alignment/>
    </xf>
    <xf numFmtId="39" fontId="0" fillId="0" borderId="23" xfId="0" applyNumberForma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25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/>
    </xf>
    <xf numFmtId="39" fontId="3" fillId="0" borderId="0" xfId="0" applyNumberFormat="1" applyFont="1" applyFill="1" applyAlignment="1" applyProtection="1">
      <alignment horizontal="justify" vertical="center"/>
      <protection locked="0"/>
    </xf>
    <xf numFmtId="39" fontId="3" fillId="0" borderId="0" xfId="0" applyNumberFormat="1" applyFont="1" applyFill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21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0" fontId="1" fillId="0" borderId="29" xfId="0" applyFont="1" applyBorder="1" applyAlignment="1">
      <alignment horizontal="center"/>
    </xf>
    <xf numFmtId="4" fontId="1" fillId="0" borderId="26" xfId="54" applyNumberFormat="1" applyFont="1" applyFill="1" applyBorder="1" applyAlignment="1">
      <alignment/>
    </xf>
    <xf numFmtId="4" fontId="1" fillId="0" borderId="30" xfId="54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>
      <alignment/>
    </xf>
    <xf numFmtId="4" fontId="0" fillId="0" borderId="14" xfId="0" applyNumberFormat="1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3800475"/>
          <a:ext cx="10020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28575</xdr:rowOff>
    </xdr:from>
    <xdr:to>
      <xdr:col>9</xdr:col>
      <xdr:colOff>0</xdr:colOff>
      <xdr:row>23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058400" y="1400175"/>
          <a:ext cx="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58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53825" y="1409700"/>
          <a:ext cx="0" cy="561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86950" y="13906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181225"/>
          <a:ext cx="984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06000" y="1409700"/>
          <a:ext cx="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86875" y="1409700"/>
          <a:ext cx="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181225"/>
          <a:ext cx="924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810875" y="140970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10850" y="1409700"/>
          <a:ext cx="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82225" y="1390650"/>
          <a:ext cx="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57150</xdr:rowOff>
    </xdr:from>
    <xdr:to>
      <xdr:col>9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63225" y="1428750"/>
          <a:ext cx="0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63150" y="1409700"/>
          <a:ext cx="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82150" y="1409700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791825" y="1409700"/>
          <a:ext cx="0" cy="433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5743575"/>
          <a:ext cx="1075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34625" y="1409700"/>
          <a:ext cx="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33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34650" y="1390650"/>
          <a:ext cx="0" cy="402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68</xdr:row>
      <xdr:rowOff>0</xdr:rowOff>
    </xdr:from>
    <xdr:to>
      <xdr:col>9</xdr:col>
      <xdr:colOff>0</xdr:colOff>
      <xdr:row>68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010400" y="10115550"/>
          <a:ext cx="462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68100" y="1390650"/>
          <a:ext cx="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80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34775" y="1228725"/>
          <a:ext cx="0" cy="872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17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734550" y="1390650"/>
          <a:ext cx="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57150</xdr:rowOff>
    </xdr:from>
    <xdr:to>
      <xdr:col>9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020425" y="1390650"/>
          <a:ext cx="0" cy="399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5381625"/>
          <a:ext cx="1100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77525" y="1390650"/>
          <a:ext cx="0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57150</xdr:rowOff>
    </xdr:from>
    <xdr:to>
      <xdr:col>9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53700" y="1428750"/>
          <a:ext cx="0" cy="318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150" y="3314700"/>
          <a:ext cx="970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38100</xdr:rowOff>
    </xdr:from>
    <xdr:to>
      <xdr:col>9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44050" y="1409700"/>
          <a:ext cx="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19050</xdr:rowOff>
    </xdr:from>
    <xdr:to>
      <xdr:col>9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20300" y="1390650"/>
          <a:ext cx="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40"/>
  <sheetViews>
    <sheetView tabSelected="1" zoomScale="80" zoomScaleNormal="80" zoomScalePageLayoutView="0" workbookViewId="0" topLeftCell="A1">
      <selection activeCell="A9" sqref="A9"/>
    </sheetView>
  </sheetViews>
  <sheetFormatPr defaultColWidth="16.00390625" defaultRowHeight="12.75"/>
  <cols>
    <col min="1" max="1" width="57.57421875" style="117" customWidth="1"/>
    <col min="2" max="2" width="14.57421875" style="0" bestFit="1" customWidth="1"/>
    <col min="3" max="4" width="13.57421875" style="0" bestFit="1" customWidth="1"/>
    <col min="5" max="6" width="13.57421875" style="32" bestFit="1" customWidth="1"/>
    <col min="7" max="7" width="14.57421875" style="32" bestFit="1" customWidth="1"/>
    <col min="8" max="8" width="14.57421875" style="0" bestFit="1" customWidth="1"/>
  </cols>
  <sheetData>
    <row r="1" spans="1:8" ht="15.75">
      <c r="A1" s="229" t="s">
        <v>311</v>
      </c>
      <c r="B1" s="229"/>
      <c r="C1" s="229"/>
      <c r="D1" s="229"/>
      <c r="E1" s="229"/>
      <c r="F1" s="229"/>
      <c r="G1" s="229"/>
      <c r="H1" s="229"/>
    </row>
    <row r="2" spans="1:8" ht="12.75">
      <c r="A2" s="228" t="s">
        <v>478</v>
      </c>
      <c r="B2" s="228"/>
      <c r="C2" s="228"/>
      <c r="D2" s="228"/>
      <c r="E2" s="228"/>
      <c r="F2" s="228"/>
      <c r="G2" s="228"/>
      <c r="H2" s="228"/>
    </row>
    <row r="3" spans="1:8" ht="12.75">
      <c r="A3" s="228" t="s">
        <v>180</v>
      </c>
      <c r="B3" s="228"/>
      <c r="C3" s="228"/>
      <c r="D3" s="228"/>
      <c r="E3" s="228"/>
      <c r="F3" s="228"/>
      <c r="G3" s="228"/>
      <c r="H3" s="228"/>
    </row>
    <row r="4" spans="1:8" ht="13.5" thickBot="1">
      <c r="A4" s="126"/>
      <c r="B4" s="96"/>
      <c r="C4" s="96"/>
      <c r="D4" s="96"/>
      <c r="E4" s="98"/>
      <c r="F4" s="98"/>
      <c r="G4" s="98"/>
      <c r="H4" s="96"/>
    </row>
    <row r="5" spans="1:63" ht="13.5" thickBot="1">
      <c r="A5" s="133" t="s">
        <v>0</v>
      </c>
      <c r="B5" s="21" t="s">
        <v>6</v>
      </c>
      <c r="C5" s="21" t="s">
        <v>7</v>
      </c>
      <c r="D5" s="21" t="s">
        <v>8</v>
      </c>
      <c r="E5" s="99" t="s">
        <v>9</v>
      </c>
      <c r="F5" s="99" t="s">
        <v>10</v>
      </c>
      <c r="G5" s="99" t="s">
        <v>11</v>
      </c>
      <c r="H5" s="21" t="s">
        <v>69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2:63" ht="12.75">
      <c r="B6" s="1"/>
      <c r="C6" s="1"/>
      <c r="D6" s="1"/>
      <c r="E6" s="111"/>
      <c r="F6" s="111"/>
      <c r="G6" s="1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2.75">
      <c r="A7" s="134" t="s">
        <v>12</v>
      </c>
      <c r="B7" s="22">
        <f>SUM(B8:B11)</f>
        <v>56892000</v>
      </c>
      <c r="C7" s="78">
        <f aca="true" t="shared" si="0" ref="C7:H7">SUM(C8:C11)</f>
        <v>18892000</v>
      </c>
      <c r="D7" s="22">
        <f t="shared" si="0"/>
        <v>11922000</v>
      </c>
      <c r="E7" s="78">
        <f t="shared" si="0"/>
        <v>9292000</v>
      </c>
      <c r="F7" s="22">
        <f t="shared" si="0"/>
        <v>9292000</v>
      </c>
      <c r="G7" s="78">
        <f t="shared" si="0"/>
        <v>9292000</v>
      </c>
      <c r="H7" s="22">
        <f t="shared" si="0"/>
        <v>115582000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2.75">
      <c r="A8" s="129" t="s">
        <v>21</v>
      </c>
      <c r="B8" s="25">
        <v>50000000</v>
      </c>
      <c r="C8" s="111">
        <v>12000000</v>
      </c>
      <c r="D8" s="25">
        <v>5000000</v>
      </c>
      <c r="E8" s="111">
        <v>2400000</v>
      </c>
      <c r="F8" s="25">
        <v>2400000</v>
      </c>
      <c r="G8" s="111">
        <v>2400000</v>
      </c>
      <c r="H8" s="25">
        <f aca="true" t="shared" si="1" ref="H8:H13">SUM(B8:G8)</f>
        <v>74200000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2.75">
      <c r="A9" s="129" t="s">
        <v>143</v>
      </c>
      <c r="B9" s="25">
        <v>6872000</v>
      </c>
      <c r="C9" s="25">
        <v>6872000</v>
      </c>
      <c r="D9" s="25">
        <v>6872000</v>
      </c>
      <c r="E9" s="25">
        <v>6872000</v>
      </c>
      <c r="F9" s="25">
        <v>6872000</v>
      </c>
      <c r="G9" s="25">
        <v>6872000</v>
      </c>
      <c r="H9" s="25">
        <f t="shared" si="1"/>
        <v>41232000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2.75">
      <c r="A10" s="129" t="s">
        <v>144</v>
      </c>
      <c r="B10" s="25">
        <v>20000</v>
      </c>
      <c r="C10" s="25">
        <v>20000</v>
      </c>
      <c r="D10" s="25">
        <v>50000</v>
      </c>
      <c r="E10" s="25">
        <v>20000</v>
      </c>
      <c r="F10" s="25">
        <v>20000</v>
      </c>
      <c r="G10" s="25">
        <v>20000</v>
      </c>
      <c r="H10" s="25">
        <f t="shared" si="1"/>
        <v>150000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2.75">
      <c r="A11" s="129" t="s">
        <v>145</v>
      </c>
      <c r="B11" s="25"/>
      <c r="C11" s="111"/>
      <c r="D11" s="25"/>
      <c r="E11" s="111"/>
      <c r="F11" s="25"/>
      <c r="G11" s="111"/>
      <c r="H11" s="25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2.75">
      <c r="A12" s="129" t="s">
        <v>122</v>
      </c>
      <c r="B12" s="25"/>
      <c r="C12" s="109"/>
      <c r="D12" s="25"/>
      <c r="E12" s="109"/>
      <c r="F12" s="25"/>
      <c r="G12" s="109"/>
      <c r="H12" s="25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2.75">
      <c r="A13" s="129" t="s">
        <v>123</v>
      </c>
      <c r="B13" s="25"/>
      <c r="C13" s="109"/>
      <c r="D13" s="25"/>
      <c r="E13" s="109"/>
      <c r="F13" s="25"/>
      <c r="G13" s="109"/>
      <c r="H13" s="25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2.75">
      <c r="A14" s="129"/>
      <c r="B14" s="25"/>
      <c r="C14" s="109"/>
      <c r="D14" s="25"/>
      <c r="E14" s="109"/>
      <c r="F14" s="25"/>
      <c r="G14" s="109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2.75">
      <c r="A15" s="144" t="s">
        <v>13</v>
      </c>
      <c r="B15" s="23">
        <f aca="true" t="shared" si="2" ref="B15:G15">SUM(B17:B27)</f>
        <v>5860000</v>
      </c>
      <c r="C15" s="81">
        <f t="shared" si="2"/>
        <v>5800000</v>
      </c>
      <c r="D15" s="23">
        <f t="shared" si="2"/>
        <v>7670000</v>
      </c>
      <c r="E15" s="81">
        <f t="shared" si="2"/>
        <v>6150000</v>
      </c>
      <c r="F15" s="23">
        <f t="shared" si="2"/>
        <v>6070000</v>
      </c>
      <c r="G15" s="81">
        <f t="shared" si="2"/>
        <v>5825000</v>
      </c>
      <c r="H15" s="23">
        <f>SUM(H16:H27)</f>
        <v>37375000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2.75">
      <c r="A16" s="129" t="s">
        <v>147</v>
      </c>
      <c r="B16" s="25"/>
      <c r="C16" s="25"/>
      <c r="D16" s="25"/>
      <c r="E16" s="25"/>
      <c r="F16" s="25"/>
      <c r="G16" s="25"/>
      <c r="H16" s="25">
        <f aca="true" t="shared" si="3" ref="H16:H27">SUM(B16:G16)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2.75">
      <c r="A17" s="129" t="s">
        <v>148</v>
      </c>
      <c r="B17" s="25">
        <v>12000</v>
      </c>
      <c r="C17" s="111">
        <v>11000</v>
      </c>
      <c r="D17" s="25">
        <v>120000</v>
      </c>
      <c r="E17" s="111">
        <v>45000</v>
      </c>
      <c r="F17" s="25">
        <v>40000</v>
      </c>
      <c r="G17" s="111">
        <v>15000</v>
      </c>
      <c r="H17" s="25">
        <f t="shared" si="3"/>
        <v>243000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2.75">
      <c r="A18" s="129" t="s">
        <v>149</v>
      </c>
      <c r="B18" s="25">
        <v>4900000</v>
      </c>
      <c r="C18" s="25">
        <v>4900000</v>
      </c>
      <c r="D18" s="25">
        <v>4900000</v>
      </c>
      <c r="E18" s="25">
        <v>4900000</v>
      </c>
      <c r="F18" s="25">
        <v>4900000</v>
      </c>
      <c r="G18" s="25">
        <v>4900000</v>
      </c>
      <c r="H18" s="25">
        <f t="shared" si="3"/>
        <v>29400000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2.75">
      <c r="A19" s="129" t="s">
        <v>224</v>
      </c>
      <c r="B19" s="25">
        <v>22000</v>
      </c>
      <c r="C19" s="111">
        <v>21000</v>
      </c>
      <c r="D19" s="25">
        <v>71500</v>
      </c>
      <c r="E19" s="111">
        <v>100000</v>
      </c>
      <c r="F19" s="25">
        <v>90000</v>
      </c>
      <c r="G19" s="111">
        <v>25000</v>
      </c>
      <c r="H19" s="25">
        <f t="shared" si="3"/>
        <v>329500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2.75">
      <c r="A20" s="129" t="s">
        <v>223</v>
      </c>
      <c r="B20" s="25">
        <v>41000</v>
      </c>
      <c r="C20" s="111">
        <v>38000</v>
      </c>
      <c r="D20" s="25">
        <v>865000</v>
      </c>
      <c r="E20" s="111">
        <v>300000</v>
      </c>
      <c r="F20" s="25">
        <v>280000</v>
      </c>
      <c r="G20" s="111">
        <v>40000</v>
      </c>
      <c r="H20" s="25">
        <f t="shared" si="3"/>
        <v>1564000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2.75">
      <c r="A21" s="129" t="s">
        <v>152</v>
      </c>
      <c r="B21" s="25"/>
      <c r="C21" s="111"/>
      <c r="D21" s="25"/>
      <c r="E21" s="111"/>
      <c r="F21" s="25"/>
      <c r="G21" s="111"/>
      <c r="H21" s="25">
        <f t="shared" si="3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2.75">
      <c r="A22" s="129" t="s">
        <v>222</v>
      </c>
      <c r="B22" s="25">
        <v>320000</v>
      </c>
      <c r="C22" s="111">
        <v>300000</v>
      </c>
      <c r="D22" s="25">
        <v>266500</v>
      </c>
      <c r="E22" s="25">
        <v>200000</v>
      </c>
      <c r="F22" s="111">
        <v>190000</v>
      </c>
      <c r="G22" s="25">
        <v>300000</v>
      </c>
      <c r="H22" s="25">
        <f t="shared" si="3"/>
        <v>1576500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2.75">
      <c r="A23" s="129" t="s">
        <v>153</v>
      </c>
      <c r="B23" s="25"/>
      <c r="C23" s="109"/>
      <c r="D23" s="25"/>
      <c r="E23" s="109"/>
      <c r="F23" s="25"/>
      <c r="G23" s="109"/>
      <c r="H23" s="25">
        <f t="shared" si="3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2.75">
      <c r="A24" s="129" t="s">
        <v>221</v>
      </c>
      <c r="B24" s="25"/>
      <c r="C24" s="109"/>
      <c r="D24" s="25"/>
      <c r="E24" s="109"/>
      <c r="F24" s="25"/>
      <c r="G24" s="109"/>
      <c r="H24" s="25">
        <f t="shared" si="3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2.75">
      <c r="A25" s="129" t="s">
        <v>155</v>
      </c>
      <c r="B25" s="25">
        <v>45000</v>
      </c>
      <c r="C25" s="111">
        <v>42000</v>
      </c>
      <c r="D25" s="25">
        <v>55000</v>
      </c>
      <c r="E25" s="111">
        <v>5000</v>
      </c>
      <c r="F25" s="25">
        <v>20000</v>
      </c>
      <c r="G25" s="111">
        <v>45000</v>
      </c>
      <c r="H25" s="25">
        <f t="shared" si="3"/>
        <v>212000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2.75">
      <c r="A26" s="129" t="s">
        <v>22</v>
      </c>
      <c r="B26" s="25">
        <v>520000</v>
      </c>
      <c r="C26" s="111">
        <v>488000</v>
      </c>
      <c r="D26" s="25">
        <v>1392000</v>
      </c>
      <c r="E26" s="111">
        <v>600000</v>
      </c>
      <c r="F26" s="25">
        <v>550000</v>
      </c>
      <c r="G26" s="111">
        <v>500000</v>
      </c>
      <c r="H26" s="25">
        <f t="shared" si="3"/>
        <v>4050000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2.75">
      <c r="A27" s="129" t="s">
        <v>123</v>
      </c>
      <c r="B27" s="25"/>
      <c r="C27" s="109"/>
      <c r="D27" s="25"/>
      <c r="E27" s="109"/>
      <c r="F27" s="25"/>
      <c r="G27" s="109"/>
      <c r="H27" s="25">
        <f t="shared" si="3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2.75">
      <c r="A28" s="129"/>
      <c r="B28" s="25"/>
      <c r="C28" s="109"/>
      <c r="D28" s="25"/>
      <c r="E28" s="109"/>
      <c r="F28" s="25"/>
      <c r="G28" s="109"/>
      <c r="H28" s="2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38.25">
      <c r="A29" s="164" t="s">
        <v>238</v>
      </c>
      <c r="B29" s="23">
        <f aca="true" t="shared" si="4" ref="B29:H29">SUM(B30:B32)</f>
        <v>0</v>
      </c>
      <c r="C29" s="81">
        <f t="shared" si="4"/>
        <v>0</v>
      </c>
      <c r="D29" s="23">
        <f t="shared" si="4"/>
        <v>0</v>
      </c>
      <c r="E29" s="81">
        <f t="shared" si="4"/>
        <v>0</v>
      </c>
      <c r="F29" s="23">
        <f t="shared" si="4"/>
        <v>0</v>
      </c>
      <c r="G29" s="81">
        <f t="shared" si="4"/>
        <v>0</v>
      </c>
      <c r="H29" s="23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2.75">
      <c r="A30" s="165" t="s">
        <v>239</v>
      </c>
      <c r="B30" s="25"/>
      <c r="C30" s="109"/>
      <c r="D30" s="25"/>
      <c r="E30" s="109"/>
      <c r="F30" s="25"/>
      <c r="G30" s="109"/>
      <c r="H30" s="25">
        <f>SUM(B30:G30)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2.75">
      <c r="A31" s="165" t="s">
        <v>282</v>
      </c>
      <c r="B31" s="25"/>
      <c r="C31" s="109"/>
      <c r="D31" s="25"/>
      <c r="E31" s="109"/>
      <c r="F31" s="25"/>
      <c r="G31" s="109"/>
      <c r="H31" s="25">
        <f>SUM(B31:G31)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2.75">
      <c r="A32" s="165" t="s">
        <v>240</v>
      </c>
      <c r="B32" s="25"/>
      <c r="C32" s="109"/>
      <c r="D32" s="25"/>
      <c r="E32" s="109"/>
      <c r="F32" s="25"/>
      <c r="G32" s="109"/>
      <c r="H32" s="25">
        <f>SUM(B32:G32)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2.75">
      <c r="A33" s="129"/>
      <c r="B33" s="25"/>
      <c r="C33" s="109"/>
      <c r="D33" s="25"/>
      <c r="E33" s="109"/>
      <c r="F33" s="25"/>
      <c r="G33" s="109"/>
      <c r="H33" s="2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2.75">
      <c r="A34" s="139" t="s">
        <v>14</v>
      </c>
      <c r="B34" s="23">
        <f aca="true" t="shared" si="5" ref="B34:H34">SUM(B35:B45)</f>
        <v>580000</v>
      </c>
      <c r="C34" s="81">
        <f t="shared" si="5"/>
        <v>580000</v>
      </c>
      <c r="D34" s="23">
        <f t="shared" si="5"/>
        <v>580000</v>
      </c>
      <c r="E34" s="81">
        <f t="shared" si="5"/>
        <v>580000</v>
      </c>
      <c r="F34" s="23">
        <f t="shared" si="5"/>
        <v>580000</v>
      </c>
      <c r="G34" s="81">
        <f t="shared" si="5"/>
        <v>580000</v>
      </c>
      <c r="H34" s="23">
        <f t="shared" si="5"/>
        <v>3480000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2.75">
      <c r="A35" s="129" t="s">
        <v>29</v>
      </c>
      <c r="B35" s="25">
        <v>42000</v>
      </c>
      <c r="C35" s="111">
        <v>42000</v>
      </c>
      <c r="D35" s="25">
        <v>42000</v>
      </c>
      <c r="E35" s="111">
        <v>42000</v>
      </c>
      <c r="F35" s="25">
        <v>42000</v>
      </c>
      <c r="G35" s="111">
        <v>42000</v>
      </c>
      <c r="H35" s="25">
        <f aca="true" t="shared" si="6" ref="H35:H45">SUM(B35:G35)</f>
        <v>252000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2.75">
      <c r="A36" s="129" t="s">
        <v>187</v>
      </c>
      <c r="B36" s="25">
        <v>190000</v>
      </c>
      <c r="C36" s="111">
        <v>190000</v>
      </c>
      <c r="D36" s="25">
        <v>190000</v>
      </c>
      <c r="E36" s="111">
        <v>190000</v>
      </c>
      <c r="F36" s="25">
        <v>190000</v>
      </c>
      <c r="G36" s="111">
        <v>190000</v>
      </c>
      <c r="H36" s="25">
        <f t="shared" si="6"/>
        <v>1140000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2.75">
      <c r="A37" s="129" t="s">
        <v>156</v>
      </c>
      <c r="B37" s="25"/>
      <c r="C37" s="109"/>
      <c r="D37" s="25"/>
      <c r="E37" s="109"/>
      <c r="F37" s="25"/>
      <c r="G37" s="109"/>
      <c r="H37" s="25">
        <f t="shared" si="6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2.75">
      <c r="A38" s="129" t="s">
        <v>165</v>
      </c>
      <c r="B38" s="25"/>
      <c r="C38" s="109"/>
      <c r="D38" s="25"/>
      <c r="E38" s="109"/>
      <c r="F38" s="25"/>
      <c r="G38" s="109"/>
      <c r="H38" s="25">
        <f t="shared" si="6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2.75">
      <c r="A39" s="129" t="s">
        <v>158</v>
      </c>
      <c r="B39" s="25"/>
      <c r="C39" s="109"/>
      <c r="D39" s="25"/>
      <c r="E39" s="109"/>
      <c r="F39" s="25"/>
      <c r="G39" s="109"/>
      <c r="H39" s="25">
        <f t="shared" si="6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2.75">
      <c r="A40" s="129" t="s">
        <v>166</v>
      </c>
      <c r="B40" s="25"/>
      <c r="C40" s="109"/>
      <c r="D40" s="25"/>
      <c r="E40" s="109"/>
      <c r="F40" s="25"/>
      <c r="G40" s="109"/>
      <c r="H40" s="25">
        <f t="shared" si="6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2.75">
      <c r="A41" s="129" t="s">
        <v>167</v>
      </c>
      <c r="B41" s="25"/>
      <c r="C41" s="109"/>
      <c r="D41" s="25"/>
      <c r="E41" s="109"/>
      <c r="F41" s="25"/>
      <c r="G41" s="109"/>
      <c r="H41" s="25">
        <f t="shared" si="6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2.75">
      <c r="A42" s="129" t="s">
        <v>168</v>
      </c>
      <c r="B42" s="25"/>
      <c r="C42" s="109"/>
      <c r="D42" s="25"/>
      <c r="E42" s="109"/>
      <c r="F42" s="25"/>
      <c r="G42" s="109"/>
      <c r="H42" s="25">
        <f t="shared" si="6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75">
      <c r="A43" s="129" t="s">
        <v>23</v>
      </c>
      <c r="B43" s="25">
        <v>340000</v>
      </c>
      <c r="C43" s="111">
        <v>340000</v>
      </c>
      <c r="D43" s="25">
        <v>340000</v>
      </c>
      <c r="E43" s="111">
        <v>340000</v>
      </c>
      <c r="F43" s="25">
        <v>340000</v>
      </c>
      <c r="G43" s="111">
        <v>340000</v>
      </c>
      <c r="H43" s="25">
        <f t="shared" si="6"/>
        <v>2040000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2.75">
      <c r="A44" s="129" t="s">
        <v>161</v>
      </c>
      <c r="B44" s="25"/>
      <c r="C44" s="109"/>
      <c r="D44" s="25"/>
      <c r="E44" s="109"/>
      <c r="F44" s="25"/>
      <c r="G44" s="109"/>
      <c r="H44" s="25">
        <f t="shared" si="6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75">
      <c r="A45" s="129" t="s">
        <v>22</v>
      </c>
      <c r="B45" s="25">
        <v>8000</v>
      </c>
      <c r="C45" s="25">
        <v>8000</v>
      </c>
      <c r="D45" s="25">
        <v>8000</v>
      </c>
      <c r="E45" s="25">
        <v>8000</v>
      </c>
      <c r="F45" s="25">
        <v>8000</v>
      </c>
      <c r="G45" s="25">
        <v>8000</v>
      </c>
      <c r="H45" s="25">
        <f t="shared" si="6"/>
        <v>48000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2.75">
      <c r="A46" s="129"/>
      <c r="B46" s="25"/>
      <c r="C46" s="109"/>
      <c r="D46" s="25"/>
      <c r="E46" s="109"/>
      <c r="F46" s="25"/>
      <c r="G46" s="109"/>
      <c r="H46" s="2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2.75">
      <c r="A47" s="139" t="s">
        <v>15</v>
      </c>
      <c r="B47" s="23">
        <f aca="true" t="shared" si="7" ref="B47:H47">SUM(B48:B54)</f>
        <v>2130000</v>
      </c>
      <c r="C47" s="81">
        <f t="shared" si="7"/>
        <v>3940000</v>
      </c>
      <c r="D47" s="23">
        <f t="shared" si="7"/>
        <v>6990000</v>
      </c>
      <c r="E47" s="81">
        <f t="shared" si="7"/>
        <v>2870000</v>
      </c>
      <c r="F47" s="23">
        <f t="shared" si="7"/>
        <v>2920000</v>
      </c>
      <c r="G47" s="81">
        <f t="shared" si="7"/>
        <v>2120000</v>
      </c>
      <c r="H47" s="23">
        <f t="shared" si="7"/>
        <v>20970000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2.75">
      <c r="A48" s="129" t="s">
        <v>24</v>
      </c>
      <c r="B48" s="25">
        <v>1290000</v>
      </c>
      <c r="C48" s="111">
        <v>2380000</v>
      </c>
      <c r="D48" s="25">
        <v>3200000</v>
      </c>
      <c r="E48" s="111">
        <v>1800000</v>
      </c>
      <c r="F48" s="25">
        <v>1720000</v>
      </c>
      <c r="G48" s="111">
        <v>825000</v>
      </c>
      <c r="H48" s="25">
        <f aca="true" t="shared" si="8" ref="H48:H54">SUM(B48:G48)</f>
        <v>11215000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75">
      <c r="A49" s="129" t="s">
        <v>25</v>
      </c>
      <c r="B49" s="25">
        <v>640000</v>
      </c>
      <c r="C49" s="111">
        <v>1350000</v>
      </c>
      <c r="D49" s="25">
        <v>3400000</v>
      </c>
      <c r="E49" s="111">
        <v>650000</v>
      </c>
      <c r="F49" s="25">
        <v>830000</v>
      </c>
      <c r="G49" s="111">
        <v>780000</v>
      </c>
      <c r="H49" s="25">
        <f t="shared" si="8"/>
        <v>7650000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75">
      <c r="A50" s="129" t="s">
        <v>26</v>
      </c>
      <c r="B50" s="25"/>
      <c r="C50" s="109"/>
      <c r="D50" s="25"/>
      <c r="E50" s="109"/>
      <c r="F50" s="25"/>
      <c r="G50" s="109"/>
      <c r="H50" s="25">
        <f t="shared" si="8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2.75">
      <c r="A51" s="129" t="s">
        <v>169</v>
      </c>
      <c r="B51" s="25"/>
      <c r="C51" s="109"/>
      <c r="D51" s="25"/>
      <c r="E51" s="109"/>
      <c r="F51" s="25"/>
      <c r="G51" s="109"/>
      <c r="H51" s="25">
        <f t="shared" si="8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2.75">
      <c r="A52" s="129" t="s">
        <v>27</v>
      </c>
      <c r="B52" s="25"/>
      <c r="C52" s="109"/>
      <c r="D52" s="25"/>
      <c r="E52" s="109"/>
      <c r="F52" s="25"/>
      <c r="G52" s="109"/>
      <c r="H52" s="25">
        <f t="shared" si="8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2.75">
      <c r="A53" s="129" t="s">
        <v>22</v>
      </c>
      <c r="B53" s="25">
        <v>90000</v>
      </c>
      <c r="C53" s="111">
        <v>90000</v>
      </c>
      <c r="D53" s="25">
        <v>90000</v>
      </c>
      <c r="E53" s="111">
        <v>90000</v>
      </c>
      <c r="F53" s="25">
        <v>90000</v>
      </c>
      <c r="G53" s="111">
        <v>90000</v>
      </c>
      <c r="H53" s="25">
        <f t="shared" si="8"/>
        <v>540000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75">
      <c r="A54" s="162" t="s">
        <v>123</v>
      </c>
      <c r="B54" s="26">
        <v>110000</v>
      </c>
      <c r="C54" s="111">
        <v>120000</v>
      </c>
      <c r="D54" s="26">
        <v>300000</v>
      </c>
      <c r="E54" s="111">
        <v>330000</v>
      </c>
      <c r="F54" s="26">
        <v>280000</v>
      </c>
      <c r="G54" s="111">
        <v>425000</v>
      </c>
      <c r="H54" s="26">
        <f t="shared" si="8"/>
        <v>1565000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3.5" customHeight="1">
      <c r="A55" s="166"/>
      <c r="B55" s="107"/>
      <c r="C55" s="107"/>
      <c r="D55" s="107"/>
      <c r="E55" s="107"/>
      <c r="F55" s="107"/>
      <c r="G55" s="107"/>
      <c r="H55" s="10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.75">
      <c r="A56" s="167" t="s">
        <v>16</v>
      </c>
      <c r="B56" s="22">
        <f>SUM(B57:B65)</f>
        <v>17695000</v>
      </c>
      <c r="C56" s="22">
        <f aca="true" t="shared" si="9" ref="C56:H56">SUM(C57:C65)</f>
        <v>19645000</v>
      </c>
      <c r="D56" s="22">
        <f t="shared" si="9"/>
        <v>18235000</v>
      </c>
      <c r="E56" s="22">
        <f t="shared" si="9"/>
        <v>26065000</v>
      </c>
      <c r="F56" s="22">
        <f t="shared" si="9"/>
        <v>15865000</v>
      </c>
      <c r="G56" s="22">
        <f t="shared" si="9"/>
        <v>13795000</v>
      </c>
      <c r="H56" s="22">
        <f t="shared" si="9"/>
        <v>111300000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2.75">
      <c r="A57" s="108" t="s">
        <v>30</v>
      </c>
      <c r="B57" s="25">
        <v>12025000</v>
      </c>
      <c r="C57" s="111">
        <v>11725000</v>
      </c>
      <c r="D57" s="25">
        <v>11825000</v>
      </c>
      <c r="E57" s="111">
        <v>17725000</v>
      </c>
      <c r="F57" s="11">
        <v>10125000</v>
      </c>
      <c r="G57" s="109">
        <v>9425000</v>
      </c>
      <c r="H57" s="25">
        <f aca="true" t="shared" si="10" ref="H57:H65">SUM(B57:G57)</f>
        <v>72850000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2.75">
      <c r="A58" s="108" t="s">
        <v>31</v>
      </c>
      <c r="B58" s="25">
        <v>900000</v>
      </c>
      <c r="C58" s="111">
        <v>900000</v>
      </c>
      <c r="D58" s="25">
        <v>500000</v>
      </c>
      <c r="E58" s="111">
        <v>2100000</v>
      </c>
      <c r="F58" s="25">
        <v>1150000</v>
      </c>
      <c r="G58" s="111">
        <v>700000</v>
      </c>
      <c r="H58" s="25">
        <f t="shared" si="10"/>
        <v>6250000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75">
      <c r="A59" s="108" t="s">
        <v>170</v>
      </c>
      <c r="B59" s="25"/>
      <c r="C59" s="109"/>
      <c r="D59" s="25"/>
      <c r="E59" s="109"/>
      <c r="F59" s="25"/>
      <c r="G59" s="109"/>
      <c r="H59" s="25">
        <f t="shared" si="10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75">
      <c r="A60" s="108" t="s">
        <v>28</v>
      </c>
      <c r="B60" s="25">
        <v>1150000</v>
      </c>
      <c r="C60" s="111">
        <v>4530000</v>
      </c>
      <c r="D60" s="25">
        <v>3360000</v>
      </c>
      <c r="E60" s="111">
        <v>2500000</v>
      </c>
      <c r="F60" s="25">
        <v>2150000</v>
      </c>
      <c r="G60" s="111">
        <v>750000</v>
      </c>
      <c r="H60" s="25">
        <f t="shared" si="10"/>
        <v>14440000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>
      <c r="A61" s="108" t="s">
        <v>138</v>
      </c>
      <c r="B61" s="25">
        <v>270000</v>
      </c>
      <c r="C61" s="111">
        <v>0</v>
      </c>
      <c r="D61" s="25">
        <v>0</v>
      </c>
      <c r="E61" s="111">
        <v>700000</v>
      </c>
      <c r="F61" s="25">
        <v>0</v>
      </c>
      <c r="G61" s="111">
        <v>0</v>
      </c>
      <c r="H61" s="25">
        <f t="shared" si="10"/>
        <v>970000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>
      <c r="A62" s="108" t="s">
        <v>124</v>
      </c>
      <c r="B62" s="25">
        <v>1300000</v>
      </c>
      <c r="C62" s="111">
        <v>580000</v>
      </c>
      <c r="D62" s="25">
        <v>350000</v>
      </c>
      <c r="E62" s="111">
        <v>480000</v>
      </c>
      <c r="F62" s="25">
        <v>440000</v>
      </c>
      <c r="G62" s="111">
        <v>350000</v>
      </c>
      <c r="H62" s="25">
        <f t="shared" si="10"/>
        <v>3500000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2.75">
      <c r="A63" s="108" t="s">
        <v>171</v>
      </c>
      <c r="B63" s="25">
        <v>400000</v>
      </c>
      <c r="C63" s="111">
        <v>810000</v>
      </c>
      <c r="D63" s="25">
        <v>500000</v>
      </c>
      <c r="E63" s="111">
        <v>320000</v>
      </c>
      <c r="F63" s="25">
        <v>100000</v>
      </c>
      <c r="G63" s="111">
        <v>570000</v>
      </c>
      <c r="H63" s="25">
        <f t="shared" si="10"/>
        <v>2700000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>
      <c r="A64" s="108" t="s">
        <v>331</v>
      </c>
      <c r="B64" s="25">
        <v>650000</v>
      </c>
      <c r="C64" s="109">
        <v>600000</v>
      </c>
      <c r="D64" s="25">
        <v>600000</v>
      </c>
      <c r="E64" s="109">
        <v>840000</v>
      </c>
      <c r="F64" s="25">
        <v>600000</v>
      </c>
      <c r="G64" s="109">
        <v>600000</v>
      </c>
      <c r="H64" s="25">
        <f t="shared" si="10"/>
        <v>3890000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>
      <c r="A65" s="108" t="s">
        <v>339</v>
      </c>
      <c r="B65" s="25">
        <v>1000000</v>
      </c>
      <c r="C65" s="109">
        <v>500000</v>
      </c>
      <c r="D65" s="25">
        <v>1100000</v>
      </c>
      <c r="E65" s="109">
        <v>1400000</v>
      </c>
      <c r="F65" s="25">
        <v>1300000</v>
      </c>
      <c r="G65" s="109">
        <v>1400000</v>
      </c>
      <c r="H65" s="25">
        <f t="shared" si="10"/>
        <v>6700000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75">
      <c r="A66" s="144" t="s">
        <v>178</v>
      </c>
      <c r="B66" s="23">
        <f>SUM(B67:B71)</f>
        <v>1449087</v>
      </c>
      <c r="C66" s="23">
        <f aca="true" t="shared" si="11" ref="C66:H66">SUM(C67:C71)</f>
        <v>1449087</v>
      </c>
      <c r="D66" s="23">
        <f t="shared" si="11"/>
        <v>1449087</v>
      </c>
      <c r="E66" s="23">
        <f t="shared" si="11"/>
        <v>1449087</v>
      </c>
      <c r="F66" s="23">
        <f t="shared" si="11"/>
        <v>1449087</v>
      </c>
      <c r="G66" s="23">
        <f t="shared" si="11"/>
        <v>1449087</v>
      </c>
      <c r="H66" s="23">
        <f t="shared" si="11"/>
        <v>8694522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75">
      <c r="A67" s="97" t="s">
        <v>241</v>
      </c>
      <c r="B67" s="25">
        <v>1419087</v>
      </c>
      <c r="C67" s="25">
        <v>1419087</v>
      </c>
      <c r="D67" s="25">
        <v>1419087</v>
      </c>
      <c r="E67" s="131">
        <v>1419087</v>
      </c>
      <c r="F67" s="25">
        <v>1419087</v>
      </c>
      <c r="G67" s="109">
        <v>1419087</v>
      </c>
      <c r="H67" s="25">
        <f>SUM(B67:G67)</f>
        <v>8514522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2.75">
      <c r="A68" s="168" t="s">
        <v>359</v>
      </c>
      <c r="B68" s="25"/>
      <c r="C68" s="109"/>
      <c r="D68" s="25"/>
      <c r="E68" s="109"/>
      <c r="F68" s="25"/>
      <c r="G68" s="109"/>
      <c r="H68" s="25">
        <f>SUM(B68:G68)</f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2.75">
      <c r="A69" s="168" t="s">
        <v>360</v>
      </c>
      <c r="B69" s="25">
        <v>13200</v>
      </c>
      <c r="C69" s="109">
        <v>13200</v>
      </c>
      <c r="D69" s="25">
        <v>13200</v>
      </c>
      <c r="E69" s="109">
        <v>13200</v>
      </c>
      <c r="F69" s="25">
        <v>13200</v>
      </c>
      <c r="G69" s="109">
        <v>13200</v>
      </c>
      <c r="H69" s="25">
        <f>SUM(B69:G69)</f>
        <v>79200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75">
      <c r="A70" s="168" t="s">
        <v>361</v>
      </c>
      <c r="B70" s="25">
        <v>16800</v>
      </c>
      <c r="C70" s="25">
        <v>16800</v>
      </c>
      <c r="D70" s="25">
        <v>16800</v>
      </c>
      <c r="E70" s="131">
        <v>16800</v>
      </c>
      <c r="F70" s="25">
        <v>16800</v>
      </c>
      <c r="G70" s="109">
        <v>16800</v>
      </c>
      <c r="H70" s="25">
        <f>SUM(B70:G70)</f>
        <v>100800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75">
      <c r="A71" s="168" t="s">
        <v>444</v>
      </c>
      <c r="B71" s="25">
        <v>0</v>
      </c>
      <c r="C71" s="109">
        <v>0</v>
      </c>
      <c r="D71" s="25">
        <v>0</v>
      </c>
      <c r="E71" s="109">
        <v>0</v>
      </c>
      <c r="F71" s="25">
        <v>0</v>
      </c>
      <c r="G71" s="109">
        <v>0</v>
      </c>
      <c r="H71" s="25">
        <f>SUM(B71:G71)</f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75">
      <c r="A72" s="144" t="s">
        <v>18</v>
      </c>
      <c r="B72" s="23">
        <f>SUM(B73:B77)</f>
        <v>14515207</v>
      </c>
      <c r="C72" s="23">
        <f aca="true" t="shared" si="12" ref="C72:H72">SUM(C73:C77)</f>
        <v>14515207</v>
      </c>
      <c r="D72" s="23">
        <f t="shared" si="12"/>
        <v>14515207</v>
      </c>
      <c r="E72" s="23">
        <f t="shared" si="12"/>
        <v>14515207</v>
      </c>
      <c r="F72" s="23">
        <f t="shared" si="12"/>
        <v>14515207</v>
      </c>
      <c r="G72" s="23">
        <f t="shared" si="12"/>
        <v>14515207</v>
      </c>
      <c r="H72" s="23">
        <f t="shared" si="12"/>
        <v>87091242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75">
      <c r="A73" s="97" t="s">
        <v>241</v>
      </c>
      <c r="B73" s="25">
        <v>14345207</v>
      </c>
      <c r="C73" s="25">
        <v>14345207</v>
      </c>
      <c r="D73" s="25">
        <v>14345207</v>
      </c>
      <c r="E73" s="131">
        <v>14345207</v>
      </c>
      <c r="F73" s="25">
        <v>14345207</v>
      </c>
      <c r="G73" s="109">
        <v>14345207</v>
      </c>
      <c r="H73" s="25">
        <f aca="true" t="shared" si="13" ref="H73:H78">SUM(B73:G73)</f>
        <v>86071242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75">
      <c r="A74" s="97" t="s">
        <v>362</v>
      </c>
      <c r="B74" s="25"/>
      <c r="C74" s="109"/>
      <c r="D74" s="25"/>
      <c r="E74" s="109"/>
      <c r="F74" s="25"/>
      <c r="G74" s="109"/>
      <c r="H74" s="25">
        <f t="shared" si="13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75">
      <c r="A75" s="97" t="s">
        <v>363</v>
      </c>
      <c r="B75" s="25">
        <v>4200</v>
      </c>
      <c r="C75" s="109">
        <v>4200</v>
      </c>
      <c r="D75" s="25">
        <v>4200</v>
      </c>
      <c r="E75" s="109">
        <v>4200</v>
      </c>
      <c r="F75" s="25">
        <v>4200</v>
      </c>
      <c r="G75" s="109">
        <v>4200</v>
      </c>
      <c r="H75" s="25">
        <f t="shared" si="13"/>
        <v>25200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75">
      <c r="A76" s="97" t="s">
        <v>364</v>
      </c>
      <c r="B76" s="25">
        <v>165800</v>
      </c>
      <c r="C76" s="25">
        <v>165800</v>
      </c>
      <c r="D76" s="25">
        <v>165800</v>
      </c>
      <c r="E76" s="131">
        <v>165800</v>
      </c>
      <c r="F76" s="25">
        <v>165800</v>
      </c>
      <c r="G76" s="109">
        <v>165800</v>
      </c>
      <c r="H76" s="25">
        <f t="shared" si="13"/>
        <v>994800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75">
      <c r="A77" s="97" t="s">
        <v>445</v>
      </c>
      <c r="B77" s="25">
        <v>0</v>
      </c>
      <c r="C77" s="109">
        <v>0</v>
      </c>
      <c r="D77" s="25">
        <v>0</v>
      </c>
      <c r="E77" s="109">
        <v>0</v>
      </c>
      <c r="F77" s="25">
        <v>0</v>
      </c>
      <c r="G77" s="109">
        <v>0</v>
      </c>
      <c r="H77" s="25">
        <f t="shared" si="13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75">
      <c r="A78" s="144" t="s">
        <v>188</v>
      </c>
      <c r="B78" s="23">
        <v>0</v>
      </c>
      <c r="C78" s="23">
        <v>0</v>
      </c>
      <c r="D78" s="23">
        <v>0</v>
      </c>
      <c r="E78" s="23">
        <v>1460000</v>
      </c>
      <c r="F78" s="23">
        <v>1460000</v>
      </c>
      <c r="G78" s="23">
        <v>1461055</v>
      </c>
      <c r="H78" s="23">
        <f t="shared" si="13"/>
        <v>4381055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75">
      <c r="A79" s="169"/>
      <c r="B79" s="25"/>
      <c r="C79" s="109"/>
      <c r="D79" s="25"/>
      <c r="E79" s="109"/>
      <c r="F79" s="25"/>
      <c r="G79" s="109"/>
      <c r="H79" s="2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75">
      <c r="A80" s="144" t="s">
        <v>142</v>
      </c>
      <c r="B80" s="23">
        <f>SUM(B81:B103)</f>
        <v>0</v>
      </c>
      <c r="C80" s="23">
        <f aca="true" t="shared" si="14" ref="C80:H80">SUM(C81:C103)</f>
        <v>0</v>
      </c>
      <c r="D80" s="23">
        <f t="shared" si="14"/>
        <v>15361400</v>
      </c>
      <c r="E80" s="23">
        <f t="shared" si="14"/>
        <v>0</v>
      </c>
      <c r="F80" s="23">
        <f t="shared" si="14"/>
        <v>4880000</v>
      </c>
      <c r="G80" s="23">
        <f t="shared" si="14"/>
        <v>11521050</v>
      </c>
      <c r="H80" s="23">
        <f t="shared" si="14"/>
        <v>31762450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75">
      <c r="A81" s="108" t="s">
        <v>172</v>
      </c>
      <c r="B81" s="25"/>
      <c r="C81" s="109"/>
      <c r="D81" s="25"/>
      <c r="E81" s="109"/>
      <c r="F81" s="25"/>
      <c r="G81" s="109"/>
      <c r="H81" s="25">
        <f aca="true" t="shared" si="15" ref="H81:H104">SUM(B81:G81)</f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>
      <c r="A82" s="108" t="s">
        <v>131</v>
      </c>
      <c r="B82" s="25"/>
      <c r="C82" s="109"/>
      <c r="D82" s="25"/>
      <c r="E82" s="109"/>
      <c r="F82" s="25"/>
      <c r="G82" s="109"/>
      <c r="H82" s="25">
        <f t="shared" si="15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>
      <c r="A83" s="108" t="s">
        <v>292</v>
      </c>
      <c r="B83" s="25"/>
      <c r="C83" s="109"/>
      <c r="D83" s="25"/>
      <c r="E83" s="109"/>
      <c r="F83" s="25"/>
      <c r="G83" s="109"/>
      <c r="H83" s="25">
        <f t="shared" si="15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>
      <c r="A84" s="108" t="s">
        <v>293</v>
      </c>
      <c r="B84" s="25"/>
      <c r="C84" s="109"/>
      <c r="D84" s="25"/>
      <c r="E84" s="109"/>
      <c r="F84" s="25"/>
      <c r="G84" s="109"/>
      <c r="H84" s="25">
        <f t="shared" si="15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>
      <c r="A85" s="108" t="s">
        <v>242</v>
      </c>
      <c r="B85" s="25"/>
      <c r="C85" s="109"/>
      <c r="D85" s="25"/>
      <c r="E85" s="109"/>
      <c r="F85" s="25"/>
      <c r="G85" s="109"/>
      <c r="H85" s="25">
        <f t="shared" si="15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>
      <c r="A86" s="108" t="s">
        <v>326</v>
      </c>
      <c r="B86" s="25"/>
      <c r="C86" s="109"/>
      <c r="D86" s="25"/>
      <c r="E86" s="109"/>
      <c r="F86" s="25"/>
      <c r="G86" s="109"/>
      <c r="H86" s="25">
        <f t="shared" si="15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>
      <c r="A87" s="129" t="s">
        <v>314</v>
      </c>
      <c r="B87" s="25"/>
      <c r="C87" s="109"/>
      <c r="D87" s="25"/>
      <c r="E87" s="109"/>
      <c r="F87" s="25"/>
      <c r="G87" s="109"/>
      <c r="H87" s="25">
        <f t="shared" si="15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>
      <c r="A88" s="108" t="s">
        <v>291</v>
      </c>
      <c r="B88" s="25"/>
      <c r="C88" s="109"/>
      <c r="D88" s="25"/>
      <c r="E88" s="109"/>
      <c r="F88" s="25"/>
      <c r="G88" s="109"/>
      <c r="H88" s="25">
        <f t="shared" si="15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>
      <c r="A89" s="108" t="s">
        <v>243</v>
      </c>
      <c r="B89" s="25"/>
      <c r="C89" s="109"/>
      <c r="D89" s="25"/>
      <c r="E89" s="109"/>
      <c r="F89" s="25"/>
      <c r="G89" s="109"/>
      <c r="H89" s="25">
        <f t="shared" si="15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75">
      <c r="A90" s="129" t="s">
        <v>325</v>
      </c>
      <c r="B90" s="25"/>
      <c r="C90" s="109"/>
      <c r="D90" s="25"/>
      <c r="E90" s="109"/>
      <c r="F90" s="25"/>
      <c r="G90" s="109"/>
      <c r="H90" s="25">
        <f t="shared" si="15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>
      <c r="A91" s="108" t="s">
        <v>245</v>
      </c>
      <c r="B91" s="25">
        <v>0</v>
      </c>
      <c r="C91" s="109">
        <v>0</v>
      </c>
      <c r="D91" s="25">
        <v>0</v>
      </c>
      <c r="E91" s="109">
        <v>0</v>
      </c>
      <c r="F91" s="25">
        <v>4880000</v>
      </c>
      <c r="G91" s="109">
        <v>0</v>
      </c>
      <c r="H91" s="25">
        <f t="shared" si="15"/>
        <v>4880000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75">
      <c r="A92" s="129" t="s">
        <v>315</v>
      </c>
      <c r="B92" s="25"/>
      <c r="C92" s="109"/>
      <c r="D92" s="25"/>
      <c r="E92" s="109"/>
      <c r="F92" s="25"/>
      <c r="G92" s="109"/>
      <c r="H92" s="25">
        <f t="shared" si="15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75">
      <c r="A93" s="108" t="s">
        <v>327</v>
      </c>
      <c r="B93" s="25">
        <v>0</v>
      </c>
      <c r="C93" s="109">
        <v>0</v>
      </c>
      <c r="D93" s="25">
        <v>15361400</v>
      </c>
      <c r="E93" s="109">
        <v>0</v>
      </c>
      <c r="F93" s="25">
        <v>0</v>
      </c>
      <c r="G93" s="109">
        <v>11521050</v>
      </c>
      <c r="H93" s="25">
        <f t="shared" si="15"/>
        <v>26882450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2.75">
      <c r="A94" s="129" t="s">
        <v>333</v>
      </c>
      <c r="B94" s="25"/>
      <c r="C94" s="109"/>
      <c r="D94" s="25"/>
      <c r="E94" s="109"/>
      <c r="F94" s="25"/>
      <c r="G94" s="109"/>
      <c r="H94" s="25">
        <f t="shared" si="15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2.75">
      <c r="A95" s="129" t="s">
        <v>334</v>
      </c>
      <c r="B95" s="25"/>
      <c r="C95" s="109"/>
      <c r="D95" s="25"/>
      <c r="E95" s="109"/>
      <c r="F95" s="25"/>
      <c r="G95" s="109"/>
      <c r="H95" s="25">
        <f t="shared" si="15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2.75">
      <c r="A96" s="129" t="s">
        <v>425</v>
      </c>
      <c r="B96" s="25"/>
      <c r="C96" s="109"/>
      <c r="D96" s="25"/>
      <c r="E96" s="109"/>
      <c r="F96" s="25"/>
      <c r="G96" s="109"/>
      <c r="H96" s="25">
        <f t="shared" si="15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2.75">
      <c r="A97" s="129" t="s">
        <v>335</v>
      </c>
      <c r="B97" s="25"/>
      <c r="C97" s="109"/>
      <c r="D97" s="25"/>
      <c r="E97" s="109"/>
      <c r="F97" s="25"/>
      <c r="G97" s="109"/>
      <c r="H97" s="25">
        <f t="shared" si="15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2.75">
      <c r="A98" s="129" t="s">
        <v>343</v>
      </c>
      <c r="B98" s="25"/>
      <c r="C98" s="109"/>
      <c r="D98" s="25"/>
      <c r="E98" s="109"/>
      <c r="F98" s="25"/>
      <c r="G98" s="109"/>
      <c r="H98" s="25">
        <f t="shared" si="15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2.75">
      <c r="A99" s="129" t="s">
        <v>341</v>
      </c>
      <c r="B99" s="25"/>
      <c r="C99" s="109"/>
      <c r="D99" s="25"/>
      <c r="E99" s="109"/>
      <c r="F99" s="25"/>
      <c r="G99" s="109"/>
      <c r="H99" s="25">
        <f t="shared" si="15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2.75">
      <c r="A100" s="129" t="s">
        <v>358</v>
      </c>
      <c r="B100" s="25"/>
      <c r="C100" s="109"/>
      <c r="D100" s="25"/>
      <c r="E100" s="109"/>
      <c r="F100" s="25"/>
      <c r="G100" s="109"/>
      <c r="H100" s="25">
        <f t="shared" si="15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2.75">
      <c r="A101" s="108" t="s">
        <v>415</v>
      </c>
      <c r="B101" s="25"/>
      <c r="C101" s="109"/>
      <c r="D101" s="25"/>
      <c r="E101" s="109"/>
      <c r="F101" s="25"/>
      <c r="G101" s="109"/>
      <c r="H101" s="25">
        <f t="shared" si="15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75">
      <c r="A102" s="108" t="s">
        <v>430</v>
      </c>
      <c r="B102" s="25"/>
      <c r="C102" s="109"/>
      <c r="D102" s="25"/>
      <c r="E102" s="109"/>
      <c r="F102" s="25"/>
      <c r="G102" s="109"/>
      <c r="H102" s="25">
        <f t="shared" si="15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75">
      <c r="A103" s="129" t="s">
        <v>418</v>
      </c>
      <c r="B103" s="25"/>
      <c r="C103" s="109"/>
      <c r="D103" s="25"/>
      <c r="E103" s="109"/>
      <c r="F103" s="25"/>
      <c r="G103" s="109"/>
      <c r="H103" s="25">
        <f t="shared" si="15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>
      <c r="A104" s="144" t="s">
        <v>19</v>
      </c>
      <c r="B104" s="23">
        <v>0</v>
      </c>
      <c r="C104" s="81">
        <v>0</v>
      </c>
      <c r="D104" s="23">
        <v>0</v>
      </c>
      <c r="E104" s="81">
        <v>0</v>
      </c>
      <c r="F104" s="23">
        <v>0</v>
      </c>
      <c r="G104" s="81">
        <v>0</v>
      </c>
      <c r="H104" s="23">
        <f t="shared" si="15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75">
      <c r="A105" s="108"/>
      <c r="B105" s="25"/>
      <c r="C105" s="109"/>
      <c r="D105" s="25"/>
      <c r="E105" s="109"/>
      <c r="F105" s="25"/>
      <c r="G105" s="109"/>
      <c r="H105" s="2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75">
      <c r="A106" s="144" t="s">
        <v>17</v>
      </c>
      <c r="B106" s="23">
        <f aca="true" t="shared" si="16" ref="B106:H106">SUM(B107:B111)</f>
        <v>40000000</v>
      </c>
      <c r="C106" s="81">
        <f t="shared" si="16"/>
        <v>20000000</v>
      </c>
      <c r="D106" s="23">
        <f t="shared" si="16"/>
        <v>15283323.8</v>
      </c>
      <c r="E106" s="81">
        <f t="shared" si="16"/>
        <v>0</v>
      </c>
      <c r="F106" s="23">
        <f t="shared" si="16"/>
        <v>0</v>
      </c>
      <c r="G106" s="81">
        <f t="shared" si="16"/>
        <v>0</v>
      </c>
      <c r="H106" s="23">
        <f t="shared" si="16"/>
        <v>75283323.8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75">
      <c r="A107" s="108" t="s">
        <v>134</v>
      </c>
      <c r="B107" s="25">
        <v>40000000</v>
      </c>
      <c r="C107" s="109">
        <v>20000000</v>
      </c>
      <c r="D107" s="25">
        <v>15283323.8</v>
      </c>
      <c r="E107" s="109">
        <v>0</v>
      </c>
      <c r="F107" s="25">
        <v>0</v>
      </c>
      <c r="G107" s="109">
        <v>0</v>
      </c>
      <c r="H107" s="25">
        <f>SUM(B107:G107)</f>
        <v>75283323.8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75">
      <c r="A108" s="108" t="s">
        <v>135</v>
      </c>
      <c r="B108" s="25"/>
      <c r="C108" s="109"/>
      <c r="D108" s="25"/>
      <c r="E108" s="109"/>
      <c r="F108" s="25"/>
      <c r="G108" s="109"/>
      <c r="H108" s="25">
        <f>SUM(B108:G108)</f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75">
      <c r="A109" s="108" t="s">
        <v>136</v>
      </c>
      <c r="B109" s="25"/>
      <c r="C109" s="109"/>
      <c r="D109" s="25"/>
      <c r="E109" s="109"/>
      <c r="F109" s="25"/>
      <c r="G109" s="109"/>
      <c r="H109" s="25">
        <f>SUM(B109:G109)</f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75">
      <c r="A110" s="108" t="s">
        <v>294</v>
      </c>
      <c r="B110" s="25"/>
      <c r="C110" s="109"/>
      <c r="D110" s="25"/>
      <c r="E110" s="109"/>
      <c r="F110" s="25"/>
      <c r="G110" s="109"/>
      <c r="H110" s="25">
        <f>SUM(B110:G110)</f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75">
      <c r="A111" s="129" t="s">
        <v>317</v>
      </c>
      <c r="B111" s="25"/>
      <c r="C111" s="109"/>
      <c r="D111" s="25"/>
      <c r="E111" s="109"/>
      <c r="F111" s="25"/>
      <c r="G111" s="109"/>
      <c r="H111" s="25">
        <f>SUM(B111:G111)</f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2.75">
      <c r="A112" s="108"/>
      <c r="B112" s="25"/>
      <c r="C112" s="109"/>
      <c r="D112" s="25"/>
      <c r="E112" s="109"/>
      <c r="F112" s="25"/>
      <c r="G112" s="109"/>
      <c r="H112" s="2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2.75">
      <c r="A113" s="144" t="s">
        <v>20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>SUM(B113:G113)</f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2.75">
      <c r="A114" s="170"/>
      <c r="B114" s="26"/>
      <c r="C114" s="110"/>
      <c r="D114" s="26"/>
      <c r="E114" s="110"/>
      <c r="F114" s="26"/>
      <c r="G114" s="110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2:63" ht="12.75">
      <c r="B115" s="1"/>
      <c r="C115" s="1"/>
      <c r="D115" s="1"/>
      <c r="E115" s="111"/>
      <c r="F115" s="111"/>
      <c r="G115" s="11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2.75">
      <c r="A116" s="149" t="s">
        <v>32</v>
      </c>
      <c r="B116" s="6">
        <f aca="true" t="shared" si="17" ref="B116:H116">SUM(B113+B106+B104+B80+B78+B72+B66+B56+B47+B34+B29+B15+B7)</f>
        <v>139121294</v>
      </c>
      <c r="C116" s="6">
        <f t="shared" si="17"/>
        <v>84821294</v>
      </c>
      <c r="D116" s="6">
        <f t="shared" si="17"/>
        <v>92006017.8</v>
      </c>
      <c r="E116" s="6">
        <f t="shared" si="17"/>
        <v>62381294</v>
      </c>
      <c r="F116" s="6">
        <f t="shared" si="17"/>
        <v>57031294</v>
      </c>
      <c r="G116" s="6">
        <f t="shared" si="17"/>
        <v>60558399</v>
      </c>
      <c r="H116" s="6">
        <f t="shared" si="17"/>
        <v>495919592.8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2:63" ht="12.75">
      <c r="B117" s="1"/>
      <c r="C117" s="1"/>
      <c r="D117" s="1"/>
      <c r="E117" s="111"/>
      <c r="F117" s="111"/>
      <c r="G117" s="11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2:63" ht="12.75">
      <c r="B118" s="1"/>
      <c r="C118" s="1"/>
      <c r="D118" s="1"/>
      <c r="E118" s="111"/>
      <c r="F118" s="111"/>
      <c r="G118" s="11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2:63" ht="12.75">
      <c r="B119" s="1"/>
      <c r="C119" s="1"/>
      <c r="D119" s="1"/>
      <c r="E119" s="111"/>
      <c r="F119" s="111"/>
      <c r="G119" s="11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2:63" ht="12.75">
      <c r="B120" s="1"/>
      <c r="C120" s="1"/>
      <c r="D120" s="1"/>
      <c r="E120" s="111"/>
      <c r="F120" s="111"/>
      <c r="G120" s="11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2:63" ht="12.75">
      <c r="B121" s="1"/>
      <c r="C121" s="1"/>
      <c r="D121" s="1"/>
      <c r="E121" s="111"/>
      <c r="F121" s="111"/>
      <c r="G121" s="11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2:63" ht="12.75">
      <c r="B122" s="1"/>
      <c r="C122" s="1"/>
      <c r="D122" s="1"/>
      <c r="E122" s="111"/>
      <c r="F122" s="111"/>
      <c r="G122" s="11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2:63" ht="12.75">
      <c r="B123" s="1"/>
      <c r="C123" s="1"/>
      <c r="D123" s="1"/>
      <c r="E123" s="111"/>
      <c r="F123" s="111"/>
      <c r="G123" s="11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2:63" ht="12.75">
      <c r="B124" s="1"/>
      <c r="C124" s="1"/>
      <c r="D124" s="1"/>
      <c r="E124" s="111"/>
      <c r="F124" s="111"/>
      <c r="G124" s="11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2:63" ht="12.75">
      <c r="B125" s="1"/>
      <c r="C125" s="1"/>
      <c r="D125" s="1"/>
      <c r="E125" s="111"/>
      <c r="F125" s="111"/>
      <c r="G125" s="11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2:63" ht="12.75">
      <c r="B126" s="1"/>
      <c r="C126" s="1"/>
      <c r="D126" s="1"/>
      <c r="E126" s="111"/>
      <c r="F126" s="111"/>
      <c r="G126" s="11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2:63" ht="12.75">
      <c r="B127" s="1"/>
      <c r="C127" s="1"/>
      <c r="D127" s="1"/>
      <c r="E127" s="111"/>
      <c r="F127" s="111"/>
      <c r="G127" s="11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2:63" ht="12.75">
      <c r="B128" s="1"/>
      <c r="C128" s="1"/>
      <c r="D128" s="1"/>
      <c r="E128" s="111"/>
      <c r="F128" s="111"/>
      <c r="G128" s="11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2:63" ht="12.75">
      <c r="B129" s="1"/>
      <c r="C129" s="1"/>
      <c r="D129" s="1"/>
      <c r="E129" s="111"/>
      <c r="F129" s="111"/>
      <c r="G129" s="11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2:63" ht="12.75">
      <c r="B130" s="1"/>
      <c r="C130" s="1"/>
      <c r="D130" s="1"/>
      <c r="E130" s="111"/>
      <c r="F130" s="111"/>
      <c r="G130" s="1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2:63" ht="12.75">
      <c r="B131" s="1"/>
      <c r="C131" s="1"/>
      <c r="D131" s="1"/>
      <c r="E131" s="111"/>
      <c r="F131" s="111"/>
      <c r="G131" s="1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2:63" ht="12.75">
      <c r="B132" s="1"/>
      <c r="C132" s="1"/>
      <c r="D132" s="1"/>
      <c r="E132" s="111"/>
      <c r="F132" s="111"/>
      <c r="G132" s="1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2:63" ht="12.75">
      <c r="B133" s="1"/>
      <c r="C133" s="1"/>
      <c r="D133" s="1"/>
      <c r="E133" s="111"/>
      <c r="F133" s="111"/>
      <c r="G133" s="1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2:63" ht="12.75">
      <c r="B134" s="1"/>
      <c r="C134" s="1"/>
      <c r="D134" s="1"/>
      <c r="E134" s="111"/>
      <c r="F134" s="111"/>
      <c r="G134" s="1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2:63" ht="12.75">
      <c r="B135" s="1"/>
      <c r="C135" s="1"/>
      <c r="D135" s="1"/>
      <c r="E135" s="111"/>
      <c r="F135" s="111"/>
      <c r="G135" s="1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2:63" ht="12.75">
      <c r="B136" s="1"/>
      <c r="C136" s="1"/>
      <c r="D136" s="1"/>
      <c r="E136" s="111"/>
      <c r="F136" s="111"/>
      <c r="G136" s="1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2:63" ht="12.75">
      <c r="B137" s="1"/>
      <c r="C137" s="1"/>
      <c r="D137" s="1"/>
      <c r="E137" s="111"/>
      <c r="F137" s="111"/>
      <c r="G137" s="1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2:63" ht="12.75">
      <c r="B138" s="1"/>
      <c r="C138" s="1"/>
      <c r="D138" s="1"/>
      <c r="E138" s="111"/>
      <c r="F138" s="111"/>
      <c r="G138" s="1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2:63" ht="12.75">
      <c r="B139" s="1"/>
      <c r="C139" s="1"/>
      <c r="D139" s="1"/>
      <c r="E139" s="111"/>
      <c r="F139" s="111"/>
      <c r="G139" s="1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2:63" ht="12.75">
      <c r="B140" s="1"/>
      <c r="C140" s="1"/>
      <c r="D140" s="1"/>
      <c r="E140" s="111"/>
      <c r="F140" s="111"/>
      <c r="G140" s="1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</sheetData>
  <sheetProtection/>
  <mergeCells count="3">
    <mergeCell ref="A2:H2"/>
    <mergeCell ref="A3:H3"/>
    <mergeCell ref="A1:H1"/>
  </mergeCells>
  <printOptions horizontalCentered="1"/>
  <pageMargins left="0.68" right="0.75" top="0.2362204724409449" bottom="0.15748031496062992" header="0.2362204724409449" footer="0"/>
  <pageSetup firstPageNumber="5" useFirstPageNumber="1" horizontalDpi="600" verticalDpi="600" orientation="landscape" scale="65" r:id="rId1"/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17.28125" style="0" bestFit="1" customWidth="1"/>
    <col min="2" max="9" width="16.140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179</v>
      </c>
      <c r="B3" s="228"/>
      <c r="C3" s="228"/>
      <c r="D3" s="228"/>
      <c r="E3" s="228"/>
      <c r="F3" s="228"/>
      <c r="G3" s="228"/>
      <c r="H3" s="228"/>
      <c r="I3" s="228"/>
    </row>
    <row r="4" spans="1:9" ht="13.5" thickBot="1">
      <c r="A4" s="96"/>
      <c r="B4" s="96"/>
      <c r="C4" s="96"/>
      <c r="D4" s="96"/>
      <c r="E4" s="96"/>
      <c r="F4" s="96"/>
      <c r="G4" s="96"/>
      <c r="H4" s="96"/>
      <c r="I4" s="96"/>
    </row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8" t="s">
        <v>241</v>
      </c>
      <c r="B10" s="11">
        <v>4043329.47</v>
      </c>
      <c r="C10" s="11">
        <v>3492359.97</v>
      </c>
      <c r="D10" s="11">
        <v>4257261</v>
      </c>
      <c r="E10" s="11">
        <v>-764901.03</v>
      </c>
      <c r="F10" s="25">
        <v>8086658.94</v>
      </c>
      <c r="G10" s="92">
        <f>SUM('Ingresos Reales'!H68)</f>
        <v>6984719.94</v>
      </c>
      <c r="H10" s="25">
        <f>SUM('Presupuesto Ingresos'!H67)</f>
        <v>8514522</v>
      </c>
      <c r="I10" s="92">
        <f>SUM(G10-H10)</f>
        <v>-1529802.0599999996</v>
      </c>
    </row>
    <row r="11" spans="1:9" ht="12.75">
      <c r="A11" s="8"/>
      <c r="B11" s="11"/>
      <c r="C11" s="11"/>
      <c r="D11" s="11"/>
      <c r="E11" s="11"/>
      <c r="F11" s="25"/>
      <c r="G11" s="92"/>
      <c r="H11" s="25"/>
      <c r="I11" s="92"/>
    </row>
    <row r="12" spans="1:9" ht="12.75">
      <c r="A12" s="20" t="s">
        <v>359</v>
      </c>
      <c r="B12" s="25">
        <v>19026.38</v>
      </c>
      <c r="C12" s="25">
        <v>33353.06</v>
      </c>
      <c r="D12" s="25">
        <v>0</v>
      </c>
      <c r="E12" s="25">
        <v>33353.06</v>
      </c>
      <c r="F12" s="25">
        <v>42176.36</v>
      </c>
      <c r="G12" s="92">
        <f>SUM('Ingresos Reales'!H69)</f>
        <v>33353.06</v>
      </c>
      <c r="H12" s="25">
        <f>SUM('Presupuesto Ingresos'!H68)</f>
        <v>0</v>
      </c>
      <c r="I12" s="92">
        <f>SUM(G12-H12)</f>
        <v>33353.06</v>
      </c>
    </row>
    <row r="13" spans="1:9" ht="12.75">
      <c r="A13" s="8"/>
      <c r="B13" s="11"/>
      <c r="C13" s="11"/>
      <c r="D13" s="11"/>
      <c r="E13" s="11"/>
      <c r="F13" s="25"/>
      <c r="G13" s="92"/>
      <c r="H13" s="25"/>
      <c r="I13" s="92"/>
    </row>
    <row r="14" spans="1:9" ht="12.75">
      <c r="A14" s="20" t="s">
        <v>360</v>
      </c>
      <c r="B14" s="25">
        <v>2891.16</v>
      </c>
      <c r="C14" s="25">
        <v>2773.81</v>
      </c>
      <c r="D14" s="25">
        <v>39600</v>
      </c>
      <c r="E14" s="25">
        <v>-36826.19</v>
      </c>
      <c r="F14" s="25">
        <v>23575.36</v>
      </c>
      <c r="G14" s="92">
        <f>SUM('Ingresos Reales'!H70)</f>
        <v>5516.32</v>
      </c>
      <c r="H14" s="25">
        <f>SUM('Presupuesto Ingresos'!H69)</f>
        <v>79200</v>
      </c>
      <c r="I14" s="92">
        <f>SUM(G14-H14)</f>
        <v>-73683.68</v>
      </c>
    </row>
    <row r="15" spans="1:9" ht="12.75">
      <c r="A15" s="8"/>
      <c r="B15" s="11"/>
      <c r="C15" s="11"/>
      <c r="D15" s="11"/>
      <c r="E15" s="11"/>
      <c r="F15" s="25"/>
      <c r="G15" s="92"/>
      <c r="H15" s="25"/>
      <c r="I15" s="92"/>
    </row>
    <row r="16" spans="1:9" ht="12.75">
      <c r="A16" s="20" t="s">
        <v>361</v>
      </c>
      <c r="B16" s="25">
        <v>62067.12</v>
      </c>
      <c r="C16" s="25">
        <v>32012.97</v>
      </c>
      <c r="D16" s="25">
        <v>50400</v>
      </c>
      <c r="E16" s="25">
        <v>-18387.03</v>
      </c>
      <c r="F16" s="25">
        <v>78956.21</v>
      </c>
      <c r="G16" s="92">
        <f>SUM('Ingresos Reales'!H71)</f>
        <v>65782.38</v>
      </c>
      <c r="H16" s="25">
        <f>SUM('Presupuesto Ingresos'!H70)</f>
        <v>100800</v>
      </c>
      <c r="I16" s="92">
        <f>SUM(G16-H16)</f>
        <v>-35017.619999999995</v>
      </c>
    </row>
    <row r="17" spans="1:9" ht="12.75">
      <c r="A17" s="20"/>
      <c r="B17" s="25"/>
      <c r="C17" s="25"/>
      <c r="D17" s="25"/>
      <c r="E17" s="25"/>
      <c r="F17" s="25"/>
      <c r="G17" s="92"/>
      <c r="H17" s="25"/>
      <c r="I17" s="92"/>
    </row>
    <row r="18" spans="1:9" ht="12.75">
      <c r="A18" s="29" t="s">
        <v>444</v>
      </c>
      <c r="B18" s="26"/>
      <c r="C18" s="26">
        <v>1271.81</v>
      </c>
      <c r="D18" s="26">
        <v>0</v>
      </c>
      <c r="E18" s="26">
        <v>1271.81</v>
      </c>
      <c r="F18" s="26"/>
      <c r="G18" s="163">
        <f>SUM('Ingresos Reales'!H72)</f>
        <v>7081.370000000001</v>
      </c>
      <c r="H18" s="26">
        <f>SUM('Presupuesto Ingresos'!H71)</f>
        <v>0</v>
      </c>
      <c r="I18" s="163">
        <f>SUM(G18-H18)</f>
        <v>7081.370000000001</v>
      </c>
    </row>
    <row r="19" spans="6:9" ht="12.75">
      <c r="F19" s="32"/>
      <c r="G19" s="32"/>
      <c r="H19" s="32"/>
      <c r="I19" s="32"/>
    </row>
    <row r="20" spans="1:9" ht="12.75">
      <c r="A20" s="5" t="s">
        <v>4</v>
      </c>
      <c r="B20" s="6">
        <f aca="true" t="shared" si="0" ref="B20:I20">SUM(B9:B18)</f>
        <v>4127314.1300000004</v>
      </c>
      <c r="C20" s="6">
        <f t="shared" si="0"/>
        <v>3561771.6200000006</v>
      </c>
      <c r="D20" s="6">
        <f t="shared" si="0"/>
        <v>4347261</v>
      </c>
      <c r="E20" s="6">
        <f t="shared" si="0"/>
        <v>-785489.3799999999</v>
      </c>
      <c r="F20" s="6">
        <f t="shared" si="0"/>
        <v>8231366.870000001</v>
      </c>
      <c r="G20" s="94">
        <f t="shared" si="0"/>
        <v>7096453.07</v>
      </c>
      <c r="H20" s="6">
        <f t="shared" si="0"/>
        <v>8694522</v>
      </c>
      <c r="I20" s="94">
        <f t="shared" si="0"/>
        <v>-1598068.9299999992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8" right="0.18" top="0.27" bottom="0.28" header="0" footer="0"/>
  <pageSetup horizontalDpi="600" verticalDpi="600" orientation="landscape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48"/>
    </sheetView>
  </sheetViews>
  <sheetFormatPr defaultColWidth="11.421875" defaultRowHeight="12.75"/>
  <cols>
    <col min="1" max="1" width="17.421875" style="0" bestFit="1" customWidth="1"/>
    <col min="2" max="9" width="15.710937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173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8" t="s">
        <v>241</v>
      </c>
      <c r="B10" s="11">
        <v>41982708.42</v>
      </c>
      <c r="C10" s="11">
        <v>43727625.42</v>
      </c>
      <c r="D10" s="11">
        <v>43035621</v>
      </c>
      <c r="E10" s="11">
        <v>692004.4200000018</v>
      </c>
      <c r="F10" s="92">
        <v>83965416.84</v>
      </c>
      <c r="G10" s="92">
        <f>SUM('Ingresos Reales'!H74)</f>
        <v>87455250.84</v>
      </c>
      <c r="H10" s="25">
        <f>SUM('Presupuesto Ingresos'!H73)</f>
        <v>86071242</v>
      </c>
      <c r="I10" s="92">
        <f>SUM(G10-H10)</f>
        <v>1384008.8400000036</v>
      </c>
    </row>
    <row r="11" spans="1:9" ht="12.75">
      <c r="A11" s="8"/>
      <c r="B11" s="11"/>
      <c r="C11" s="11"/>
      <c r="D11" s="11"/>
      <c r="E11" s="11"/>
      <c r="F11" s="25"/>
      <c r="G11" s="92"/>
      <c r="H11" s="25"/>
      <c r="I11" s="92"/>
    </row>
    <row r="12" spans="1:9" ht="12.75">
      <c r="A12" s="72" t="s">
        <v>362</v>
      </c>
      <c r="B12" s="131">
        <v>3709.78</v>
      </c>
      <c r="C12" s="131">
        <v>0</v>
      </c>
      <c r="D12" s="131">
        <v>0</v>
      </c>
      <c r="E12" s="131">
        <v>0</v>
      </c>
      <c r="F12" s="25">
        <v>11695.96</v>
      </c>
      <c r="G12" s="92">
        <f>SUM('Ingresos Reales'!H75)</f>
        <v>0</v>
      </c>
      <c r="H12" s="25">
        <f>SUM('Presupuesto Ingresos'!H74)</f>
        <v>0</v>
      </c>
      <c r="I12" s="92">
        <f>SUM(G12-H12)</f>
        <v>0</v>
      </c>
    </row>
    <row r="13" spans="1:9" ht="12.75">
      <c r="A13" s="8"/>
      <c r="B13" s="11"/>
      <c r="C13" s="11"/>
      <c r="D13" s="11"/>
      <c r="E13" s="11"/>
      <c r="F13" s="25"/>
      <c r="G13" s="92"/>
      <c r="H13" s="25"/>
      <c r="I13" s="92"/>
    </row>
    <row r="14" spans="1:9" ht="12.75">
      <c r="A14" s="72" t="s">
        <v>363</v>
      </c>
      <c r="B14" s="131">
        <v>68445.63</v>
      </c>
      <c r="C14" s="131">
        <v>3123.8</v>
      </c>
      <c r="D14" s="131">
        <v>12600</v>
      </c>
      <c r="E14" s="131">
        <v>-9476.2</v>
      </c>
      <c r="F14" s="25">
        <v>328749.1</v>
      </c>
      <c r="G14" s="92">
        <f>SUM('Ingresos Reales'!H76)</f>
        <v>5251.04</v>
      </c>
      <c r="H14" s="25">
        <f>SUM('Presupuesto Ingresos'!H75)</f>
        <v>25200</v>
      </c>
      <c r="I14" s="92">
        <f>SUM(G14-H14)</f>
        <v>-19948.96</v>
      </c>
    </row>
    <row r="15" spans="1:9" ht="12.75">
      <c r="A15" s="8"/>
      <c r="B15" s="11"/>
      <c r="C15" s="11"/>
      <c r="D15" s="11"/>
      <c r="E15" s="11"/>
      <c r="F15" s="25"/>
      <c r="G15" s="92"/>
      <c r="H15" s="25"/>
      <c r="I15" s="92"/>
    </row>
    <row r="16" spans="1:9" ht="12.75">
      <c r="A16" s="72" t="s">
        <v>364</v>
      </c>
      <c r="B16" s="131">
        <v>124214.55</v>
      </c>
      <c r="C16" s="131">
        <v>34490.77</v>
      </c>
      <c r="D16" s="131">
        <v>497400</v>
      </c>
      <c r="E16" s="131">
        <v>-462909.23</v>
      </c>
      <c r="F16" s="25">
        <v>223361.41</v>
      </c>
      <c r="G16" s="92">
        <f>SUM('Ingresos Reales'!H77)</f>
        <v>87607.70000000001</v>
      </c>
      <c r="H16" s="25">
        <f>SUM('Presupuesto Ingresos'!H76)</f>
        <v>994800</v>
      </c>
      <c r="I16" s="92">
        <f>SUM(G16-H16)</f>
        <v>-907192.3</v>
      </c>
    </row>
    <row r="17" spans="1:9" ht="12.75">
      <c r="A17" s="72"/>
      <c r="B17" s="131"/>
      <c r="C17" s="131"/>
      <c r="D17" s="131"/>
      <c r="E17" s="131"/>
      <c r="F17" s="25"/>
      <c r="G17" s="92"/>
      <c r="H17" s="25"/>
      <c r="I17" s="92"/>
    </row>
    <row r="18" spans="1:9" ht="12.75">
      <c r="A18" s="72" t="s">
        <v>445</v>
      </c>
      <c r="B18" s="131"/>
      <c r="C18" s="131">
        <v>70018.68</v>
      </c>
      <c r="D18" s="131">
        <v>0</v>
      </c>
      <c r="E18" s="131">
        <v>70018.68</v>
      </c>
      <c r="F18" s="25"/>
      <c r="G18" s="92">
        <f>SUM('Ingresos Reales'!H78)</f>
        <v>86739.82</v>
      </c>
      <c r="H18" s="25">
        <f>SUM('Presupuesto Ingresos'!H77)</f>
        <v>0</v>
      </c>
      <c r="I18" s="92">
        <f>SUM(G18-H18)</f>
        <v>86739.82</v>
      </c>
    </row>
    <row r="19" spans="1:9" ht="12.75">
      <c r="A19" s="9"/>
      <c r="B19" s="9"/>
      <c r="C19" s="9"/>
      <c r="D19" s="9"/>
      <c r="E19" s="9"/>
      <c r="F19" s="26"/>
      <c r="G19" s="26"/>
      <c r="H19" s="26"/>
      <c r="I19" s="26"/>
    </row>
    <row r="20" spans="6:9" ht="12.75">
      <c r="F20" s="32"/>
      <c r="G20" s="32"/>
      <c r="H20" s="32"/>
      <c r="I20" s="32"/>
    </row>
    <row r="21" spans="1:9" ht="12.75">
      <c r="A21" s="5" t="s">
        <v>4</v>
      </c>
      <c r="B21" s="6">
        <f aca="true" t="shared" si="0" ref="B21:I21">SUM(B9:B19)</f>
        <v>42179078.38</v>
      </c>
      <c r="C21" s="6">
        <f t="shared" si="0"/>
        <v>43835258.67</v>
      </c>
      <c r="D21" s="6">
        <f t="shared" si="0"/>
        <v>43545621</v>
      </c>
      <c r="E21" s="6">
        <f t="shared" si="0"/>
        <v>289637.67000000185</v>
      </c>
      <c r="F21" s="6">
        <f t="shared" si="0"/>
        <v>84529223.30999999</v>
      </c>
      <c r="G21" s="94">
        <f t="shared" si="0"/>
        <v>87634849.4</v>
      </c>
      <c r="H21" s="6">
        <f t="shared" si="0"/>
        <v>87091242</v>
      </c>
      <c r="I21" s="94">
        <f t="shared" si="0"/>
        <v>543607.4000000036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1" right="0.18" top="0.46" bottom="0.3937007874015748" header="0" footer="0"/>
  <pageSetup horizontalDpi="600" verticalDpi="6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51"/>
    </sheetView>
  </sheetViews>
  <sheetFormatPr defaultColWidth="11.421875" defaultRowHeight="12.75"/>
  <cols>
    <col min="1" max="1" width="22.28125" style="0" bestFit="1" customWidth="1"/>
    <col min="2" max="9" width="16.00390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184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8" t="s">
        <v>185</v>
      </c>
      <c r="B10" s="11">
        <v>0</v>
      </c>
      <c r="C10" s="11">
        <v>0</v>
      </c>
      <c r="D10" s="11">
        <v>4381055</v>
      </c>
      <c r="E10" s="11">
        <v>-4381055</v>
      </c>
      <c r="F10" s="25">
        <v>0</v>
      </c>
      <c r="G10" s="92">
        <f>SUM('Ingresos Reales'!H79)</f>
        <v>2544209.98</v>
      </c>
      <c r="H10" s="25">
        <f>SUM('Presupuesto Ingresos'!H78)</f>
        <v>4381055</v>
      </c>
      <c r="I10" s="92">
        <f>SUM(G10-H10)</f>
        <v>-1836845.02</v>
      </c>
    </row>
    <row r="11" spans="1:9" ht="12.75">
      <c r="A11" s="9"/>
      <c r="B11" s="9"/>
      <c r="C11" s="9"/>
      <c r="D11" s="9"/>
      <c r="E11" s="9"/>
      <c r="F11" s="26"/>
      <c r="G11" s="26"/>
      <c r="H11" s="26"/>
      <c r="I11" s="26"/>
    </row>
    <row r="12" spans="6:9" ht="12.75">
      <c r="F12" s="32"/>
      <c r="G12" s="32"/>
      <c r="H12" s="32"/>
      <c r="I12" s="32"/>
    </row>
    <row r="13" spans="1:9" ht="12.75">
      <c r="A13" s="5" t="s">
        <v>4</v>
      </c>
      <c r="B13" s="6">
        <f aca="true" t="shared" si="0" ref="B13:I13">SUM(B9:B11)</f>
        <v>0</v>
      </c>
      <c r="C13" s="6">
        <f t="shared" si="0"/>
        <v>0</v>
      </c>
      <c r="D13" s="6">
        <f t="shared" si="0"/>
        <v>4381055</v>
      </c>
      <c r="E13" s="6">
        <f t="shared" si="0"/>
        <v>-4381055</v>
      </c>
      <c r="F13" s="6">
        <f t="shared" si="0"/>
        <v>0</v>
      </c>
      <c r="G13" s="94">
        <f t="shared" si="0"/>
        <v>2544209.98</v>
      </c>
      <c r="H13" s="6">
        <f t="shared" si="0"/>
        <v>4381055</v>
      </c>
      <c r="I13" s="94">
        <f t="shared" si="0"/>
        <v>-1836845.02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" right="0.22" top="0.31" bottom="0.2" header="0" footer="0"/>
  <pageSetup horizontalDpi="600" verticalDpi="600" orientation="landscape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="86" zoomScaleNormal="86" zoomScalePageLayoutView="0" workbookViewId="0" topLeftCell="A1">
      <selection activeCell="A1" sqref="A1:I74"/>
    </sheetView>
  </sheetViews>
  <sheetFormatPr defaultColWidth="11.421875" defaultRowHeight="12.75"/>
  <cols>
    <col min="1" max="1" width="49.8515625" style="0" customWidth="1"/>
    <col min="2" max="9" width="15.42187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186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8" spans="1:9" ht="12.75">
      <c r="A8" s="15"/>
      <c r="B8" s="16"/>
      <c r="C8" s="16"/>
      <c r="D8" s="16"/>
      <c r="E8" s="16"/>
      <c r="F8" s="16"/>
      <c r="G8" s="16"/>
      <c r="H8" s="16"/>
      <c r="I8" s="16"/>
    </row>
    <row r="9" spans="1:9" ht="12.75">
      <c r="A9" s="13"/>
      <c r="B9" s="13"/>
      <c r="C9" s="13"/>
      <c r="D9" s="13"/>
      <c r="E9" s="13"/>
      <c r="F9" s="24"/>
      <c r="G9" s="107"/>
      <c r="H9" s="24"/>
      <c r="I9" s="103"/>
    </row>
    <row r="10" spans="1:9" ht="12.75">
      <c r="A10" s="15" t="s">
        <v>130</v>
      </c>
      <c r="B10" s="214"/>
      <c r="C10" s="214">
        <v>0</v>
      </c>
      <c r="D10" s="214">
        <v>0</v>
      </c>
      <c r="E10" s="214">
        <v>0</v>
      </c>
      <c r="F10" s="25"/>
      <c r="G10" s="104">
        <f>SUM('Ingresos Reales'!H82)</f>
        <v>2350000</v>
      </c>
      <c r="H10" s="25">
        <f>SUM('Presupuesto Ingresos'!H81)</f>
        <v>0</v>
      </c>
      <c r="I10" s="105">
        <f>SUM(G10-H10)</f>
        <v>2350000</v>
      </c>
    </row>
    <row r="11" spans="1:9" ht="12.75" hidden="1">
      <c r="A11" s="15"/>
      <c r="B11" s="214"/>
      <c r="C11" s="214"/>
      <c r="D11" s="214"/>
      <c r="E11" s="214"/>
      <c r="F11" s="25"/>
      <c r="G11" s="109"/>
      <c r="H11" s="25"/>
      <c r="I11" s="112"/>
    </row>
    <row r="12" spans="1:9" ht="12.75" hidden="1">
      <c r="A12" s="15" t="s">
        <v>131</v>
      </c>
      <c r="B12" s="214"/>
      <c r="C12" s="214">
        <v>0</v>
      </c>
      <c r="D12" s="214">
        <v>0</v>
      </c>
      <c r="E12" s="214">
        <v>0</v>
      </c>
      <c r="F12" s="25"/>
      <c r="G12" s="104">
        <f>SUM('Ingresos Reales'!H83)</f>
        <v>0</v>
      </c>
      <c r="H12" s="25">
        <f>SUM('Presupuesto Ingresos'!H82)</f>
        <v>0</v>
      </c>
      <c r="I12" s="105">
        <f>SUM(G12-H12)</f>
        <v>0</v>
      </c>
    </row>
    <row r="13" spans="1:9" ht="12.75" hidden="1">
      <c r="A13" s="15"/>
      <c r="B13" s="214"/>
      <c r="C13" s="214"/>
      <c r="D13" s="214"/>
      <c r="E13" s="214"/>
      <c r="F13" s="25"/>
      <c r="G13" s="109"/>
      <c r="H13" s="25"/>
      <c r="I13" s="112"/>
    </row>
    <row r="14" spans="1:9" ht="12.75" hidden="1">
      <c r="A14" s="15" t="s">
        <v>132</v>
      </c>
      <c r="B14" s="214"/>
      <c r="C14" s="214">
        <v>0</v>
      </c>
      <c r="D14" s="214">
        <v>0</v>
      </c>
      <c r="E14" s="214">
        <v>0</v>
      </c>
      <c r="F14" s="25"/>
      <c r="G14" s="104">
        <f>SUM('Ingresos Reales'!H84)</f>
        <v>0</v>
      </c>
      <c r="H14" s="25">
        <f>SUM('Presupuesto Ingresos'!H83)</f>
        <v>0</v>
      </c>
      <c r="I14" s="105">
        <f>SUM(G14-H14)</f>
        <v>0</v>
      </c>
    </row>
    <row r="15" spans="1:9" ht="12.75" hidden="1">
      <c r="A15" s="15"/>
      <c r="B15" s="214"/>
      <c r="C15" s="214"/>
      <c r="D15" s="214"/>
      <c r="E15" s="214"/>
      <c r="F15" s="25"/>
      <c r="G15" s="109"/>
      <c r="H15" s="25"/>
      <c r="I15" s="112"/>
    </row>
    <row r="16" spans="1:9" ht="12.75" hidden="1">
      <c r="A16" s="15" t="s">
        <v>133</v>
      </c>
      <c r="B16" s="214"/>
      <c r="C16" s="214">
        <v>0</v>
      </c>
      <c r="D16" s="214">
        <v>0</v>
      </c>
      <c r="E16" s="214">
        <v>0</v>
      </c>
      <c r="F16" s="25"/>
      <c r="G16" s="104">
        <f>SUM('Ingresos Reales'!H85)</f>
        <v>0</v>
      </c>
      <c r="H16" s="25">
        <f>SUM('Presupuesto Ingresos'!H84)</f>
        <v>0</v>
      </c>
      <c r="I16" s="105">
        <f>SUM(G16-H16)</f>
        <v>0</v>
      </c>
    </row>
    <row r="17" spans="1:9" ht="12.75" hidden="1">
      <c r="A17" s="15"/>
      <c r="B17" s="214"/>
      <c r="C17" s="214"/>
      <c r="D17" s="214"/>
      <c r="E17" s="214"/>
      <c r="F17" s="25"/>
      <c r="G17" s="104"/>
      <c r="H17" s="25"/>
      <c r="I17" s="105"/>
    </row>
    <row r="18" spans="1:9" ht="12.75" hidden="1">
      <c r="A18" s="15" t="s">
        <v>242</v>
      </c>
      <c r="B18" s="214"/>
      <c r="C18" s="214">
        <v>0</v>
      </c>
      <c r="D18" s="214">
        <v>0</v>
      </c>
      <c r="E18" s="214">
        <v>0</v>
      </c>
      <c r="F18" s="25"/>
      <c r="G18" s="104">
        <f>SUM('Ingresos Reales'!H86)</f>
        <v>0</v>
      </c>
      <c r="H18" s="25">
        <f>SUM('Presupuesto Ingresos'!H85)</f>
        <v>0</v>
      </c>
      <c r="I18" s="105">
        <f>SUM(G18-H18)</f>
        <v>0</v>
      </c>
    </row>
    <row r="19" spans="1:9" ht="12.75">
      <c r="A19" s="15"/>
      <c r="B19" s="214"/>
      <c r="C19" s="214"/>
      <c r="D19" s="214"/>
      <c r="E19" s="214"/>
      <c r="F19" s="25"/>
      <c r="G19" s="104"/>
      <c r="H19" s="25"/>
      <c r="I19" s="105"/>
    </row>
    <row r="20" spans="1:9" ht="12.75">
      <c r="A20" s="15" t="s">
        <v>246</v>
      </c>
      <c r="B20" s="214"/>
      <c r="C20" s="214">
        <v>0</v>
      </c>
      <c r="D20" s="214">
        <v>0</v>
      </c>
      <c r="E20" s="214">
        <v>0</v>
      </c>
      <c r="F20" s="25">
        <v>250000</v>
      </c>
      <c r="G20" s="104">
        <f>SUM('Ingresos Reales'!H87)</f>
        <v>0</v>
      </c>
      <c r="H20" s="25">
        <f>SUM('Presupuesto Ingresos'!H86)</f>
        <v>0</v>
      </c>
      <c r="I20" s="105">
        <f>SUM(G20-H20)</f>
        <v>0</v>
      </c>
    </row>
    <row r="21" spans="1:9" ht="12.75" hidden="1">
      <c r="A21" s="15"/>
      <c r="B21" s="214"/>
      <c r="C21" s="214"/>
      <c r="D21" s="214"/>
      <c r="E21" s="214"/>
      <c r="F21" s="25"/>
      <c r="G21" s="104"/>
      <c r="H21" s="25"/>
      <c r="I21" s="105"/>
    </row>
    <row r="22" spans="1:9" ht="12.75" hidden="1">
      <c r="A22" s="15" t="s">
        <v>314</v>
      </c>
      <c r="B22" s="214"/>
      <c r="C22" s="214">
        <v>0</v>
      </c>
      <c r="D22" s="214">
        <v>0</v>
      </c>
      <c r="E22" s="214">
        <v>0</v>
      </c>
      <c r="F22" s="25"/>
      <c r="G22" s="104">
        <f>SUM('Ingresos Reales'!H88)</f>
        <v>0</v>
      </c>
      <c r="H22" s="25">
        <f>SUM('Presupuesto Ingresos'!H87)</f>
        <v>0</v>
      </c>
      <c r="I22" s="105">
        <f>SUM(G22-H22)</f>
        <v>0</v>
      </c>
    </row>
    <row r="23" spans="1:9" ht="12.75" hidden="1">
      <c r="A23" s="15"/>
      <c r="B23" s="214"/>
      <c r="C23" s="214"/>
      <c r="D23" s="214"/>
      <c r="E23" s="214"/>
      <c r="F23" s="25"/>
      <c r="G23" s="104"/>
      <c r="H23" s="25"/>
      <c r="I23" s="105"/>
    </row>
    <row r="24" spans="1:9" ht="12.75" hidden="1">
      <c r="A24" s="15" t="s">
        <v>291</v>
      </c>
      <c r="B24" s="214"/>
      <c r="C24" s="214">
        <v>0</v>
      </c>
      <c r="D24" s="214">
        <v>0</v>
      </c>
      <c r="E24" s="214">
        <v>0</v>
      </c>
      <c r="F24" s="25"/>
      <c r="G24" s="104">
        <f>SUM('Ingresos Reales'!H89)</f>
        <v>0</v>
      </c>
      <c r="H24" s="25">
        <f>SUM('Presupuesto Ingresos'!H88)</f>
        <v>0</v>
      </c>
      <c r="I24" s="105">
        <f>SUM(G24-H24)</f>
        <v>0</v>
      </c>
    </row>
    <row r="25" spans="1:9" ht="12.75" hidden="1">
      <c r="A25" s="15"/>
      <c r="B25" s="214"/>
      <c r="C25" s="214"/>
      <c r="D25" s="214"/>
      <c r="E25" s="214"/>
      <c r="F25" s="25"/>
      <c r="G25" s="104"/>
      <c r="H25" s="25"/>
      <c r="I25" s="105"/>
    </row>
    <row r="26" spans="1:9" ht="12.75" hidden="1">
      <c r="A26" s="15" t="s">
        <v>243</v>
      </c>
      <c r="B26" s="214"/>
      <c r="C26" s="214">
        <v>0</v>
      </c>
      <c r="D26" s="214">
        <v>0</v>
      </c>
      <c r="E26" s="214">
        <v>0</v>
      </c>
      <c r="F26" s="25"/>
      <c r="G26" s="104">
        <f>SUM('Ingresos Reales'!H90)</f>
        <v>0</v>
      </c>
      <c r="H26" s="25">
        <f>SUM('Presupuesto Ingresos'!H89)</f>
        <v>0</v>
      </c>
      <c r="I26" s="105">
        <f>SUM(G26-H26)</f>
        <v>0</v>
      </c>
    </row>
    <row r="27" spans="1:9" ht="12.75" hidden="1">
      <c r="A27" s="15"/>
      <c r="B27" s="214"/>
      <c r="C27" s="214"/>
      <c r="D27" s="214"/>
      <c r="E27" s="214"/>
      <c r="F27" s="25"/>
      <c r="G27" s="104"/>
      <c r="H27" s="25"/>
      <c r="I27" s="105"/>
    </row>
    <row r="28" spans="1:9" ht="12.75" hidden="1">
      <c r="A28" s="15" t="s">
        <v>442</v>
      </c>
      <c r="B28" s="214"/>
      <c r="C28" s="214">
        <v>0</v>
      </c>
      <c r="D28" s="214">
        <v>0</v>
      </c>
      <c r="E28" s="214">
        <v>0</v>
      </c>
      <c r="F28" s="25"/>
      <c r="G28" s="104">
        <f>SUM('Ingresos Reales'!H91)</f>
        <v>0</v>
      </c>
      <c r="H28" s="25">
        <f>SUM('Presupuesto Ingresos'!H90)</f>
        <v>0</v>
      </c>
      <c r="I28" s="105">
        <f>SUM(G28-H28)</f>
        <v>0</v>
      </c>
    </row>
    <row r="29" spans="1:9" ht="12.75">
      <c r="A29" s="15"/>
      <c r="B29" s="214"/>
      <c r="C29" s="214"/>
      <c r="D29" s="214"/>
      <c r="E29" s="214"/>
      <c r="F29" s="25"/>
      <c r="G29" s="104"/>
      <c r="H29" s="25"/>
      <c r="I29" s="105"/>
    </row>
    <row r="30" spans="1:9" ht="12.75">
      <c r="A30" s="15" t="s">
        <v>245</v>
      </c>
      <c r="B30" s="214">
        <v>3660000</v>
      </c>
      <c r="C30" s="214">
        <v>1304223.61</v>
      </c>
      <c r="D30" s="214">
        <v>4880000</v>
      </c>
      <c r="E30" s="214">
        <v>-3575776.39</v>
      </c>
      <c r="F30" s="25">
        <v>7320000</v>
      </c>
      <c r="G30" s="104">
        <f>SUM('Ingresos Reales'!H92)</f>
        <v>1399427.56</v>
      </c>
      <c r="H30" s="25">
        <f>SUM('Presupuesto Ingresos'!H91)</f>
        <v>4880000</v>
      </c>
      <c r="I30" s="105">
        <f>SUM(G30-H30)</f>
        <v>-3480572.44</v>
      </c>
    </row>
    <row r="31" spans="1:9" ht="12.75">
      <c r="A31" s="15"/>
      <c r="B31" s="214"/>
      <c r="C31" s="214"/>
      <c r="D31" s="214"/>
      <c r="E31" s="214"/>
      <c r="F31" s="25"/>
      <c r="G31" s="104"/>
      <c r="H31" s="25"/>
      <c r="I31" s="105"/>
    </row>
    <row r="32" spans="1:9" ht="12.75">
      <c r="A32" s="15" t="s">
        <v>315</v>
      </c>
      <c r="B32" s="214"/>
      <c r="C32" s="214">
        <v>0</v>
      </c>
      <c r="D32" s="214">
        <v>0</v>
      </c>
      <c r="E32" s="214">
        <v>0</v>
      </c>
      <c r="F32" s="11">
        <v>23500000</v>
      </c>
      <c r="G32" s="104">
        <f>SUM('Ingresos Reales'!H93)</f>
        <v>0</v>
      </c>
      <c r="H32" s="25">
        <f>SUM('Presupuesto Ingresos'!H92)</f>
        <v>0</v>
      </c>
      <c r="I32" s="105">
        <f>SUM(G32-H32)</f>
        <v>0</v>
      </c>
    </row>
    <row r="33" spans="1:9" ht="12.75">
      <c r="A33" s="15"/>
      <c r="B33" s="214"/>
      <c r="C33" s="214"/>
      <c r="D33" s="214"/>
      <c r="E33" s="214"/>
      <c r="F33" s="11"/>
      <c r="G33" s="104"/>
      <c r="H33" s="25"/>
      <c r="I33" s="105"/>
    </row>
    <row r="34" spans="1:9" ht="12.75">
      <c r="A34" s="15" t="s">
        <v>327</v>
      </c>
      <c r="B34" s="214"/>
      <c r="C34" s="214">
        <v>0</v>
      </c>
      <c r="D34" s="214">
        <v>11521050</v>
      </c>
      <c r="E34" s="214">
        <v>-11521050</v>
      </c>
      <c r="F34" s="11"/>
      <c r="G34" s="104">
        <f>SUM('Ingresos Reales'!H94)</f>
        <v>1305754.88</v>
      </c>
      <c r="H34" s="25">
        <f>SUM('Presupuesto Ingresos'!H93)</f>
        <v>26882450</v>
      </c>
      <c r="I34" s="105">
        <f>SUM(G34-H34)</f>
        <v>-25576695.12</v>
      </c>
    </row>
    <row r="35" spans="1:9" ht="12.75">
      <c r="A35" s="15"/>
      <c r="B35" s="214"/>
      <c r="C35" s="214"/>
      <c r="D35" s="214"/>
      <c r="E35" s="214"/>
      <c r="F35" s="11"/>
      <c r="G35" s="104"/>
      <c r="H35" s="25"/>
      <c r="I35" s="105"/>
    </row>
    <row r="36" spans="1:9" ht="12.75">
      <c r="A36" s="15" t="s">
        <v>333</v>
      </c>
      <c r="B36" s="214">
        <v>10198542</v>
      </c>
      <c r="C36" s="214">
        <v>0</v>
      </c>
      <c r="D36" s="214">
        <v>0</v>
      </c>
      <c r="E36" s="214">
        <v>0</v>
      </c>
      <c r="F36" s="11">
        <v>10198542</v>
      </c>
      <c r="G36" s="104">
        <f>SUM('Ingresos Reales'!H95)</f>
        <v>13259304.05</v>
      </c>
      <c r="H36" s="25">
        <f>SUM('Presupuesto Ingresos'!H94)</f>
        <v>0</v>
      </c>
      <c r="I36" s="105">
        <f>SUM(G36-H36)</f>
        <v>13259304.05</v>
      </c>
    </row>
    <row r="37" spans="1:9" ht="12.75">
      <c r="A37" s="15"/>
      <c r="B37" s="214"/>
      <c r="C37" s="214"/>
      <c r="D37" s="214"/>
      <c r="E37" s="214"/>
      <c r="F37" s="11"/>
      <c r="G37" s="104"/>
      <c r="H37" s="25"/>
      <c r="I37" s="105"/>
    </row>
    <row r="38" spans="1:9" ht="12.75">
      <c r="A38" s="15" t="s">
        <v>334</v>
      </c>
      <c r="B38" s="214"/>
      <c r="C38" s="214">
        <v>5000000</v>
      </c>
      <c r="D38" s="214">
        <v>0</v>
      </c>
      <c r="E38" s="214">
        <v>5000000</v>
      </c>
      <c r="F38" s="11">
        <v>3975036.8</v>
      </c>
      <c r="G38" s="104">
        <f>SUM('Ingresos Reales'!H96)</f>
        <v>5000000</v>
      </c>
      <c r="H38" s="25">
        <f>SUM('Presupuesto Ingresos'!H95)</f>
        <v>0</v>
      </c>
      <c r="I38" s="105">
        <f>SUM(G38-H38)</f>
        <v>5000000</v>
      </c>
    </row>
    <row r="39" spans="1:9" ht="12.75">
      <c r="A39" s="15"/>
      <c r="B39" s="214"/>
      <c r="C39" s="214"/>
      <c r="D39" s="214"/>
      <c r="E39" s="214"/>
      <c r="F39" s="11"/>
      <c r="G39" s="104"/>
      <c r="H39" s="25"/>
      <c r="I39" s="105"/>
    </row>
    <row r="40" spans="1:9" ht="12.75">
      <c r="A40" s="15" t="s">
        <v>425</v>
      </c>
      <c r="B40" s="214">
        <v>1666666.67</v>
      </c>
      <c r="C40" s="214">
        <v>0</v>
      </c>
      <c r="D40" s="214">
        <v>0</v>
      </c>
      <c r="E40" s="214">
        <v>0</v>
      </c>
      <c r="F40" s="11">
        <v>1666666.67</v>
      </c>
      <c r="G40" s="104">
        <f>SUM('Ingresos Reales'!H97)</f>
        <v>1500000</v>
      </c>
      <c r="H40" s="25">
        <f>SUM('Presupuesto Ingresos'!H96)</f>
        <v>0</v>
      </c>
      <c r="I40" s="105">
        <f>SUM(G40-H40)</f>
        <v>1500000</v>
      </c>
    </row>
    <row r="41" spans="1:9" ht="12.75">
      <c r="A41" s="15"/>
      <c r="B41" s="214"/>
      <c r="C41" s="214"/>
      <c r="D41" s="214"/>
      <c r="E41" s="214"/>
      <c r="F41" s="11"/>
      <c r="G41" s="104"/>
      <c r="H41" s="25"/>
      <c r="I41" s="105"/>
    </row>
    <row r="42" spans="1:9" ht="12.75">
      <c r="A42" s="15" t="s">
        <v>335</v>
      </c>
      <c r="B42" s="214"/>
      <c r="C42" s="214">
        <v>0</v>
      </c>
      <c r="D42" s="214">
        <v>0</v>
      </c>
      <c r="E42" s="214">
        <v>0</v>
      </c>
      <c r="F42" s="11"/>
      <c r="G42" s="104">
        <f>SUM('Ingresos Reales'!H98)</f>
        <v>0</v>
      </c>
      <c r="H42" s="25">
        <f>SUM('Presupuesto Ingresos'!H97)</f>
        <v>0</v>
      </c>
      <c r="I42" s="105">
        <f>SUM(G42-H42)</f>
        <v>0</v>
      </c>
    </row>
    <row r="43" spans="1:9" ht="12.75">
      <c r="A43" s="15"/>
      <c r="B43" s="214"/>
      <c r="C43" s="214"/>
      <c r="D43" s="214"/>
      <c r="E43" s="214"/>
      <c r="F43" s="11"/>
      <c r="G43" s="104"/>
      <c r="H43" s="25"/>
      <c r="I43" s="105"/>
    </row>
    <row r="44" spans="1:9" ht="12.75">
      <c r="A44" s="15" t="s">
        <v>342</v>
      </c>
      <c r="B44" s="214"/>
      <c r="C44" s="214">
        <v>0</v>
      </c>
      <c r="D44" s="214">
        <v>0</v>
      </c>
      <c r="E44" s="214">
        <v>0</v>
      </c>
      <c r="F44" s="11"/>
      <c r="G44" s="104">
        <f>SUM('Ingresos Reales'!H99)</f>
        <v>0</v>
      </c>
      <c r="H44" s="25">
        <f>SUM('Presupuesto Ingresos'!H98)</f>
        <v>0</v>
      </c>
      <c r="I44" s="105">
        <f>SUM(G44-H44)</f>
        <v>0</v>
      </c>
    </row>
    <row r="45" spans="1:9" ht="12.75">
      <c r="A45" s="15"/>
      <c r="B45" s="214"/>
      <c r="C45" s="214"/>
      <c r="D45" s="214"/>
      <c r="E45" s="214"/>
      <c r="F45" s="11"/>
      <c r="G45" s="104"/>
      <c r="H45" s="25"/>
      <c r="I45" s="105"/>
    </row>
    <row r="46" spans="1:9" ht="12.75">
      <c r="A46" s="15" t="s">
        <v>341</v>
      </c>
      <c r="B46" s="214">
        <v>867913</v>
      </c>
      <c r="C46" s="214">
        <v>522447</v>
      </c>
      <c r="D46" s="214">
        <v>0</v>
      </c>
      <c r="E46" s="214">
        <v>522447</v>
      </c>
      <c r="F46" s="11">
        <v>2319772.31</v>
      </c>
      <c r="G46" s="104">
        <f>SUM('Ingresos Reales'!H100)</f>
        <v>522447</v>
      </c>
      <c r="H46" s="25">
        <f>SUM('Presupuesto Ingresos'!H99)</f>
        <v>0</v>
      </c>
      <c r="I46" s="105">
        <f>SUM(G46-H46)</f>
        <v>522447</v>
      </c>
    </row>
    <row r="47" spans="1:9" ht="12.75">
      <c r="A47" s="15"/>
      <c r="B47" s="214"/>
      <c r="C47" s="214"/>
      <c r="D47" s="214"/>
      <c r="E47" s="214"/>
      <c r="F47" s="11"/>
      <c r="G47" s="104"/>
      <c r="H47" s="25"/>
      <c r="I47" s="105"/>
    </row>
    <row r="48" spans="1:9" ht="12.75">
      <c r="A48" s="15" t="s">
        <v>443</v>
      </c>
      <c r="B48" s="214"/>
      <c r="C48" s="214">
        <v>0</v>
      </c>
      <c r="D48" s="214">
        <v>0</v>
      </c>
      <c r="E48" s="214">
        <v>0</v>
      </c>
      <c r="F48" s="11"/>
      <c r="G48" s="104">
        <v>0</v>
      </c>
      <c r="H48" s="25">
        <v>0</v>
      </c>
      <c r="I48" s="105">
        <f>SUM(G48-H48)</f>
        <v>0</v>
      </c>
    </row>
    <row r="49" spans="1:9" ht="12.75">
      <c r="A49" s="15"/>
      <c r="B49" s="214"/>
      <c r="C49" s="214"/>
      <c r="D49" s="214"/>
      <c r="E49" s="214"/>
      <c r="F49" s="11"/>
      <c r="G49" s="104"/>
      <c r="H49" s="25"/>
      <c r="I49" s="105"/>
    </row>
    <row r="50" spans="1:9" ht="12.75">
      <c r="A50" s="15" t="s">
        <v>358</v>
      </c>
      <c r="B50" s="214">
        <v>2780611.84</v>
      </c>
      <c r="C50" s="214">
        <v>0</v>
      </c>
      <c r="D50" s="214">
        <v>0</v>
      </c>
      <c r="E50" s="214">
        <v>0</v>
      </c>
      <c r="F50" s="11">
        <v>3980611.84</v>
      </c>
      <c r="G50" s="104">
        <f>SUM('Ingresos Reales'!H101)</f>
        <v>0</v>
      </c>
      <c r="H50" s="25">
        <f>SUM('Presupuesto Ingresos'!H100)</f>
        <v>0</v>
      </c>
      <c r="I50" s="105">
        <f>SUM(G50-H50)</f>
        <v>0</v>
      </c>
    </row>
    <row r="51" spans="1:9" ht="12.75">
      <c r="A51" s="15"/>
      <c r="B51" s="214"/>
      <c r="C51" s="214"/>
      <c r="D51" s="214"/>
      <c r="E51" s="214"/>
      <c r="F51" s="11"/>
      <c r="G51" s="104"/>
      <c r="H51" s="25"/>
      <c r="I51" s="105"/>
    </row>
    <row r="52" spans="1:9" ht="12.75">
      <c r="A52" s="15" t="s">
        <v>415</v>
      </c>
      <c r="B52" s="214"/>
      <c r="C52" s="214">
        <v>0</v>
      </c>
      <c r="D52" s="214">
        <v>0</v>
      </c>
      <c r="E52" s="214">
        <v>0</v>
      </c>
      <c r="F52" s="120">
        <v>9500000</v>
      </c>
      <c r="G52" s="158">
        <f>SUM('Ingresos Reales'!H102)</f>
        <v>0</v>
      </c>
      <c r="H52" s="120">
        <f>SUM('Presupuesto Ingresos'!H101)</f>
        <v>0</v>
      </c>
      <c r="I52" s="159">
        <f>SUM(G52-H52)</f>
        <v>0</v>
      </c>
    </row>
    <row r="53" spans="1:9" ht="12.75">
      <c r="A53" s="15"/>
      <c r="B53" s="214"/>
      <c r="C53" s="214"/>
      <c r="D53" s="214"/>
      <c r="E53" s="214"/>
      <c r="F53" s="120"/>
      <c r="G53" s="158"/>
      <c r="H53" s="120"/>
      <c r="I53" s="159"/>
    </row>
    <row r="54" spans="1:9" ht="12.75">
      <c r="A54" s="15" t="s">
        <v>430</v>
      </c>
      <c r="B54" s="214"/>
      <c r="C54" s="214">
        <v>0</v>
      </c>
      <c r="D54" s="214">
        <v>0</v>
      </c>
      <c r="E54" s="214">
        <v>0</v>
      </c>
      <c r="F54" s="120"/>
      <c r="G54" s="158">
        <f>SUM('Ingresos Reales'!H103)</f>
        <v>0</v>
      </c>
      <c r="H54" s="120">
        <f>SUM('Presupuesto Ingresos'!H102)</f>
        <v>0</v>
      </c>
      <c r="I54" s="159">
        <f>SUM(G54-H54)</f>
        <v>0</v>
      </c>
    </row>
    <row r="55" spans="1:9" ht="12.75">
      <c r="A55" s="15"/>
      <c r="B55" s="214"/>
      <c r="C55" s="214"/>
      <c r="D55" s="214"/>
      <c r="E55" s="214"/>
      <c r="F55" s="120"/>
      <c r="G55" s="158"/>
      <c r="H55" s="120"/>
      <c r="I55" s="159"/>
    </row>
    <row r="56" spans="1:9" ht="12.75">
      <c r="A56" s="17" t="s">
        <v>418</v>
      </c>
      <c r="B56" s="216"/>
      <c r="C56" s="216">
        <v>0</v>
      </c>
      <c r="D56" s="216">
        <v>0</v>
      </c>
      <c r="E56" s="216">
        <v>0</v>
      </c>
      <c r="F56" s="148">
        <v>2313360</v>
      </c>
      <c r="G56" s="160">
        <f>SUM('Ingresos Reales'!H104)</f>
        <v>0</v>
      </c>
      <c r="H56" s="148">
        <f>SUM('Presupuesto Ingresos'!H103)</f>
        <v>0</v>
      </c>
      <c r="I56" s="161">
        <f>SUM(G56-H56)</f>
        <v>0</v>
      </c>
    </row>
    <row r="57" spans="1:9" ht="12.75">
      <c r="A57" s="15"/>
      <c r="B57" s="16"/>
      <c r="C57" s="16"/>
      <c r="D57" s="16"/>
      <c r="E57" s="16"/>
      <c r="F57" s="35"/>
      <c r="G57" s="35"/>
      <c r="H57" s="35"/>
      <c r="I57" s="35"/>
    </row>
    <row r="58" spans="1:9" ht="12.75">
      <c r="A58" s="5" t="s">
        <v>4</v>
      </c>
      <c r="B58" s="6">
        <f aca="true" t="shared" si="0" ref="B58:I58">SUM(B9:B56)</f>
        <v>19173733.509999998</v>
      </c>
      <c r="C58" s="6">
        <f t="shared" si="0"/>
        <v>6826670.61</v>
      </c>
      <c r="D58" s="6">
        <f t="shared" si="0"/>
        <v>16401050</v>
      </c>
      <c r="E58" s="6">
        <f t="shared" si="0"/>
        <v>-9574379.39</v>
      </c>
      <c r="F58" s="6">
        <f t="shared" si="0"/>
        <v>65023989.620000005</v>
      </c>
      <c r="G58" s="6">
        <f t="shared" si="0"/>
        <v>25336933.490000002</v>
      </c>
      <c r="H58" s="6">
        <f t="shared" si="0"/>
        <v>31762450</v>
      </c>
      <c r="I58" s="6">
        <f t="shared" si="0"/>
        <v>-6425516.510000002</v>
      </c>
    </row>
    <row r="59" spans="1:9" ht="12.75">
      <c r="A59" s="17"/>
      <c r="B59" s="18"/>
      <c r="C59" s="18"/>
      <c r="D59" s="18"/>
      <c r="E59" s="18"/>
      <c r="F59" s="18"/>
      <c r="G59" s="18"/>
      <c r="H59" s="18"/>
      <c r="I59" s="18"/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6" right="0.16" top="0.17" bottom="0.31" header="0" footer="0"/>
  <pageSetup horizontalDpi="600" verticalDpi="600" orientation="landscape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E13" sqref="B13:E13"/>
    </sheetView>
  </sheetViews>
  <sheetFormatPr defaultColWidth="11.421875" defaultRowHeight="12.75"/>
  <cols>
    <col min="1" max="1" width="21.421875" style="0" bestFit="1" customWidth="1"/>
    <col min="2" max="9" width="15.8515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283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8" t="s">
        <v>174</v>
      </c>
      <c r="B10" s="11">
        <v>79900</v>
      </c>
      <c r="C10" s="11">
        <v>0</v>
      </c>
      <c r="D10" s="11">
        <v>0</v>
      </c>
      <c r="E10" s="11">
        <v>0</v>
      </c>
      <c r="F10" s="25">
        <v>586500</v>
      </c>
      <c r="G10" s="92">
        <f>SUM('Ingresos Reales'!H105)</f>
        <v>0</v>
      </c>
      <c r="H10" s="25">
        <f>SUM('Presupuesto Ingresos'!H104)</f>
        <v>0</v>
      </c>
      <c r="I10" s="92">
        <f>SUM(G10-H10)</f>
        <v>0</v>
      </c>
    </row>
    <row r="11" spans="1:9" ht="12.75">
      <c r="A11" s="9"/>
      <c r="B11" s="9"/>
      <c r="C11" s="9"/>
      <c r="D11" s="9"/>
      <c r="E11" s="9"/>
      <c r="F11" s="26"/>
      <c r="G11" s="26"/>
      <c r="H11" s="26"/>
      <c r="I11" s="26"/>
    </row>
    <row r="12" spans="6:9" ht="12.75">
      <c r="F12" s="32"/>
      <c r="G12" s="32"/>
      <c r="H12" s="32"/>
      <c r="I12" s="32"/>
    </row>
    <row r="13" spans="1:9" ht="12.75">
      <c r="A13" s="5" t="s">
        <v>4</v>
      </c>
      <c r="B13" s="6">
        <f aca="true" t="shared" si="0" ref="B13:I13">SUM(B9:B11)</f>
        <v>79900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586500</v>
      </c>
      <c r="G13" s="94">
        <f t="shared" si="0"/>
        <v>0</v>
      </c>
      <c r="H13" s="6">
        <f t="shared" si="0"/>
        <v>0</v>
      </c>
      <c r="I13" s="94">
        <f t="shared" si="0"/>
        <v>0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53" right="0.17" top="0.2" bottom="0.21" header="0" footer="0"/>
  <pageSetup fitToHeight="1" fitToWidth="1" horizontalDpi="600" verticalDpi="600" orientation="landscape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5.140625" style="0" bestFit="1" customWidth="1"/>
    <col min="2" max="9" width="15.42187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195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8" t="s">
        <v>134</v>
      </c>
      <c r="B10" s="11">
        <v>0</v>
      </c>
      <c r="C10" s="11">
        <v>0</v>
      </c>
      <c r="D10" s="11">
        <v>0</v>
      </c>
      <c r="E10" s="11">
        <v>0</v>
      </c>
      <c r="F10" s="25">
        <v>0</v>
      </c>
      <c r="G10" s="92">
        <f>SUM('Ingresos Reales'!H108)</f>
        <v>0</v>
      </c>
      <c r="H10" s="25">
        <f>SUM('Presupuesto Ingresos'!H107)</f>
        <v>75283323.8</v>
      </c>
      <c r="I10" s="92">
        <f>SUM(G10-H10)</f>
        <v>-75283323.8</v>
      </c>
    </row>
    <row r="11" spans="1:9" ht="12.75">
      <c r="A11" s="8"/>
      <c r="B11" s="11"/>
      <c r="C11" s="11"/>
      <c r="D11" s="11"/>
      <c r="E11" s="11"/>
      <c r="F11" s="25"/>
      <c r="G11" s="25"/>
      <c r="H11" s="25"/>
      <c r="I11" s="25"/>
    </row>
    <row r="12" spans="1:9" ht="12.75">
      <c r="A12" s="8" t="s">
        <v>135</v>
      </c>
      <c r="B12" s="11">
        <v>0</v>
      </c>
      <c r="C12" s="11">
        <v>0</v>
      </c>
      <c r="D12" s="11">
        <v>0</v>
      </c>
      <c r="E12" s="11">
        <v>0</v>
      </c>
      <c r="F12" s="25">
        <v>0</v>
      </c>
      <c r="G12" s="92">
        <f>SUM('Ingresos Reales'!H109)</f>
        <v>0</v>
      </c>
      <c r="H12" s="25">
        <f>SUM('Presupuesto Ingresos'!H108)</f>
        <v>0</v>
      </c>
      <c r="I12" s="92">
        <f>SUM(G12-H12)</f>
        <v>0</v>
      </c>
    </row>
    <row r="13" spans="1:9" ht="12.75">
      <c r="A13" s="8"/>
      <c r="B13" s="11"/>
      <c r="C13" s="11"/>
      <c r="D13" s="11"/>
      <c r="E13" s="11"/>
      <c r="F13" s="25"/>
      <c r="G13" s="25"/>
      <c r="H13" s="25"/>
      <c r="I13" s="25"/>
    </row>
    <row r="14" spans="1:9" ht="12.75">
      <c r="A14" s="8" t="s">
        <v>136</v>
      </c>
      <c r="B14" s="11">
        <v>0</v>
      </c>
      <c r="C14" s="11">
        <v>-13395847.74</v>
      </c>
      <c r="D14" s="11">
        <v>0</v>
      </c>
      <c r="E14" s="11">
        <v>-13395847.74</v>
      </c>
      <c r="F14" s="25">
        <v>0</v>
      </c>
      <c r="G14" s="92">
        <f>SUM('Ingresos Reales'!H110)</f>
        <v>0</v>
      </c>
      <c r="H14" s="25">
        <f>SUM('Presupuesto Ingresos'!H109)</f>
        <v>0</v>
      </c>
      <c r="I14" s="92">
        <f>SUM(G14-H14)</f>
        <v>0</v>
      </c>
    </row>
    <row r="15" spans="1:9" ht="12.75">
      <c r="A15" s="8"/>
      <c r="B15" s="11"/>
      <c r="C15" s="11"/>
      <c r="D15" s="11"/>
      <c r="E15" s="11"/>
      <c r="F15" s="25"/>
      <c r="G15" s="92"/>
      <c r="H15" s="25"/>
      <c r="I15" s="92"/>
    </row>
    <row r="16" spans="1:9" ht="12.75">
      <c r="A16" s="8" t="s">
        <v>294</v>
      </c>
      <c r="B16" s="11">
        <v>0</v>
      </c>
      <c r="C16" s="11">
        <v>2608463.2</v>
      </c>
      <c r="D16" s="11">
        <v>0</v>
      </c>
      <c r="E16" s="11">
        <v>2608463.2</v>
      </c>
      <c r="F16" s="25">
        <v>0</v>
      </c>
      <c r="G16" s="92">
        <f>SUM('Ingresos Reales'!H111)</f>
        <v>2608463.2</v>
      </c>
      <c r="H16" s="25">
        <f>SUM('Presupuesto Ingresos'!H110)</f>
        <v>0</v>
      </c>
      <c r="I16" s="92">
        <f>SUM(G16-H16)</f>
        <v>2608463.2</v>
      </c>
    </row>
    <row r="17" spans="1:9" ht="12.75">
      <c r="A17" s="8"/>
      <c r="B17" s="11"/>
      <c r="C17" s="11"/>
      <c r="D17" s="11"/>
      <c r="E17" s="11"/>
      <c r="F17" s="25"/>
      <c r="G17" s="92"/>
      <c r="H17" s="25"/>
      <c r="I17" s="92"/>
    </row>
    <row r="18" spans="1:9" ht="12.75">
      <c r="A18" s="8" t="s">
        <v>317</v>
      </c>
      <c r="B18" s="11">
        <v>0</v>
      </c>
      <c r="C18" s="11">
        <v>0</v>
      </c>
      <c r="D18" s="11">
        <v>0</v>
      </c>
      <c r="E18" s="11">
        <v>0</v>
      </c>
      <c r="F18" s="25">
        <v>0</v>
      </c>
      <c r="G18" s="92">
        <f>SUM('Ingresos Reales'!H112)</f>
        <v>0</v>
      </c>
      <c r="H18" s="25">
        <f>SUM('Presupuesto Ingresos'!H111)</f>
        <v>0</v>
      </c>
      <c r="I18" s="92">
        <f>SUM(G18-H18)</f>
        <v>0</v>
      </c>
    </row>
    <row r="19" spans="1:9" ht="12.75">
      <c r="A19" s="9"/>
      <c r="B19" s="9"/>
      <c r="C19" s="9"/>
      <c r="D19" s="9"/>
      <c r="E19" s="9"/>
      <c r="F19" s="26"/>
      <c r="G19" s="26"/>
      <c r="H19" s="26"/>
      <c r="I19" s="26"/>
    </row>
    <row r="20" spans="6:9" ht="12.75">
      <c r="F20" s="32"/>
      <c r="G20" s="32"/>
      <c r="H20" s="32"/>
      <c r="I20" s="32"/>
    </row>
    <row r="21" spans="1:9" ht="12.75">
      <c r="A21" s="5" t="s">
        <v>4</v>
      </c>
      <c r="B21" s="6">
        <f aca="true" t="shared" si="0" ref="B21:I21">SUM(B9:B19)</f>
        <v>0</v>
      </c>
      <c r="C21" s="6">
        <f t="shared" si="0"/>
        <v>-10787384.54</v>
      </c>
      <c r="D21" s="6">
        <f t="shared" si="0"/>
        <v>0</v>
      </c>
      <c r="E21" s="6">
        <f t="shared" si="0"/>
        <v>-10787384.54</v>
      </c>
      <c r="F21" s="6">
        <f t="shared" si="0"/>
        <v>0</v>
      </c>
      <c r="G21" s="94">
        <f t="shared" si="0"/>
        <v>2608463.2</v>
      </c>
      <c r="H21" s="6">
        <f t="shared" si="0"/>
        <v>75283323.8</v>
      </c>
      <c r="I21" s="94">
        <f t="shared" si="0"/>
        <v>-72674860.6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5" right="0.3937007874015748" top="0.25" bottom="0.3937007874015748" header="0" footer="0"/>
  <pageSetup horizontalDpi="600" verticalDpi="600" orientation="landscape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53"/>
    </sheetView>
  </sheetViews>
  <sheetFormatPr defaultColWidth="36.8515625" defaultRowHeight="12.75"/>
  <cols>
    <col min="1" max="1" width="11.28125" style="0" bestFit="1" customWidth="1"/>
    <col min="2" max="9" width="16.00390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42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8" t="s">
        <v>3</v>
      </c>
      <c r="B10" s="11">
        <v>1354508.72</v>
      </c>
      <c r="C10" s="11">
        <v>2677245.44</v>
      </c>
      <c r="D10" s="11">
        <v>0</v>
      </c>
      <c r="E10" s="11">
        <v>2677245.44</v>
      </c>
      <c r="F10" s="25">
        <v>2668023.49</v>
      </c>
      <c r="G10" s="92">
        <f>SUM('Ingresos Reales'!H114)</f>
        <v>3862566.9699999997</v>
      </c>
      <c r="H10" s="25">
        <f>SUM('Presupuesto Ingresos'!H113)</f>
        <v>0</v>
      </c>
      <c r="I10" s="92">
        <f>SUM(G10-H10)</f>
        <v>3862566.9699999997</v>
      </c>
    </row>
    <row r="11" spans="1:9" ht="12.75">
      <c r="A11" s="9"/>
      <c r="B11" s="9"/>
      <c r="C11" s="9"/>
      <c r="D11" s="9"/>
      <c r="E11" s="9"/>
      <c r="F11" s="26"/>
      <c r="G11" s="26"/>
      <c r="H11" s="26"/>
      <c r="I11" s="26"/>
    </row>
    <row r="12" spans="6:9" ht="12.75">
      <c r="F12" s="32"/>
      <c r="G12" s="32"/>
      <c r="H12" s="32"/>
      <c r="I12" s="32"/>
    </row>
    <row r="13" spans="1:9" ht="12.75">
      <c r="A13" s="5" t="s">
        <v>4</v>
      </c>
      <c r="B13" s="6">
        <f aca="true" t="shared" si="0" ref="B13:I13">SUM(B9:B11)</f>
        <v>1354508.72</v>
      </c>
      <c r="C13" s="6">
        <f t="shared" si="0"/>
        <v>2677245.44</v>
      </c>
      <c r="D13" s="6">
        <f t="shared" si="0"/>
        <v>0</v>
      </c>
      <c r="E13" s="6">
        <f t="shared" si="0"/>
        <v>2677245.44</v>
      </c>
      <c r="F13" s="6">
        <f t="shared" si="0"/>
        <v>2668023.49</v>
      </c>
      <c r="G13" s="94">
        <f t="shared" si="0"/>
        <v>3862566.9699999997</v>
      </c>
      <c r="H13" s="6">
        <f t="shared" si="0"/>
        <v>0</v>
      </c>
      <c r="I13" s="94">
        <f t="shared" si="0"/>
        <v>3862566.9699999997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4" right="0.3937007874015748" top="0.22" bottom="0.3937007874015748" header="0" footer="0"/>
  <pageSetup horizontalDpi="600" verticalDpi="600" orientation="landscape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2"/>
  <sheetViews>
    <sheetView zoomScale="84" zoomScaleNormal="84" zoomScalePageLayoutView="0" workbookViewId="0" topLeftCell="A1">
      <selection activeCell="A1" sqref="A1:H1"/>
    </sheetView>
  </sheetViews>
  <sheetFormatPr defaultColWidth="53.28125" defaultRowHeight="12.75"/>
  <cols>
    <col min="1" max="1" width="53.421875" style="117" customWidth="1"/>
    <col min="2" max="2" width="14.8515625" style="117" bestFit="1" customWidth="1"/>
    <col min="3" max="4" width="14.421875" style="117" bestFit="1" customWidth="1"/>
    <col min="5" max="7" width="14.8515625" style="117" bestFit="1" customWidth="1"/>
    <col min="8" max="8" width="16.28125" style="117" bestFit="1" customWidth="1"/>
    <col min="9" max="16384" width="53.28125" style="117" customWidth="1"/>
  </cols>
  <sheetData>
    <row r="1" spans="1:8" ht="15.75">
      <c r="A1" s="235" t="s">
        <v>311</v>
      </c>
      <c r="B1" s="235"/>
      <c r="C1" s="235"/>
      <c r="D1" s="235"/>
      <c r="E1" s="235"/>
      <c r="F1" s="235"/>
      <c r="G1" s="235"/>
      <c r="H1" s="235"/>
    </row>
    <row r="2" spans="1:8" ht="12.75">
      <c r="A2" s="234" t="s">
        <v>478</v>
      </c>
      <c r="B2" s="234"/>
      <c r="C2" s="234"/>
      <c r="D2" s="234"/>
      <c r="E2" s="234"/>
      <c r="F2" s="234"/>
      <c r="G2" s="234"/>
      <c r="H2" s="234"/>
    </row>
    <row r="3" spans="1:8" ht="12.75">
      <c r="A3" s="234" t="s">
        <v>182</v>
      </c>
      <c r="B3" s="234"/>
      <c r="C3" s="234"/>
      <c r="D3" s="234"/>
      <c r="E3" s="234"/>
      <c r="F3" s="234"/>
      <c r="G3" s="234"/>
      <c r="H3" s="234"/>
    </row>
    <row r="4" ht="13.5" thickBot="1"/>
    <row r="5" spans="1:8" ht="13.5" thickBot="1">
      <c r="A5" s="133" t="s">
        <v>0</v>
      </c>
      <c r="B5" s="133" t="s">
        <v>6</v>
      </c>
      <c r="C5" s="133" t="s">
        <v>7</v>
      </c>
      <c r="D5" s="133" t="s">
        <v>8</v>
      </c>
      <c r="E5" s="133" t="s">
        <v>9</v>
      </c>
      <c r="F5" s="133" t="s">
        <v>10</v>
      </c>
      <c r="G5" s="133" t="s">
        <v>11</v>
      </c>
      <c r="H5" s="133" t="s">
        <v>69</v>
      </c>
    </row>
    <row r="7" spans="1:8" ht="12.75">
      <c r="A7" s="134" t="s">
        <v>91</v>
      </c>
      <c r="B7" s="135">
        <f>SUM(B8:B10)</f>
        <v>23063314</v>
      </c>
      <c r="C7" s="135">
        <f aca="true" t="shared" si="0" ref="C7:H7">SUM(C8:C10)</f>
        <v>20674216</v>
      </c>
      <c r="D7" s="135">
        <f t="shared" si="0"/>
        <v>25129663</v>
      </c>
      <c r="E7" s="135">
        <f t="shared" si="0"/>
        <v>21777615</v>
      </c>
      <c r="F7" s="135">
        <f t="shared" si="0"/>
        <v>22580935</v>
      </c>
      <c r="G7" s="135">
        <f t="shared" si="0"/>
        <v>21542615</v>
      </c>
      <c r="H7" s="135">
        <f t="shared" si="0"/>
        <v>134768358</v>
      </c>
    </row>
    <row r="8" spans="1:8" ht="12.75">
      <c r="A8" s="136" t="s">
        <v>46</v>
      </c>
      <c r="B8" s="115">
        <v>16316795</v>
      </c>
      <c r="C8" s="115">
        <v>14701943</v>
      </c>
      <c r="D8" s="115">
        <v>19027391</v>
      </c>
      <c r="E8" s="115">
        <v>15760343</v>
      </c>
      <c r="F8" s="115">
        <v>16463663</v>
      </c>
      <c r="G8" s="115">
        <v>15760343</v>
      </c>
      <c r="H8" s="115">
        <f>SUM(B8:G8)</f>
        <v>98030478</v>
      </c>
    </row>
    <row r="9" spans="1:8" ht="12.75">
      <c r="A9" s="136" t="s">
        <v>48</v>
      </c>
      <c r="B9" s="115">
        <v>3480033</v>
      </c>
      <c r="C9" s="115">
        <v>3088787</v>
      </c>
      <c r="D9" s="115">
        <v>3088786</v>
      </c>
      <c r="E9" s="115">
        <v>3088786</v>
      </c>
      <c r="F9" s="115">
        <v>3088786</v>
      </c>
      <c r="G9" s="115">
        <v>3088786</v>
      </c>
      <c r="H9" s="115">
        <f>SUM(B9:G9)</f>
        <v>18923964</v>
      </c>
    </row>
    <row r="10" spans="1:8" ht="12.75">
      <c r="A10" s="136" t="s">
        <v>47</v>
      </c>
      <c r="B10" s="115">
        <v>3266486</v>
      </c>
      <c r="C10" s="115">
        <v>2883486</v>
      </c>
      <c r="D10" s="115">
        <v>3013486</v>
      </c>
      <c r="E10" s="115">
        <v>2928486</v>
      </c>
      <c r="F10" s="115">
        <v>3028486</v>
      </c>
      <c r="G10" s="115">
        <v>2693486</v>
      </c>
      <c r="H10" s="115">
        <f>SUM(B10:G10)</f>
        <v>17813916</v>
      </c>
    </row>
    <row r="11" spans="1:8" ht="12.75">
      <c r="A11" s="129"/>
      <c r="B11" s="115"/>
      <c r="C11" s="115"/>
      <c r="D11" s="115"/>
      <c r="E11" s="115"/>
      <c r="F11" s="115"/>
      <c r="G11" s="115"/>
      <c r="H11" s="115"/>
    </row>
    <row r="12" spans="1:8" ht="12.75">
      <c r="A12" s="137" t="s">
        <v>43</v>
      </c>
      <c r="B12" s="138">
        <f>SUM(B13:B18)</f>
        <v>7646886</v>
      </c>
      <c r="C12" s="138">
        <f aca="true" t="shared" si="1" ref="C12:H12">SUM(C13:C18)</f>
        <v>7276059</v>
      </c>
      <c r="D12" s="138">
        <f t="shared" si="1"/>
        <v>6778059</v>
      </c>
      <c r="E12" s="138">
        <f t="shared" si="1"/>
        <v>6761059</v>
      </c>
      <c r="F12" s="138">
        <f t="shared" si="1"/>
        <v>6758059</v>
      </c>
      <c r="G12" s="138">
        <f t="shared" si="1"/>
        <v>6756059</v>
      </c>
      <c r="H12" s="138">
        <f t="shared" si="1"/>
        <v>41976181</v>
      </c>
    </row>
    <row r="13" spans="1:8" ht="12.75">
      <c r="A13" s="136" t="s">
        <v>63</v>
      </c>
      <c r="B13" s="115">
        <v>5597855</v>
      </c>
      <c r="C13" s="115">
        <v>5270000</v>
      </c>
      <c r="D13" s="115">
        <v>5270000</v>
      </c>
      <c r="E13" s="115">
        <v>5270000</v>
      </c>
      <c r="F13" s="115">
        <v>5270000</v>
      </c>
      <c r="G13" s="115">
        <v>5270000</v>
      </c>
      <c r="H13" s="115">
        <f aca="true" t="shared" si="2" ref="H13:H18">SUM(B13:G13)</f>
        <v>31947855</v>
      </c>
    </row>
    <row r="14" spans="1:8" ht="12.75">
      <c r="A14" s="136" t="s">
        <v>125</v>
      </c>
      <c r="B14" s="115">
        <v>1687500</v>
      </c>
      <c r="C14" s="115">
        <v>1637500</v>
      </c>
      <c r="D14" s="115">
        <v>1137500</v>
      </c>
      <c r="E14" s="115">
        <v>1137500</v>
      </c>
      <c r="F14" s="115">
        <v>1137500</v>
      </c>
      <c r="G14" s="115">
        <v>1137500</v>
      </c>
      <c r="H14" s="115">
        <f t="shared" si="2"/>
        <v>7875000</v>
      </c>
    </row>
    <row r="15" spans="1:8" ht="12.75">
      <c r="A15" s="136" t="s">
        <v>49</v>
      </c>
      <c r="B15" s="115"/>
      <c r="C15" s="115"/>
      <c r="D15" s="115"/>
      <c r="E15" s="115"/>
      <c r="F15" s="115"/>
      <c r="G15" s="115"/>
      <c r="H15" s="115">
        <f t="shared" si="2"/>
        <v>0</v>
      </c>
    </row>
    <row r="16" spans="1:8" ht="12.75">
      <c r="A16" s="136" t="s">
        <v>50</v>
      </c>
      <c r="B16" s="115"/>
      <c r="C16" s="115"/>
      <c r="D16" s="115"/>
      <c r="E16" s="115"/>
      <c r="F16" s="115"/>
      <c r="G16" s="115"/>
      <c r="H16" s="115">
        <f t="shared" si="2"/>
        <v>0</v>
      </c>
    </row>
    <row r="17" spans="1:8" ht="12.75">
      <c r="A17" s="136" t="s">
        <v>126</v>
      </c>
      <c r="B17" s="115">
        <v>2000</v>
      </c>
      <c r="C17" s="115">
        <v>0</v>
      </c>
      <c r="D17" s="115">
        <v>2000</v>
      </c>
      <c r="E17" s="115">
        <v>0</v>
      </c>
      <c r="F17" s="115">
        <v>2000</v>
      </c>
      <c r="G17" s="115">
        <v>0</v>
      </c>
      <c r="H17" s="115">
        <f t="shared" si="2"/>
        <v>6000</v>
      </c>
    </row>
    <row r="18" spans="1:8" ht="12.75">
      <c r="A18" s="136" t="s">
        <v>3</v>
      </c>
      <c r="B18" s="115">
        <v>359531</v>
      </c>
      <c r="C18" s="115">
        <v>368559</v>
      </c>
      <c r="D18" s="115">
        <v>368559</v>
      </c>
      <c r="E18" s="115">
        <v>353559</v>
      </c>
      <c r="F18" s="115">
        <v>348559</v>
      </c>
      <c r="G18" s="115">
        <v>348559</v>
      </c>
      <c r="H18" s="115">
        <f t="shared" si="2"/>
        <v>2147326</v>
      </c>
    </row>
    <row r="19" spans="1:8" ht="12.75">
      <c r="A19" s="129"/>
      <c r="B19" s="115"/>
      <c r="C19" s="115"/>
      <c r="D19" s="115"/>
      <c r="E19" s="115"/>
      <c r="F19" s="115"/>
      <c r="G19" s="115"/>
      <c r="H19" s="129"/>
    </row>
    <row r="20" spans="1:8" ht="12.75">
      <c r="A20" s="139" t="s">
        <v>44</v>
      </c>
      <c r="B20" s="138">
        <f aca="true" t="shared" si="3" ref="B20:G20">SUM(B21:B27)</f>
        <v>1619036</v>
      </c>
      <c r="C20" s="138">
        <f t="shared" si="3"/>
        <v>4007236</v>
      </c>
      <c r="D20" s="138">
        <f t="shared" si="3"/>
        <v>4003036</v>
      </c>
      <c r="E20" s="138">
        <f t="shared" si="3"/>
        <v>3686736</v>
      </c>
      <c r="F20" s="138">
        <f t="shared" si="3"/>
        <v>2367536</v>
      </c>
      <c r="G20" s="138">
        <f t="shared" si="3"/>
        <v>2925286</v>
      </c>
      <c r="H20" s="138">
        <f aca="true" t="shared" si="4" ref="H20:H27">SUM(B20:G20)</f>
        <v>18608866</v>
      </c>
    </row>
    <row r="21" spans="1:8" ht="12.75">
      <c r="A21" s="136" t="s">
        <v>127</v>
      </c>
      <c r="B21" s="115">
        <v>210000</v>
      </c>
      <c r="C21" s="115">
        <v>760000</v>
      </c>
      <c r="D21" s="115">
        <v>1835000</v>
      </c>
      <c r="E21" s="115">
        <v>885000</v>
      </c>
      <c r="F21" s="115">
        <v>335000</v>
      </c>
      <c r="G21" s="115">
        <v>893750</v>
      </c>
      <c r="H21" s="115">
        <f t="shared" si="4"/>
        <v>4918750</v>
      </c>
    </row>
    <row r="22" spans="1:8" ht="12.75">
      <c r="A22" s="136" t="s">
        <v>51</v>
      </c>
      <c r="B22" s="115"/>
      <c r="C22" s="115"/>
      <c r="D22" s="115"/>
      <c r="E22" s="115"/>
      <c r="F22" s="115"/>
      <c r="G22" s="115"/>
      <c r="H22" s="115">
        <f t="shared" si="4"/>
        <v>0</v>
      </c>
    </row>
    <row r="23" spans="1:8" ht="12.75">
      <c r="A23" s="136" t="s">
        <v>52</v>
      </c>
      <c r="B23" s="115">
        <v>303125</v>
      </c>
      <c r="C23" s="115">
        <v>1823125</v>
      </c>
      <c r="D23" s="115">
        <v>1062125</v>
      </c>
      <c r="E23" s="115">
        <v>872125</v>
      </c>
      <c r="F23" s="115">
        <v>427125</v>
      </c>
      <c r="G23" s="115">
        <v>302125</v>
      </c>
      <c r="H23" s="115">
        <f t="shared" si="4"/>
        <v>4789750</v>
      </c>
    </row>
    <row r="24" spans="1:8" ht="12.75">
      <c r="A24" s="136" t="s">
        <v>53</v>
      </c>
      <c r="B24" s="115">
        <v>250000</v>
      </c>
      <c r="C24" s="115">
        <v>250000</v>
      </c>
      <c r="D24" s="115">
        <v>250000</v>
      </c>
      <c r="E24" s="115">
        <v>250000</v>
      </c>
      <c r="F24" s="115">
        <v>250000</v>
      </c>
      <c r="G24" s="115">
        <v>250000</v>
      </c>
      <c r="H24" s="115">
        <f t="shared" si="4"/>
        <v>1500000</v>
      </c>
    </row>
    <row r="25" spans="1:8" ht="12.75">
      <c r="A25" s="136" t="s">
        <v>54</v>
      </c>
      <c r="B25" s="115">
        <v>543750</v>
      </c>
      <c r="C25" s="115">
        <v>871750</v>
      </c>
      <c r="D25" s="115">
        <v>543750</v>
      </c>
      <c r="E25" s="115">
        <v>1371750</v>
      </c>
      <c r="F25" s="115">
        <v>1043750</v>
      </c>
      <c r="G25" s="115">
        <v>1171750</v>
      </c>
      <c r="H25" s="115">
        <f t="shared" si="4"/>
        <v>5546500</v>
      </c>
    </row>
    <row r="26" spans="1:8" ht="12.75">
      <c r="A26" s="136" t="s">
        <v>3</v>
      </c>
      <c r="B26" s="115">
        <v>210000</v>
      </c>
      <c r="C26" s="115">
        <v>210000</v>
      </c>
      <c r="D26" s="115">
        <v>210000</v>
      </c>
      <c r="E26" s="115">
        <v>210000</v>
      </c>
      <c r="F26" s="115">
        <v>210000</v>
      </c>
      <c r="G26" s="115">
        <v>210000</v>
      </c>
      <c r="H26" s="115">
        <f t="shared" si="4"/>
        <v>1260000</v>
      </c>
    </row>
    <row r="27" spans="1:8" ht="12.75">
      <c r="A27" s="139" t="s">
        <v>350</v>
      </c>
      <c r="B27" s="115">
        <v>102161</v>
      </c>
      <c r="C27" s="115">
        <v>92361</v>
      </c>
      <c r="D27" s="115">
        <v>102161</v>
      </c>
      <c r="E27" s="115">
        <v>97861</v>
      </c>
      <c r="F27" s="115">
        <v>101661</v>
      </c>
      <c r="G27" s="115">
        <v>97661</v>
      </c>
      <c r="H27" s="115">
        <f t="shared" si="4"/>
        <v>593866</v>
      </c>
    </row>
    <row r="28" spans="1:8" ht="12.75">
      <c r="A28" s="129"/>
      <c r="B28" s="115"/>
      <c r="C28" s="115"/>
      <c r="D28" s="115"/>
      <c r="E28" s="115"/>
      <c r="F28" s="115"/>
      <c r="G28" s="115"/>
      <c r="H28" s="129"/>
    </row>
    <row r="29" spans="1:8" ht="12.75">
      <c r="A29" s="139" t="s">
        <v>284</v>
      </c>
      <c r="B29" s="138">
        <f aca="true" t="shared" si="5" ref="B29:H29">SUM(B30:B36)</f>
        <v>6867384</v>
      </c>
      <c r="C29" s="138">
        <f t="shared" si="5"/>
        <v>5779200</v>
      </c>
      <c r="D29" s="138">
        <f t="shared" si="5"/>
        <v>5489000</v>
      </c>
      <c r="E29" s="138">
        <f t="shared" si="5"/>
        <v>5843400</v>
      </c>
      <c r="F29" s="138">
        <f t="shared" si="5"/>
        <v>5489000</v>
      </c>
      <c r="G29" s="138">
        <f t="shared" si="5"/>
        <v>5479000</v>
      </c>
      <c r="H29" s="138">
        <f t="shared" si="5"/>
        <v>34946984</v>
      </c>
    </row>
    <row r="30" spans="1:8" ht="12.75">
      <c r="A30" s="136" t="s">
        <v>249</v>
      </c>
      <c r="B30" s="115">
        <v>3650000</v>
      </c>
      <c r="C30" s="115">
        <v>3650000</v>
      </c>
      <c r="D30" s="115">
        <v>3650000</v>
      </c>
      <c r="E30" s="115">
        <v>3650000</v>
      </c>
      <c r="F30" s="115">
        <v>3650000</v>
      </c>
      <c r="G30" s="115">
        <v>3650000</v>
      </c>
      <c r="H30" s="115">
        <f aca="true" t="shared" si="6" ref="H30:H36">SUM(B30:G30)</f>
        <v>21900000</v>
      </c>
    </row>
    <row r="31" spans="1:8" ht="12.75">
      <c r="A31" s="136" t="s">
        <v>55</v>
      </c>
      <c r="B31" s="115">
        <v>1752800</v>
      </c>
      <c r="C31" s="115">
        <v>1750000</v>
      </c>
      <c r="D31" s="115">
        <v>1450000</v>
      </c>
      <c r="E31" s="115">
        <v>1450000</v>
      </c>
      <c r="F31" s="115">
        <v>1450000</v>
      </c>
      <c r="G31" s="115">
        <v>1450000</v>
      </c>
      <c r="H31" s="115">
        <f t="shared" si="6"/>
        <v>9302800</v>
      </c>
    </row>
    <row r="32" spans="1:8" ht="12.75">
      <c r="A32" s="136" t="s">
        <v>128</v>
      </c>
      <c r="B32" s="115">
        <v>11000</v>
      </c>
      <c r="C32" s="115">
        <v>11000</v>
      </c>
      <c r="D32" s="115">
        <v>11000</v>
      </c>
      <c r="E32" s="115">
        <v>11000</v>
      </c>
      <c r="F32" s="115">
        <v>11000</v>
      </c>
      <c r="G32" s="115">
        <v>11000</v>
      </c>
      <c r="H32" s="115">
        <f t="shared" si="6"/>
        <v>66000</v>
      </c>
    </row>
    <row r="33" spans="1:8" ht="12.75">
      <c r="A33" s="136" t="s">
        <v>57</v>
      </c>
      <c r="B33" s="115">
        <v>330299</v>
      </c>
      <c r="C33" s="115">
        <v>328000</v>
      </c>
      <c r="D33" s="115">
        <v>328000</v>
      </c>
      <c r="E33" s="115">
        <v>328000</v>
      </c>
      <c r="F33" s="115">
        <v>328000</v>
      </c>
      <c r="G33" s="115">
        <v>328000</v>
      </c>
      <c r="H33" s="115">
        <f t="shared" si="6"/>
        <v>1970299</v>
      </c>
    </row>
    <row r="34" spans="1:8" ht="12.75">
      <c r="A34" s="136" t="s">
        <v>56</v>
      </c>
      <c r="B34" s="115">
        <v>25600</v>
      </c>
      <c r="C34" s="115">
        <v>25600</v>
      </c>
      <c r="D34" s="115">
        <v>25400</v>
      </c>
      <c r="E34" s="115">
        <v>25400</v>
      </c>
      <c r="F34" s="115">
        <v>25400</v>
      </c>
      <c r="G34" s="115">
        <v>25400</v>
      </c>
      <c r="H34" s="115">
        <f t="shared" si="6"/>
        <v>152800</v>
      </c>
    </row>
    <row r="35" spans="1:8" ht="12.75">
      <c r="A35" s="136" t="s">
        <v>140</v>
      </c>
      <c r="B35" s="115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f t="shared" si="6"/>
        <v>0</v>
      </c>
    </row>
    <row r="36" spans="1:8" ht="12.75">
      <c r="A36" s="136" t="s">
        <v>3</v>
      </c>
      <c r="B36" s="115">
        <v>1097685</v>
      </c>
      <c r="C36" s="115">
        <v>14600</v>
      </c>
      <c r="D36" s="115">
        <v>24600</v>
      </c>
      <c r="E36" s="115">
        <v>379000</v>
      </c>
      <c r="F36" s="115">
        <v>24600</v>
      </c>
      <c r="G36" s="115">
        <v>14600</v>
      </c>
      <c r="H36" s="115">
        <f t="shared" si="6"/>
        <v>1555085</v>
      </c>
    </row>
    <row r="37" spans="1:8" ht="12.75">
      <c r="A37" s="129"/>
      <c r="B37" s="115"/>
      <c r="C37" s="115"/>
      <c r="D37" s="115"/>
      <c r="E37" s="115"/>
      <c r="F37" s="115"/>
      <c r="G37" s="115"/>
      <c r="H37" s="129"/>
    </row>
    <row r="38" spans="1:8" ht="12.75">
      <c r="A38" s="139" t="s">
        <v>45</v>
      </c>
      <c r="B38" s="138">
        <f>SUM(B39:B40)</f>
        <v>2058000</v>
      </c>
      <c r="C38" s="138">
        <f aca="true" t="shared" si="7" ref="C38:H38">SUM(C39:C40)</f>
        <v>2050900</v>
      </c>
      <c r="D38" s="138">
        <f t="shared" si="7"/>
        <v>1990900</v>
      </c>
      <c r="E38" s="138">
        <f t="shared" si="7"/>
        <v>2012000</v>
      </c>
      <c r="F38" s="138">
        <f t="shared" si="7"/>
        <v>1549000</v>
      </c>
      <c r="G38" s="138">
        <f t="shared" si="7"/>
        <v>1500000</v>
      </c>
      <c r="H38" s="138">
        <f t="shared" si="7"/>
        <v>11160800</v>
      </c>
    </row>
    <row r="39" spans="1:8" ht="12.75">
      <c r="A39" s="136" t="s">
        <v>58</v>
      </c>
      <c r="B39" s="115">
        <v>2058000</v>
      </c>
      <c r="C39" s="115">
        <v>2050900</v>
      </c>
      <c r="D39" s="115">
        <v>1990900</v>
      </c>
      <c r="E39" s="115">
        <v>2012000</v>
      </c>
      <c r="F39" s="115">
        <v>1549000</v>
      </c>
      <c r="G39" s="115">
        <v>1500000</v>
      </c>
      <c r="H39" s="115">
        <f>SUM(B39:G39)</f>
        <v>11160800</v>
      </c>
    </row>
    <row r="40" spans="1:8" ht="12.75">
      <c r="A40" s="136" t="s">
        <v>59</v>
      </c>
      <c r="B40" s="115"/>
      <c r="C40" s="115"/>
      <c r="D40" s="115"/>
      <c r="E40" s="115"/>
      <c r="F40" s="115"/>
      <c r="G40" s="115"/>
      <c r="H40" s="115">
        <f>SUM(B40:G40)</f>
        <v>0</v>
      </c>
    </row>
    <row r="41" spans="1:8" ht="12.75">
      <c r="A41" s="129"/>
      <c r="B41" s="115"/>
      <c r="C41" s="115"/>
      <c r="D41" s="115"/>
      <c r="E41" s="115"/>
      <c r="F41" s="115"/>
      <c r="G41" s="115"/>
      <c r="H41" s="129"/>
    </row>
    <row r="42" spans="1:8" ht="12.75">
      <c r="A42" s="139" t="s">
        <v>112</v>
      </c>
      <c r="B42" s="138">
        <f>SUM(B43:B46)</f>
        <v>6258750</v>
      </c>
      <c r="C42" s="138">
        <f aca="true" t="shared" si="8" ref="C42:H42">SUM(C43:C46)</f>
        <v>5996630</v>
      </c>
      <c r="D42" s="138">
        <f t="shared" si="8"/>
        <v>12625430.71</v>
      </c>
      <c r="E42" s="138">
        <f t="shared" si="8"/>
        <v>5688400</v>
      </c>
      <c r="F42" s="138">
        <f t="shared" si="8"/>
        <v>5738400</v>
      </c>
      <c r="G42" s="138">
        <f t="shared" si="8"/>
        <v>5688400</v>
      </c>
      <c r="H42" s="138">
        <f t="shared" si="8"/>
        <v>41996010.71</v>
      </c>
    </row>
    <row r="43" spans="1:8" ht="12.75">
      <c r="A43" s="136" t="s">
        <v>60</v>
      </c>
      <c r="B43" s="115">
        <v>4994750</v>
      </c>
      <c r="C43" s="115">
        <v>4844750</v>
      </c>
      <c r="D43" s="115">
        <v>8906250</v>
      </c>
      <c r="E43" s="115">
        <v>4844750</v>
      </c>
      <c r="F43" s="115">
        <v>4894750</v>
      </c>
      <c r="G43" s="115">
        <v>4844750</v>
      </c>
      <c r="H43" s="115">
        <f>SUM(B43:G43)</f>
        <v>33330000</v>
      </c>
    </row>
    <row r="44" spans="1:8" ht="12.75">
      <c r="A44" s="136" t="s">
        <v>371</v>
      </c>
      <c r="B44" s="115">
        <v>1264000</v>
      </c>
      <c r="C44" s="115">
        <v>1151880</v>
      </c>
      <c r="D44" s="115">
        <v>3719180.71</v>
      </c>
      <c r="E44" s="115">
        <v>843650</v>
      </c>
      <c r="F44" s="115">
        <v>843650</v>
      </c>
      <c r="G44" s="115">
        <v>843650</v>
      </c>
      <c r="H44" s="115">
        <f>SUM(B44:G44)</f>
        <v>8666010.71</v>
      </c>
    </row>
    <row r="45" spans="1:8" ht="12.75">
      <c r="A45" s="136" t="s">
        <v>164</v>
      </c>
      <c r="B45" s="115"/>
      <c r="C45" s="115"/>
      <c r="D45" s="115"/>
      <c r="E45" s="115"/>
      <c r="F45" s="115"/>
      <c r="G45" s="115"/>
      <c r="H45" s="115">
        <f>SUM(B45:G45)</f>
        <v>0</v>
      </c>
    </row>
    <row r="46" spans="1:8" ht="12.75">
      <c r="A46" s="140" t="s">
        <v>61</v>
      </c>
      <c r="B46" s="118"/>
      <c r="C46" s="118"/>
      <c r="D46" s="118"/>
      <c r="E46" s="118"/>
      <c r="F46" s="118"/>
      <c r="G46" s="118"/>
      <c r="H46" s="118">
        <f>SUM(B46:G46)</f>
        <v>0</v>
      </c>
    </row>
    <row r="47" spans="1:8" ht="12.75">
      <c r="A47" s="141"/>
      <c r="B47" s="119"/>
      <c r="C47" s="119"/>
      <c r="D47" s="119"/>
      <c r="E47" s="119"/>
      <c r="F47" s="119"/>
      <c r="G47" s="119"/>
      <c r="H47" s="119"/>
    </row>
    <row r="48" spans="1:8" ht="12.75">
      <c r="A48" s="142"/>
      <c r="B48" s="130"/>
      <c r="C48" s="143"/>
      <c r="D48" s="130"/>
      <c r="E48" s="143"/>
      <c r="F48" s="130"/>
      <c r="G48" s="143"/>
      <c r="H48" s="123"/>
    </row>
    <row r="49" spans="1:8" ht="12.75">
      <c r="A49" s="144" t="s">
        <v>129</v>
      </c>
      <c r="B49" s="138">
        <f>SUM(B50:B60)</f>
        <v>1500100</v>
      </c>
      <c r="C49" s="138">
        <f aca="true" t="shared" si="9" ref="C49:H49">SUM(C50:C60)</f>
        <v>3003066.31</v>
      </c>
      <c r="D49" s="138">
        <f t="shared" si="9"/>
        <v>2989510</v>
      </c>
      <c r="E49" s="138">
        <f t="shared" si="9"/>
        <v>1046510</v>
      </c>
      <c r="F49" s="138">
        <f t="shared" si="9"/>
        <v>1046510</v>
      </c>
      <c r="G49" s="138">
        <f t="shared" si="9"/>
        <v>1046510</v>
      </c>
      <c r="H49" s="138">
        <f t="shared" si="9"/>
        <v>10632206.31</v>
      </c>
    </row>
    <row r="50" spans="1:8" ht="12.75">
      <c r="A50" s="97" t="s">
        <v>250</v>
      </c>
      <c r="B50" s="120"/>
      <c r="C50" s="122"/>
      <c r="D50" s="120"/>
      <c r="E50" s="122"/>
      <c r="F50" s="120"/>
      <c r="G50" s="122"/>
      <c r="H50" s="115">
        <f aca="true" t="shared" si="10" ref="H50:H60">SUM(B50:G50)</f>
        <v>0</v>
      </c>
    </row>
    <row r="51" spans="1:8" ht="12.75">
      <c r="A51" s="97" t="s">
        <v>52</v>
      </c>
      <c r="B51" s="120"/>
      <c r="C51" s="122"/>
      <c r="D51" s="120"/>
      <c r="E51" s="122"/>
      <c r="F51" s="120"/>
      <c r="G51" s="122"/>
      <c r="H51" s="115">
        <f t="shared" si="10"/>
        <v>0</v>
      </c>
    </row>
    <row r="52" spans="1:8" ht="12.75">
      <c r="A52" s="97" t="s">
        <v>433</v>
      </c>
      <c r="B52" s="120"/>
      <c r="C52" s="122"/>
      <c r="D52" s="120"/>
      <c r="E52" s="122"/>
      <c r="F52" s="120"/>
      <c r="G52" s="122"/>
      <c r="H52" s="115">
        <f t="shared" si="10"/>
        <v>0</v>
      </c>
    </row>
    <row r="53" spans="1:8" ht="12.75">
      <c r="A53" s="97" t="s">
        <v>373</v>
      </c>
      <c r="B53" s="120"/>
      <c r="C53" s="122"/>
      <c r="D53" s="120"/>
      <c r="E53" s="122"/>
      <c r="F53" s="120"/>
      <c r="G53" s="122"/>
      <c r="H53" s="115">
        <f t="shared" si="10"/>
        <v>0</v>
      </c>
    </row>
    <row r="54" spans="1:8" ht="12.75">
      <c r="A54" s="97" t="s">
        <v>374</v>
      </c>
      <c r="B54" s="120"/>
      <c r="C54" s="122"/>
      <c r="D54" s="120"/>
      <c r="E54" s="122"/>
      <c r="F54" s="120"/>
      <c r="G54" s="122"/>
      <c r="H54" s="115">
        <f t="shared" si="10"/>
        <v>0</v>
      </c>
    </row>
    <row r="55" spans="1:8" ht="12.75">
      <c r="A55" s="97" t="s">
        <v>446</v>
      </c>
      <c r="B55" s="120">
        <v>100</v>
      </c>
      <c r="C55" s="122">
        <v>100</v>
      </c>
      <c r="D55" s="120">
        <v>100</v>
      </c>
      <c r="E55" s="122">
        <v>100</v>
      </c>
      <c r="F55" s="120">
        <v>100</v>
      </c>
      <c r="G55" s="122">
        <v>100</v>
      </c>
      <c r="H55" s="115">
        <f t="shared" si="10"/>
        <v>600</v>
      </c>
    </row>
    <row r="56" spans="1:8" ht="12.75">
      <c r="A56" s="97" t="s">
        <v>440</v>
      </c>
      <c r="B56" s="120"/>
      <c r="C56" s="122"/>
      <c r="D56" s="120"/>
      <c r="E56" s="122"/>
      <c r="F56" s="120"/>
      <c r="G56" s="122"/>
      <c r="H56" s="115">
        <f t="shared" si="10"/>
        <v>0</v>
      </c>
    </row>
    <row r="57" spans="1:8" ht="12.75">
      <c r="A57" s="97" t="s">
        <v>432</v>
      </c>
      <c r="B57" s="120"/>
      <c r="C57" s="122"/>
      <c r="D57" s="120"/>
      <c r="E57" s="122"/>
      <c r="F57" s="120"/>
      <c r="G57" s="122"/>
      <c r="H57" s="115">
        <f t="shared" si="10"/>
        <v>0</v>
      </c>
    </row>
    <row r="58" spans="1:8" ht="12.75">
      <c r="A58" s="97" t="s">
        <v>375</v>
      </c>
      <c r="B58" s="120"/>
      <c r="C58" s="122"/>
      <c r="D58" s="120"/>
      <c r="E58" s="122"/>
      <c r="F58" s="120"/>
      <c r="G58" s="122"/>
      <c r="H58" s="115">
        <f t="shared" si="10"/>
        <v>0</v>
      </c>
    </row>
    <row r="59" spans="1:8" ht="12.75">
      <c r="A59" s="97" t="s">
        <v>376</v>
      </c>
      <c r="B59" s="120">
        <v>1500000</v>
      </c>
      <c r="C59" s="122">
        <v>1454066.31</v>
      </c>
      <c r="D59" s="120">
        <v>0</v>
      </c>
      <c r="E59" s="122">
        <v>0</v>
      </c>
      <c r="F59" s="120">
        <v>0</v>
      </c>
      <c r="G59" s="122">
        <v>0</v>
      </c>
      <c r="H59" s="115">
        <f t="shared" si="10"/>
        <v>2954066.31</v>
      </c>
    </row>
    <row r="60" spans="1:8" ht="12.75">
      <c r="A60" s="97" t="s">
        <v>447</v>
      </c>
      <c r="B60" s="115">
        <v>0</v>
      </c>
      <c r="C60" s="116">
        <v>1548900</v>
      </c>
      <c r="D60" s="115">
        <v>2989410</v>
      </c>
      <c r="E60" s="116">
        <v>1046410</v>
      </c>
      <c r="F60" s="115">
        <v>1046410</v>
      </c>
      <c r="G60" s="116">
        <v>1046410</v>
      </c>
      <c r="H60" s="115">
        <f t="shared" si="10"/>
        <v>7677540</v>
      </c>
    </row>
    <row r="61" spans="1:8" ht="12.75">
      <c r="A61" s="144" t="s">
        <v>18</v>
      </c>
      <c r="B61" s="138">
        <f>SUM(B62:B90)</f>
        <v>21236850.68</v>
      </c>
      <c r="C61" s="138">
        <f aca="true" t="shared" si="11" ref="C61:H61">SUM(C62:C90)</f>
        <v>16719398.84</v>
      </c>
      <c r="D61" s="138">
        <f t="shared" si="11"/>
        <v>12405000</v>
      </c>
      <c r="E61" s="138">
        <f t="shared" si="11"/>
        <v>18944200</v>
      </c>
      <c r="F61" s="138">
        <f t="shared" si="11"/>
        <v>14359225</v>
      </c>
      <c r="G61" s="138">
        <f t="shared" si="11"/>
        <v>16162225</v>
      </c>
      <c r="H61" s="138">
        <f t="shared" si="11"/>
        <v>99826899.52000001</v>
      </c>
    </row>
    <row r="62" spans="1:8" ht="12.75">
      <c r="A62" s="97" t="s">
        <v>304</v>
      </c>
      <c r="B62" s="120">
        <v>6345000</v>
      </c>
      <c r="C62" s="122">
        <v>5753000</v>
      </c>
      <c r="D62" s="120">
        <v>6345000</v>
      </c>
      <c r="E62" s="122">
        <v>6184000</v>
      </c>
      <c r="F62" s="120">
        <v>6345000</v>
      </c>
      <c r="G62" s="122">
        <v>6148000</v>
      </c>
      <c r="H62" s="115">
        <f aca="true" t="shared" si="12" ref="H62:H90">SUM(B62:G62)</f>
        <v>37120000</v>
      </c>
    </row>
    <row r="63" spans="1:8" ht="12.75">
      <c r="A63" s="97" t="s">
        <v>399</v>
      </c>
      <c r="B63" s="120"/>
      <c r="C63" s="122"/>
      <c r="D63" s="120"/>
      <c r="E63" s="122"/>
      <c r="F63" s="120"/>
      <c r="G63" s="122"/>
      <c r="H63" s="115">
        <f t="shared" si="12"/>
        <v>0</v>
      </c>
    </row>
    <row r="64" spans="1:8" ht="12.75">
      <c r="A64" s="97" t="s">
        <v>386</v>
      </c>
      <c r="B64" s="120"/>
      <c r="C64" s="122"/>
      <c r="D64" s="120"/>
      <c r="E64" s="122"/>
      <c r="F64" s="120"/>
      <c r="G64" s="122"/>
      <c r="H64" s="115">
        <f t="shared" si="12"/>
        <v>0</v>
      </c>
    </row>
    <row r="65" spans="1:8" ht="12.75">
      <c r="A65" s="97" t="s">
        <v>381</v>
      </c>
      <c r="B65" s="120"/>
      <c r="C65" s="122"/>
      <c r="D65" s="120"/>
      <c r="E65" s="122"/>
      <c r="F65" s="120"/>
      <c r="G65" s="122"/>
      <c r="H65" s="115">
        <f t="shared" si="12"/>
        <v>0</v>
      </c>
    </row>
    <row r="66" spans="1:8" ht="12.75">
      <c r="A66" s="97" t="s">
        <v>449</v>
      </c>
      <c r="B66" s="120">
        <v>52000</v>
      </c>
      <c r="C66" s="122">
        <v>50000</v>
      </c>
      <c r="D66" s="120">
        <v>50000</v>
      </c>
      <c r="E66" s="122">
        <v>50000</v>
      </c>
      <c r="F66" s="120">
        <v>50000</v>
      </c>
      <c r="G66" s="122">
        <v>2050000</v>
      </c>
      <c r="H66" s="115">
        <f t="shared" si="12"/>
        <v>2302000</v>
      </c>
    </row>
    <row r="67" spans="1:8" ht="12.75">
      <c r="A67" s="97" t="s">
        <v>387</v>
      </c>
      <c r="B67" s="120"/>
      <c r="C67" s="122"/>
      <c r="D67" s="120"/>
      <c r="E67" s="122"/>
      <c r="F67" s="120"/>
      <c r="G67" s="122"/>
      <c r="H67" s="115">
        <f t="shared" si="12"/>
        <v>0</v>
      </c>
    </row>
    <row r="68" spans="1:8" ht="12.75">
      <c r="A68" s="97" t="s">
        <v>382</v>
      </c>
      <c r="B68" s="120"/>
      <c r="C68" s="122"/>
      <c r="D68" s="120"/>
      <c r="E68" s="122"/>
      <c r="F68" s="120"/>
      <c r="G68" s="122"/>
      <c r="H68" s="115">
        <f t="shared" si="12"/>
        <v>0</v>
      </c>
    </row>
    <row r="69" spans="1:8" ht="12.75">
      <c r="A69" s="97" t="s">
        <v>450</v>
      </c>
      <c r="B69" s="120">
        <v>120000</v>
      </c>
      <c r="C69" s="122">
        <v>120000</v>
      </c>
      <c r="D69" s="120">
        <v>120000</v>
      </c>
      <c r="E69" s="122">
        <v>120000</v>
      </c>
      <c r="F69" s="120">
        <v>120000</v>
      </c>
      <c r="G69" s="122">
        <v>120000</v>
      </c>
      <c r="H69" s="115">
        <f t="shared" si="12"/>
        <v>720000</v>
      </c>
    </row>
    <row r="70" spans="1:8" ht="12.75">
      <c r="A70" s="97" t="s">
        <v>388</v>
      </c>
      <c r="B70" s="120"/>
      <c r="C70" s="122"/>
      <c r="D70" s="120"/>
      <c r="E70" s="122"/>
      <c r="F70" s="120"/>
      <c r="G70" s="122"/>
      <c r="H70" s="115">
        <f t="shared" si="12"/>
        <v>0</v>
      </c>
    </row>
    <row r="71" spans="1:8" ht="12.75">
      <c r="A71" s="97" t="s">
        <v>383</v>
      </c>
      <c r="B71" s="120"/>
      <c r="C71" s="122"/>
      <c r="D71" s="120"/>
      <c r="E71" s="122"/>
      <c r="F71" s="120"/>
      <c r="G71" s="122"/>
      <c r="H71" s="115">
        <f t="shared" si="12"/>
        <v>0</v>
      </c>
    </row>
    <row r="72" spans="1:8" ht="12.75">
      <c r="A72" s="97" t="s">
        <v>451</v>
      </c>
      <c r="B72" s="120">
        <v>1300000</v>
      </c>
      <c r="C72" s="122">
        <v>350000</v>
      </c>
      <c r="D72" s="120">
        <v>340000</v>
      </c>
      <c r="E72" s="122">
        <v>340000</v>
      </c>
      <c r="F72" s="120">
        <v>340000</v>
      </c>
      <c r="G72" s="122">
        <v>340000</v>
      </c>
      <c r="H72" s="115">
        <f t="shared" si="12"/>
        <v>3010000</v>
      </c>
    </row>
    <row r="73" spans="1:8" ht="12.75">
      <c r="A73" s="97" t="s">
        <v>375</v>
      </c>
      <c r="B73" s="120">
        <v>2200852.15</v>
      </c>
      <c r="C73" s="120">
        <v>1676022.98</v>
      </c>
      <c r="D73" s="120">
        <v>0</v>
      </c>
      <c r="E73" s="120">
        <v>0</v>
      </c>
      <c r="F73" s="120">
        <v>0</v>
      </c>
      <c r="G73" s="120">
        <v>0</v>
      </c>
      <c r="H73" s="115">
        <f t="shared" si="12"/>
        <v>3876875.13</v>
      </c>
    </row>
    <row r="74" spans="1:8" ht="12.75">
      <c r="A74" s="97" t="s">
        <v>376</v>
      </c>
      <c r="B74" s="120">
        <v>5668998.53</v>
      </c>
      <c r="C74" s="120">
        <v>3220375.86</v>
      </c>
      <c r="D74" s="120">
        <v>0</v>
      </c>
      <c r="E74" s="120">
        <v>0</v>
      </c>
      <c r="F74" s="120">
        <v>0</v>
      </c>
      <c r="G74" s="120">
        <v>0</v>
      </c>
      <c r="H74" s="115">
        <f t="shared" si="12"/>
        <v>8889374.39</v>
      </c>
    </row>
    <row r="75" spans="1:8" ht="12.75">
      <c r="A75" s="97" t="s">
        <v>447</v>
      </c>
      <c r="B75" s="120">
        <v>0</v>
      </c>
      <c r="C75" s="120">
        <v>0</v>
      </c>
      <c r="D75" s="120">
        <v>0</v>
      </c>
      <c r="E75" s="120">
        <v>6700200</v>
      </c>
      <c r="F75" s="120">
        <v>1954225</v>
      </c>
      <c r="G75" s="120">
        <v>1954225</v>
      </c>
      <c r="H75" s="115">
        <f t="shared" si="12"/>
        <v>10608650</v>
      </c>
    </row>
    <row r="76" spans="1:8" ht="12.75">
      <c r="A76" s="97" t="s">
        <v>385</v>
      </c>
      <c r="B76" s="120"/>
      <c r="C76" s="120"/>
      <c r="D76" s="120"/>
      <c r="E76" s="120"/>
      <c r="F76" s="120"/>
      <c r="G76" s="120"/>
      <c r="H76" s="115">
        <f t="shared" si="12"/>
        <v>0</v>
      </c>
    </row>
    <row r="77" spans="1:8" ht="12.75">
      <c r="A77" s="97" t="s">
        <v>384</v>
      </c>
      <c r="B77" s="120"/>
      <c r="C77" s="120"/>
      <c r="D77" s="120"/>
      <c r="E77" s="120"/>
      <c r="F77" s="120"/>
      <c r="G77" s="120"/>
      <c r="H77" s="115">
        <f t="shared" si="12"/>
        <v>0</v>
      </c>
    </row>
    <row r="78" spans="1:8" ht="12.75">
      <c r="A78" s="97" t="s">
        <v>448</v>
      </c>
      <c r="B78" s="120">
        <v>550000</v>
      </c>
      <c r="C78" s="122">
        <v>550000</v>
      </c>
      <c r="D78" s="120">
        <v>550000</v>
      </c>
      <c r="E78" s="122">
        <v>550000</v>
      </c>
      <c r="F78" s="120">
        <v>550000</v>
      </c>
      <c r="G78" s="122">
        <v>550000</v>
      </c>
      <c r="H78" s="115">
        <f t="shared" si="12"/>
        <v>3300000</v>
      </c>
    </row>
    <row r="79" spans="1:8" s="146" customFormat="1" ht="12.75">
      <c r="A79" s="97" t="s">
        <v>373</v>
      </c>
      <c r="B79" s="120"/>
      <c r="C79" s="122"/>
      <c r="D79" s="120"/>
      <c r="E79" s="122"/>
      <c r="F79" s="120"/>
      <c r="G79" s="122"/>
      <c r="H79" s="115">
        <f t="shared" si="12"/>
        <v>0</v>
      </c>
    </row>
    <row r="80" spans="1:8" s="146" customFormat="1" ht="12.75">
      <c r="A80" s="97" t="s">
        <v>374</v>
      </c>
      <c r="B80" s="120"/>
      <c r="C80" s="122"/>
      <c r="D80" s="120"/>
      <c r="E80" s="122"/>
      <c r="F80" s="120"/>
      <c r="G80" s="122"/>
      <c r="H80" s="115">
        <f t="shared" si="12"/>
        <v>0</v>
      </c>
    </row>
    <row r="81" spans="1:8" s="146" customFormat="1" ht="12.75">
      <c r="A81" s="97" t="s">
        <v>446</v>
      </c>
      <c r="B81" s="120"/>
      <c r="C81" s="122"/>
      <c r="D81" s="120"/>
      <c r="E81" s="122"/>
      <c r="F81" s="120"/>
      <c r="G81" s="122"/>
      <c r="H81" s="115">
        <f t="shared" si="12"/>
        <v>0</v>
      </c>
    </row>
    <row r="82" spans="1:8" s="146" customFormat="1" ht="12.75" hidden="1">
      <c r="A82" s="97" t="s">
        <v>317</v>
      </c>
      <c r="B82" s="120"/>
      <c r="C82" s="122"/>
      <c r="D82" s="120"/>
      <c r="E82" s="122"/>
      <c r="F82" s="120"/>
      <c r="G82" s="122"/>
      <c r="H82" s="115">
        <f t="shared" si="12"/>
        <v>0</v>
      </c>
    </row>
    <row r="83" spans="1:8" s="146" customFormat="1" ht="12.75" hidden="1">
      <c r="A83" s="97" t="s">
        <v>250</v>
      </c>
      <c r="B83" s="120"/>
      <c r="C83" s="122"/>
      <c r="D83" s="120"/>
      <c r="E83" s="122"/>
      <c r="F83" s="120"/>
      <c r="G83" s="122"/>
      <c r="H83" s="115">
        <f t="shared" si="12"/>
        <v>0</v>
      </c>
    </row>
    <row r="84" spans="1:8" s="146" customFormat="1" ht="12.75">
      <c r="A84" s="97" t="s">
        <v>348</v>
      </c>
      <c r="B84" s="120">
        <v>5000000</v>
      </c>
      <c r="C84" s="122">
        <v>5000000</v>
      </c>
      <c r="D84" s="120">
        <v>5000000</v>
      </c>
      <c r="E84" s="122">
        <v>5000000</v>
      </c>
      <c r="F84" s="120">
        <v>5000000</v>
      </c>
      <c r="G84" s="122">
        <v>5000000</v>
      </c>
      <c r="H84" s="115">
        <f t="shared" si="12"/>
        <v>30000000</v>
      </c>
    </row>
    <row r="85" spans="1:8" s="146" customFormat="1" ht="12.75">
      <c r="A85" s="97" t="s">
        <v>329</v>
      </c>
      <c r="B85" s="120"/>
      <c r="C85" s="122"/>
      <c r="D85" s="120"/>
      <c r="E85" s="122"/>
      <c r="F85" s="120"/>
      <c r="G85" s="122"/>
      <c r="H85" s="115">
        <f t="shared" si="12"/>
        <v>0</v>
      </c>
    </row>
    <row r="86" spans="1:8" s="146" customFormat="1" ht="12.75">
      <c r="A86" s="97" t="s">
        <v>426</v>
      </c>
      <c r="B86" s="120"/>
      <c r="C86" s="122"/>
      <c r="D86" s="120"/>
      <c r="E86" s="122"/>
      <c r="F86" s="120"/>
      <c r="G86" s="122"/>
      <c r="H86" s="115">
        <f t="shared" si="12"/>
        <v>0</v>
      </c>
    </row>
    <row r="87" spans="1:8" s="146" customFormat="1" ht="12.75">
      <c r="A87" s="97" t="s">
        <v>435</v>
      </c>
      <c r="B87" s="120"/>
      <c r="C87" s="122"/>
      <c r="D87" s="120"/>
      <c r="E87" s="122"/>
      <c r="F87" s="120"/>
      <c r="G87" s="122"/>
      <c r="H87" s="115">
        <f t="shared" si="12"/>
        <v>0</v>
      </c>
    </row>
    <row r="88" spans="1:8" s="146" customFormat="1" ht="12.75" hidden="1">
      <c r="A88" s="97" t="s">
        <v>421</v>
      </c>
      <c r="B88" s="120"/>
      <c r="C88" s="122"/>
      <c r="D88" s="120"/>
      <c r="E88" s="122"/>
      <c r="F88" s="120"/>
      <c r="G88" s="122"/>
      <c r="H88" s="115">
        <f t="shared" si="12"/>
        <v>0</v>
      </c>
    </row>
    <row r="89" spans="1:8" s="146" customFormat="1" ht="12.75" hidden="1">
      <c r="A89" s="97" t="s">
        <v>422</v>
      </c>
      <c r="B89" s="120"/>
      <c r="C89" s="122"/>
      <c r="D89" s="120"/>
      <c r="E89" s="122"/>
      <c r="F89" s="120"/>
      <c r="G89" s="122"/>
      <c r="H89" s="115">
        <f t="shared" si="12"/>
        <v>0</v>
      </c>
    </row>
    <row r="90" spans="1:8" s="146" customFormat="1" ht="12.75">
      <c r="A90" s="97" t="s">
        <v>475</v>
      </c>
      <c r="B90" s="120"/>
      <c r="C90" s="122"/>
      <c r="D90" s="120"/>
      <c r="E90" s="122"/>
      <c r="F90" s="120"/>
      <c r="G90" s="122"/>
      <c r="H90" s="115">
        <f t="shared" si="12"/>
        <v>0</v>
      </c>
    </row>
    <row r="91" spans="1:8" ht="12.75">
      <c r="A91" s="144" t="s">
        <v>118</v>
      </c>
      <c r="B91" s="138">
        <f>SUM(B92:B96)</f>
        <v>248024</v>
      </c>
      <c r="C91" s="145">
        <f aca="true" t="shared" si="13" ref="C91:H91">SUM(C92:C96)</f>
        <v>247924</v>
      </c>
      <c r="D91" s="138">
        <f t="shared" si="13"/>
        <v>247944</v>
      </c>
      <c r="E91" s="145">
        <f t="shared" si="13"/>
        <v>247924</v>
      </c>
      <c r="F91" s="138">
        <f t="shared" si="13"/>
        <v>247924</v>
      </c>
      <c r="G91" s="145">
        <f t="shared" si="13"/>
        <v>247924</v>
      </c>
      <c r="H91" s="138">
        <f t="shared" si="13"/>
        <v>1487664</v>
      </c>
    </row>
    <row r="92" spans="1:8" ht="12.75">
      <c r="A92" s="97" t="s">
        <v>408</v>
      </c>
      <c r="B92" s="120"/>
      <c r="C92" s="120"/>
      <c r="D92" s="120"/>
      <c r="E92" s="120"/>
      <c r="F92" s="120"/>
      <c r="G92" s="120"/>
      <c r="H92" s="115">
        <f>SUM(B92:G92)</f>
        <v>0</v>
      </c>
    </row>
    <row r="93" spans="1:8" ht="12.75">
      <c r="A93" s="97" t="s">
        <v>407</v>
      </c>
      <c r="B93" s="120">
        <v>248024</v>
      </c>
      <c r="C93" s="120">
        <v>247924</v>
      </c>
      <c r="D93" s="120">
        <v>247944</v>
      </c>
      <c r="E93" s="120">
        <v>247924</v>
      </c>
      <c r="F93" s="120">
        <v>247924</v>
      </c>
      <c r="G93" s="120">
        <v>247924</v>
      </c>
      <c r="H93" s="115">
        <f>SUM(B93:G93)</f>
        <v>1487664</v>
      </c>
    </row>
    <row r="94" spans="1:8" ht="12.75">
      <c r="A94" s="97" t="s">
        <v>305</v>
      </c>
      <c r="B94" s="120"/>
      <c r="C94" s="122"/>
      <c r="D94" s="120"/>
      <c r="E94" s="122"/>
      <c r="F94" s="120"/>
      <c r="G94" s="122"/>
      <c r="H94" s="115">
        <f>SUM(B94:G94)</f>
        <v>0</v>
      </c>
    </row>
    <row r="95" spans="1:8" s="146" customFormat="1" ht="12.75">
      <c r="A95" s="97" t="s">
        <v>312</v>
      </c>
      <c r="B95" s="120"/>
      <c r="C95" s="122"/>
      <c r="D95" s="120"/>
      <c r="E95" s="122"/>
      <c r="F95" s="120"/>
      <c r="G95" s="122"/>
      <c r="H95" s="120">
        <f>SUM(B95:G95)</f>
        <v>0</v>
      </c>
    </row>
    <row r="96" spans="1:8" ht="12.75">
      <c r="A96" s="97" t="s">
        <v>318</v>
      </c>
      <c r="B96" s="138"/>
      <c r="C96" s="145"/>
      <c r="D96" s="138"/>
      <c r="E96" s="145"/>
      <c r="F96" s="138"/>
      <c r="G96" s="145"/>
      <c r="H96" s="115">
        <f>SUM(B96:G96)</f>
        <v>0</v>
      </c>
    </row>
    <row r="97" spans="1:8" ht="12.75">
      <c r="A97" s="144" t="s">
        <v>20</v>
      </c>
      <c r="B97" s="138">
        <f>SUM(B98:B132)</f>
        <v>24403841.85</v>
      </c>
      <c r="C97" s="138">
        <f aca="true" t="shared" si="14" ref="C97:H97">SUM(C98:C132)</f>
        <v>15045564.69</v>
      </c>
      <c r="D97" s="138">
        <f t="shared" si="14"/>
        <v>21780015.03</v>
      </c>
      <c r="E97" s="138">
        <f t="shared" si="14"/>
        <v>22757346.57</v>
      </c>
      <c r="F97" s="138">
        <f t="shared" si="14"/>
        <v>18172553.55</v>
      </c>
      <c r="G97" s="138">
        <f t="shared" si="14"/>
        <v>7798715</v>
      </c>
      <c r="H97" s="138">
        <f t="shared" si="14"/>
        <v>109958036.68999998</v>
      </c>
    </row>
    <row r="98" spans="1:8" s="146" customFormat="1" ht="12.75">
      <c r="A98" s="97" t="s">
        <v>141</v>
      </c>
      <c r="B98" s="120">
        <v>237500</v>
      </c>
      <c r="C98" s="122">
        <v>237500</v>
      </c>
      <c r="D98" s="120">
        <v>237500</v>
      </c>
      <c r="E98" s="122">
        <v>237500</v>
      </c>
      <c r="F98" s="120">
        <v>237500</v>
      </c>
      <c r="G98" s="122">
        <v>237500</v>
      </c>
      <c r="H98" s="120">
        <f aca="true" t="shared" si="15" ref="H98:H132">SUM(B98:G98)</f>
        <v>1425000</v>
      </c>
    </row>
    <row r="99" spans="1:8" s="146" customFormat="1" ht="12.75" hidden="1">
      <c r="A99" s="97" t="s">
        <v>131</v>
      </c>
      <c r="B99" s="120"/>
      <c r="C99" s="122"/>
      <c r="D99" s="120"/>
      <c r="E99" s="122"/>
      <c r="F99" s="120"/>
      <c r="G99" s="122"/>
      <c r="H99" s="120">
        <f t="shared" si="15"/>
        <v>0</v>
      </c>
    </row>
    <row r="100" spans="1:8" s="146" customFormat="1" ht="12.75" hidden="1">
      <c r="A100" s="97" t="s">
        <v>295</v>
      </c>
      <c r="B100" s="120"/>
      <c r="C100" s="122"/>
      <c r="D100" s="120"/>
      <c r="E100" s="122"/>
      <c r="F100" s="120"/>
      <c r="G100" s="122"/>
      <c r="H100" s="120">
        <f t="shared" si="15"/>
        <v>0</v>
      </c>
    </row>
    <row r="101" spans="1:8" s="146" customFormat="1" ht="12.75" hidden="1">
      <c r="A101" s="97" t="s">
        <v>296</v>
      </c>
      <c r="B101" s="120"/>
      <c r="C101" s="122"/>
      <c r="D101" s="120"/>
      <c r="E101" s="122"/>
      <c r="F101" s="120"/>
      <c r="G101" s="122"/>
      <c r="H101" s="120">
        <f t="shared" si="15"/>
        <v>0</v>
      </c>
    </row>
    <row r="102" spans="1:8" s="146" customFormat="1" ht="12.75" hidden="1">
      <c r="A102" s="97" t="s">
        <v>242</v>
      </c>
      <c r="B102" s="120"/>
      <c r="C102" s="122"/>
      <c r="D102" s="120"/>
      <c r="E102" s="122"/>
      <c r="F102" s="120"/>
      <c r="G102" s="122"/>
      <c r="H102" s="120">
        <f t="shared" si="15"/>
        <v>0</v>
      </c>
    </row>
    <row r="103" spans="1:8" s="146" customFormat="1" ht="12.75" hidden="1">
      <c r="A103" s="97" t="s">
        <v>246</v>
      </c>
      <c r="B103" s="120"/>
      <c r="C103" s="122"/>
      <c r="D103" s="120"/>
      <c r="E103" s="122"/>
      <c r="F103" s="120"/>
      <c r="G103" s="122"/>
      <c r="H103" s="120">
        <f t="shared" si="15"/>
        <v>0</v>
      </c>
    </row>
    <row r="104" spans="1:8" s="146" customFormat="1" ht="12.75" hidden="1">
      <c r="A104" s="97" t="s">
        <v>252</v>
      </c>
      <c r="B104" s="120"/>
      <c r="C104" s="122"/>
      <c r="D104" s="120"/>
      <c r="E104" s="122"/>
      <c r="F104" s="120"/>
      <c r="G104" s="122"/>
      <c r="H104" s="120">
        <f t="shared" si="15"/>
        <v>0</v>
      </c>
    </row>
    <row r="105" spans="1:8" s="146" customFormat="1" ht="12.75" hidden="1">
      <c r="A105" s="97" t="s">
        <v>291</v>
      </c>
      <c r="B105" s="120"/>
      <c r="C105" s="122"/>
      <c r="D105" s="120"/>
      <c r="E105" s="122"/>
      <c r="F105" s="120"/>
      <c r="G105" s="122"/>
      <c r="H105" s="120">
        <f t="shared" si="15"/>
        <v>0</v>
      </c>
    </row>
    <row r="106" spans="1:8" s="146" customFormat="1" ht="12.75" hidden="1">
      <c r="A106" s="97" t="s">
        <v>253</v>
      </c>
      <c r="B106" s="120"/>
      <c r="C106" s="122"/>
      <c r="D106" s="120"/>
      <c r="E106" s="122"/>
      <c r="F106" s="120"/>
      <c r="G106" s="122"/>
      <c r="H106" s="120">
        <f t="shared" si="15"/>
        <v>0</v>
      </c>
    </row>
    <row r="107" spans="1:8" s="146" customFormat="1" ht="12.75" hidden="1">
      <c r="A107" s="97" t="s">
        <v>254</v>
      </c>
      <c r="B107" s="120"/>
      <c r="C107" s="122"/>
      <c r="D107" s="120"/>
      <c r="E107" s="122"/>
      <c r="F107" s="120"/>
      <c r="G107" s="122"/>
      <c r="H107" s="120">
        <f t="shared" si="15"/>
        <v>0</v>
      </c>
    </row>
    <row r="108" spans="1:8" s="146" customFormat="1" ht="12.75">
      <c r="A108" s="97" t="s">
        <v>245</v>
      </c>
      <c r="B108" s="120"/>
      <c r="C108" s="122"/>
      <c r="D108" s="120"/>
      <c r="E108" s="122"/>
      <c r="F108" s="120"/>
      <c r="G108" s="122"/>
      <c r="H108" s="120">
        <f t="shared" si="15"/>
        <v>0</v>
      </c>
    </row>
    <row r="109" spans="1:8" s="146" customFormat="1" ht="12.75">
      <c r="A109" s="97" t="s">
        <v>401</v>
      </c>
      <c r="B109" s="120">
        <v>2811522.78</v>
      </c>
      <c r="C109" s="122">
        <v>2500000</v>
      </c>
      <c r="D109" s="120">
        <v>2563483.19</v>
      </c>
      <c r="E109" s="122">
        <v>187557.97</v>
      </c>
      <c r="F109" s="120">
        <v>0</v>
      </c>
      <c r="G109" s="147">
        <v>0</v>
      </c>
      <c r="H109" s="120">
        <f t="shared" si="15"/>
        <v>8062563.939999999</v>
      </c>
    </row>
    <row r="110" spans="1:8" s="146" customFormat="1" ht="12.75">
      <c r="A110" s="97" t="s">
        <v>453</v>
      </c>
      <c r="B110" s="120">
        <v>0</v>
      </c>
      <c r="C110" s="122">
        <v>0</v>
      </c>
      <c r="D110" s="120">
        <v>0</v>
      </c>
      <c r="E110" s="122">
        <v>0</v>
      </c>
      <c r="F110" s="120">
        <v>3815249</v>
      </c>
      <c r="G110" s="147">
        <v>1271763</v>
      </c>
      <c r="H110" s="120">
        <f t="shared" si="15"/>
        <v>5087012</v>
      </c>
    </row>
    <row r="111" spans="1:8" s="146" customFormat="1" ht="12.75">
      <c r="A111" s="97" t="s">
        <v>302</v>
      </c>
      <c r="B111" s="120">
        <v>31667</v>
      </c>
      <c r="C111" s="122">
        <v>31667</v>
      </c>
      <c r="D111" s="120">
        <v>31667</v>
      </c>
      <c r="E111" s="122">
        <v>31667</v>
      </c>
      <c r="F111" s="120">
        <v>31667</v>
      </c>
      <c r="G111" s="122">
        <v>31667</v>
      </c>
      <c r="H111" s="120">
        <f t="shared" si="15"/>
        <v>190002</v>
      </c>
    </row>
    <row r="112" spans="1:8" s="146" customFormat="1" ht="12.75">
      <c r="A112" s="108" t="s">
        <v>303</v>
      </c>
      <c r="B112" s="120">
        <v>2275500</v>
      </c>
      <c r="C112" s="122">
        <v>275500</v>
      </c>
      <c r="D112" s="120">
        <v>595500</v>
      </c>
      <c r="E112" s="122">
        <v>3445500</v>
      </c>
      <c r="F112" s="120">
        <v>3795500</v>
      </c>
      <c r="G112" s="122">
        <v>255500</v>
      </c>
      <c r="H112" s="120">
        <f t="shared" si="15"/>
        <v>10643000</v>
      </c>
    </row>
    <row r="113" spans="1:8" s="146" customFormat="1" ht="12.75">
      <c r="A113" s="108" t="s">
        <v>327</v>
      </c>
      <c r="B113" s="120"/>
      <c r="C113" s="122"/>
      <c r="D113" s="120"/>
      <c r="E113" s="122"/>
      <c r="F113" s="120"/>
      <c r="G113" s="122"/>
      <c r="H113" s="120">
        <f t="shared" si="15"/>
        <v>0</v>
      </c>
    </row>
    <row r="114" spans="1:8" s="146" customFormat="1" ht="12.75">
      <c r="A114" s="108" t="s">
        <v>402</v>
      </c>
      <c r="B114" s="120">
        <v>3809369.79</v>
      </c>
      <c r="C114" s="122">
        <v>3473798.84</v>
      </c>
      <c r="D114" s="120">
        <v>2919891.1</v>
      </c>
      <c r="E114" s="122">
        <v>1258887.57</v>
      </c>
      <c r="F114" s="120">
        <v>0</v>
      </c>
      <c r="G114" s="122">
        <v>0</v>
      </c>
      <c r="H114" s="120">
        <f t="shared" si="15"/>
        <v>11461947.3</v>
      </c>
    </row>
    <row r="115" spans="1:8" s="146" customFormat="1" ht="12.75">
      <c r="A115" s="108" t="s">
        <v>454</v>
      </c>
      <c r="B115" s="120">
        <v>0</v>
      </c>
      <c r="C115" s="122">
        <v>0</v>
      </c>
      <c r="D115" s="120">
        <v>0</v>
      </c>
      <c r="E115" s="122">
        <v>5250000</v>
      </c>
      <c r="F115" s="120">
        <v>4473050</v>
      </c>
      <c r="G115" s="122">
        <v>2511850</v>
      </c>
      <c r="H115" s="120">
        <f t="shared" si="15"/>
        <v>12234900</v>
      </c>
    </row>
    <row r="116" spans="1:8" s="146" customFormat="1" ht="12.75">
      <c r="A116" s="129" t="s">
        <v>333</v>
      </c>
      <c r="B116" s="120">
        <v>296765.02</v>
      </c>
      <c r="C116" s="122">
        <v>0</v>
      </c>
      <c r="D116" s="120">
        <v>0</v>
      </c>
      <c r="E116" s="122">
        <v>0</v>
      </c>
      <c r="F116" s="120">
        <v>0</v>
      </c>
      <c r="G116" s="122">
        <v>0</v>
      </c>
      <c r="H116" s="120">
        <f t="shared" si="15"/>
        <v>296765.02</v>
      </c>
    </row>
    <row r="117" spans="1:8" s="146" customFormat="1" ht="12.75">
      <c r="A117" s="129" t="s">
        <v>403</v>
      </c>
      <c r="B117" s="120">
        <v>6000000</v>
      </c>
      <c r="C117" s="122">
        <v>4000000</v>
      </c>
      <c r="D117" s="120">
        <v>4766000</v>
      </c>
      <c r="E117" s="122">
        <v>0</v>
      </c>
      <c r="F117" s="120">
        <v>0</v>
      </c>
      <c r="G117" s="122">
        <v>0</v>
      </c>
      <c r="H117" s="120">
        <f t="shared" si="15"/>
        <v>14766000</v>
      </c>
    </row>
    <row r="118" spans="1:8" s="146" customFormat="1" ht="12.75">
      <c r="A118" s="129" t="s">
        <v>455</v>
      </c>
      <c r="B118" s="120">
        <v>0</v>
      </c>
      <c r="C118" s="122">
        <v>0</v>
      </c>
      <c r="D118" s="120">
        <v>2567100</v>
      </c>
      <c r="E118" s="122">
        <v>5950000</v>
      </c>
      <c r="F118" s="120">
        <v>2231250</v>
      </c>
      <c r="G118" s="122">
        <v>2231250</v>
      </c>
      <c r="H118" s="120">
        <f t="shared" si="15"/>
        <v>12979600</v>
      </c>
    </row>
    <row r="119" spans="1:8" s="146" customFormat="1" ht="12.75">
      <c r="A119" s="129" t="s">
        <v>334</v>
      </c>
      <c r="B119" s="120">
        <v>0</v>
      </c>
      <c r="C119" s="122">
        <v>400000</v>
      </c>
      <c r="D119" s="120">
        <v>0</v>
      </c>
      <c r="E119" s="122">
        <v>0</v>
      </c>
      <c r="F119" s="120">
        <v>0</v>
      </c>
      <c r="G119" s="122">
        <v>0</v>
      </c>
      <c r="H119" s="120">
        <f t="shared" si="15"/>
        <v>400000</v>
      </c>
    </row>
    <row r="120" spans="1:8" s="146" customFormat="1" ht="12.75">
      <c r="A120" s="129" t="s">
        <v>404</v>
      </c>
      <c r="B120" s="120"/>
      <c r="C120" s="122"/>
      <c r="D120" s="120"/>
      <c r="E120" s="122"/>
      <c r="F120" s="120"/>
      <c r="G120" s="122"/>
      <c r="H120" s="120">
        <f t="shared" si="15"/>
        <v>0</v>
      </c>
    </row>
    <row r="121" spans="1:8" s="146" customFormat="1" ht="12.75">
      <c r="A121" s="129" t="s">
        <v>456</v>
      </c>
      <c r="B121" s="120"/>
      <c r="C121" s="122"/>
      <c r="D121" s="120"/>
      <c r="E121" s="122"/>
      <c r="F121" s="120"/>
      <c r="G121" s="122"/>
      <c r="H121" s="120">
        <f t="shared" si="15"/>
        <v>0</v>
      </c>
    </row>
    <row r="122" spans="1:8" s="146" customFormat="1" ht="12.75">
      <c r="A122" s="129" t="s">
        <v>335</v>
      </c>
      <c r="B122" s="120"/>
      <c r="C122" s="122"/>
      <c r="D122" s="120"/>
      <c r="E122" s="122"/>
      <c r="F122" s="120"/>
      <c r="G122" s="122"/>
      <c r="H122" s="120">
        <f t="shared" si="15"/>
        <v>0</v>
      </c>
    </row>
    <row r="123" spans="1:8" s="146" customFormat="1" ht="12.75">
      <c r="A123" s="129" t="s">
        <v>345</v>
      </c>
      <c r="B123" s="120"/>
      <c r="C123" s="122"/>
      <c r="D123" s="120"/>
      <c r="E123" s="122"/>
      <c r="F123" s="120"/>
      <c r="G123" s="122"/>
      <c r="H123" s="120">
        <f t="shared" si="15"/>
        <v>0</v>
      </c>
    </row>
    <row r="124" spans="1:8" s="146" customFormat="1" ht="12.75">
      <c r="A124" s="129" t="s">
        <v>405</v>
      </c>
      <c r="B124" s="120">
        <v>744633.68</v>
      </c>
      <c r="C124" s="122">
        <v>0</v>
      </c>
      <c r="D124" s="120">
        <v>498873.74</v>
      </c>
      <c r="E124" s="122">
        <v>0</v>
      </c>
      <c r="F124" s="120">
        <v>0</v>
      </c>
      <c r="G124" s="122">
        <v>0</v>
      </c>
      <c r="H124" s="120">
        <f t="shared" si="15"/>
        <v>1243507.42</v>
      </c>
    </row>
    <row r="125" spans="1:8" s="146" customFormat="1" ht="12.75">
      <c r="A125" s="129" t="s">
        <v>417</v>
      </c>
      <c r="B125" s="120"/>
      <c r="C125" s="122"/>
      <c r="D125" s="120"/>
      <c r="E125" s="122"/>
      <c r="F125" s="120"/>
      <c r="G125" s="122"/>
      <c r="H125" s="120">
        <f t="shared" si="15"/>
        <v>0</v>
      </c>
    </row>
    <row r="126" spans="1:8" s="146" customFormat="1" ht="12.75">
      <c r="A126" s="129" t="s">
        <v>358</v>
      </c>
      <c r="B126" s="120">
        <v>500000</v>
      </c>
      <c r="C126" s="122">
        <v>317475.53</v>
      </c>
      <c r="D126" s="120">
        <v>0</v>
      </c>
      <c r="E126" s="122">
        <v>0</v>
      </c>
      <c r="F126" s="120">
        <v>0</v>
      </c>
      <c r="G126" s="122">
        <v>0</v>
      </c>
      <c r="H126" s="120">
        <f t="shared" si="15"/>
        <v>817475.53</v>
      </c>
    </row>
    <row r="127" spans="1:8" s="146" customFormat="1" ht="12.75">
      <c r="A127" s="129" t="s">
        <v>452</v>
      </c>
      <c r="B127" s="120">
        <v>1560000</v>
      </c>
      <c r="C127" s="122">
        <v>600000</v>
      </c>
      <c r="D127" s="120">
        <v>600000</v>
      </c>
      <c r="E127" s="122">
        <v>600000</v>
      </c>
      <c r="F127" s="120">
        <v>600000</v>
      </c>
      <c r="G127" s="122">
        <v>600000</v>
      </c>
      <c r="H127" s="120">
        <f t="shared" si="15"/>
        <v>4560000</v>
      </c>
    </row>
    <row r="128" spans="1:8" s="146" customFormat="1" ht="12.75">
      <c r="A128" s="129" t="s">
        <v>415</v>
      </c>
      <c r="B128" s="120">
        <v>0</v>
      </c>
      <c r="C128" s="122">
        <v>0</v>
      </c>
      <c r="D128" s="120">
        <v>2000000</v>
      </c>
      <c r="E128" s="122">
        <v>2000000</v>
      </c>
      <c r="F128" s="120">
        <v>0</v>
      </c>
      <c r="G128" s="122">
        <v>0</v>
      </c>
      <c r="H128" s="120">
        <f t="shared" si="15"/>
        <v>4000000</v>
      </c>
    </row>
    <row r="129" spans="1:8" s="146" customFormat="1" ht="12.75">
      <c r="A129" s="129" t="s">
        <v>430</v>
      </c>
      <c r="B129" s="120">
        <v>3636883.58</v>
      </c>
      <c r="C129" s="122">
        <v>3000000</v>
      </c>
      <c r="D129" s="120">
        <v>3000000</v>
      </c>
      <c r="E129" s="122">
        <v>3066309.03</v>
      </c>
      <c r="F129" s="120">
        <v>0</v>
      </c>
      <c r="G129" s="122">
        <v>0</v>
      </c>
      <c r="H129" s="120">
        <f t="shared" si="15"/>
        <v>12703192.61</v>
      </c>
    </row>
    <row r="130" spans="1:8" s="146" customFormat="1" ht="12.75">
      <c r="A130" s="129" t="s">
        <v>324</v>
      </c>
      <c r="B130" s="120">
        <v>2000000</v>
      </c>
      <c r="C130" s="122">
        <v>0</v>
      </c>
      <c r="D130" s="120">
        <v>2000000</v>
      </c>
      <c r="E130" s="122">
        <v>0</v>
      </c>
      <c r="F130" s="120">
        <v>2017475.55</v>
      </c>
      <c r="G130" s="122">
        <v>0</v>
      </c>
      <c r="H130" s="120">
        <f t="shared" si="15"/>
        <v>6017475.55</v>
      </c>
    </row>
    <row r="131" spans="1:8" s="146" customFormat="1" ht="12.75">
      <c r="A131" s="129" t="s">
        <v>418</v>
      </c>
      <c r="B131" s="120">
        <v>500000</v>
      </c>
      <c r="C131" s="122">
        <v>209623.32</v>
      </c>
      <c r="D131" s="120">
        <v>0</v>
      </c>
      <c r="E131" s="122">
        <v>0</v>
      </c>
      <c r="F131" s="120">
        <v>0</v>
      </c>
      <c r="G131" s="122">
        <v>0</v>
      </c>
      <c r="H131" s="120">
        <f t="shared" si="15"/>
        <v>709623.3200000001</v>
      </c>
    </row>
    <row r="132" spans="1:8" ht="12.75">
      <c r="A132" s="129" t="s">
        <v>457</v>
      </c>
      <c r="B132" s="147">
        <v>0</v>
      </c>
      <c r="C132" s="147">
        <v>0</v>
      </c>
      <c r="D132" s="147">
        <v>0</v>
      </c>
      <c r="E132" s="147">
        <v>729925</v>
      </c>
      <c r="F132" s="147">
        <v>970862</v>
      </c>
      <c r="G132" s="147">
        <v>659185</v>
      </c>
      <c r="H132" s="120">
        <f t="shared" si="15"/>
        <v>2359972</v>
      </c>
    </row>
    <row r="133" spans="1:8" ht="12.75">
      <c r="A133" s="149" t="s">
        <v>32</v>
      </c>
      <c r="B133" s="150">
        <f>SUM(B97+B91+B61+B49+B42+B38+B29+B20+B12+B7)</f>
        <v>94902186.53</v>
      </c>
      <c r="C133" s="150">
        <f aca="true" t="shared" si="16" ref="C133:H133">SUM(C97+C91+C61+C49+C42+C38+C29+C20+C12+C7)</f>
        <v>80800194.84</v>
      </c>
      <c r="D133" s="150">
        <f t="shared" si="16"/>
        <v>93438557.74000001</v>
      </c>
      <c r="E133" s="150">
        <f t="shared" si="16"/>
        <v>88765190.57</v>
      </c>
      <c r="F133" s="150">
        <f t="shared" si="16"/>
        <v>78309142.55</v>
      </c>
      <c r="G133" s="150">
        <f t="shared" si="16"/>
        <v>69146734</v>
      </c>
      <c r="H133" s="150">
        <f t="shared" si="16"/>
        <v>505362006.23</v>
      </c>
    </row>
    <row r="135" ht="12.75">
      <c r="G135" s="147"/>
    </row>
    <row r="136" spans="1:7" ht="12.75">
      <c r="A136" s="151"/>
      <c r="B136" s="152"/>
      <c r="C136" s="152"/>
      <c r="G136" s="147"/>
    </row>
    <row r="137" spans="1:3" ht="12.75">
      <c r="A137" s="153"/>
      <c r="B137" s="152"/>
      <c r="C137" s="152"/>
    </row>
    <row r="138" spans="1:3" ht="12.75">
      <c r="A138" s="153"/>
      <c r="B138" s="152"/>
      <c r="C138" s="152"/>
    </row>
    <row r="139" spans="1:3" ht="12.75">
      <c r="A139" s="153"/>
      <c r="B139" s="152"/>
      <c r="C139" s="152"/>
    </row>
    <row r="140" spans="1:3" ht="12.75">
      <c r="A140" s="153"/>
      <c r="B140" s="152"/>
      <c r="C140" s="152"/>
    </row>
    <row r="141" spans="1:3" ht="12.75">
      <c r="A141" s="153"/>
      <c r="B141" s="152"/>
      <c r="C141" s="152"/>
    </row>
    <row r="142" spans="1:3" ht="12.75">
      <c r="A142" s="153"/>
      <c r="B142" s="152"/>
      <c r="C142" s="152"/>
    </row>
    <row r="143" spans="1:3" ht="12.75">
      <c r="A143" s="153"/>
      <c r="B143" s="152"/>
      <c r="C143" s="154"/>
    </row>
    <row r="144" spans="1:3" ht="12.75">
      <c r="A144" s="153"/>
      <c r="B144" s="152"/>
      <c r="C144" s="154"/>
    </row>
    <row r="145" spans="1:3" ht="12.75">
      <c r="A145" s="153"/>
      <c r="B145" s="152"/>
      <c r="C145" s="154"/>
    </row>
    <row r="146" spans="1:3" ht="12.75">
      <c r="A146" s="153"/>
      <c r="B146" s="154"/>
      <c r="C146" s="154"/>
    </row>
    <row r="147" spans="1:3" ht="12.75">
      <c r="A147" s="153"/>
      <c r="B147" s="152"/>
      <c r="C147" s="154"/>
    </row>
    <row r="148" spans="1:3" ht="12.75">
      <c r="A148" s="155"/>
      <c r="B148" s="156"/>
      <c r="C148" s="156"/>
    </row>
    <row r="149" spans="1:3" ht="12.75">
      <c r="A149" s="157"/>
      <c r="B149" s="156"/>
      <c r="C149" s="156"/>
    </row>
    <row r="150" spans="1:3" ht="12.75">
      <c r="A150" s="153"/>
      <c r="B150" s="156"/>
      <c r="C150" s="156"/>
    </row>
    <row r="151" spans="1:3" ht="12.75">
      <c r="A151" s="153"/>
      <c r="B151" s="125"/>
      <c r="C151" s="125"/>
    </row>
    <row r="152" spans="1:3" ht="12.75">
      <c r="A152" s="153"/>
      <c r="B152" s="125"/>
      <c r="C152" s="125"/>
    </row>
  </sheetData>
  <sheetProtection/>
  <mergeCells count="3">
    <mergeCell ref="A2:H2"/>
    <mergeCell ref="A3:H3"/>
    <mergeCell ref="A1:H1"/>
  </mergeCells>
  <printOptions horizontalCentered="1"/>
  <pageMargins left="0.34" right="0.21" top="0.18" bottom="0.15748031496062992" header="0" footer="0.15748031496062992"/>
  <pageSetup firstPageNumber="23" useFirstPageNumber="1" horizontalDpi="600" verticalDpi="600" orientation="landscape" scale="58" r:id="rId1"/>
  <rowBreaks count="1" manualBreakCount="1">
    <brk id="4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3"/>
  <sheetViews>
    <sheetView zoomScale="84" zoomScaleNormal="84" zoomScalePageLayoutView="0" workbookViewId="0" topLeftCell="B81">
      <selection activeCell="A135" sqref="A135"/>
    </sheetView>
  </sheetViews>
  <sheetFormatPr defaultColWidth="60.140625" defaultRowHeight="12.75"/>
  <cols>
    <col min="1" max="1" width="53.421875" style="117" customWidth="1"/>
    <col min="2" max="4" width="14.8515625" style="172" bestFit="1" customWidth="1"/>
    <col min="5" max="5" width="14.421875" style="172" bestFit="1" customWidth="1"/>
    <col min="6" max="7" width="14.8515625" style="172" customWidth="1"/>
    <col min="8" max="8" width="16.140625" style="172" bestFit="1" customWidth="1"/>
  </cols>
  <sheetData>
    <row r="1" spans="1:8" ht="15.75">
      <c r="A1" s="229" t="s">
        <v>311</v>
      </c>
      <c r="B1" s="229"/>
      <c r="C1" s="229"/>
      <c r="D1" s="229"/>
      <c r="E1" s="229"/>
      <c r="F1" s="229"/>
      <c r="G1" s="229"/>
      <c r="H1" s="229"/>
    </row>
    <row r="2" spans="1:8" ht="12.75">
      <c r="A2" s="228" t="s">
        <v>478</v>
      </c>
      <c r="B2" s="228"/>
      <c r="C2" s="228"/>
      <c r="D2" s="228"/>
      <c r="E2" s="228"/>
      <c r="F2" s="228"/>
      <c r="G2" s="228"/>
      <c r="H2" s="228"/>
    </row>
    <row r="3" spans="1:8" ht="12.75">
      <c r="A3" s="228" t="s">
        <v>183</v>
      </c>
      <c r="B3" s="228"/>
      <c r="C3" s="228"/>
      <c r="D3" s="228"/>
      <c r="E3" s="228"/>
      <c r="F3" s="228"/>
      <c r="G3" s="228"/>
      <c r="H3" s="228"/>
    </row>
    <row r="4" ht="13.5" thickBot="1"/>
    <row r="5" spans="1:8" ht="13.5" thickBot="1">
      <c r="A5" s="133" t="s">
        <v>0</v>
      </c>
      <c r="B5" s="173" t="s">
        <v>6</v>
      </c>
      <c r="C5" s="173" t="s">
        <v>7</v>
      </c>
      <c r="D5" s="173" t="s">
        <v>8</v>
      </c>
      <c r="E5" s="173" t="s">
        <v>9</v>
      </c>
      <c r="F5" s="173" t="s">
        <v>10</v>
      </c>
      <c r="G5" s="173" t="s">
        <v>11</v>
      </c>
      <c r="H5" s="173" t="s">
        <v>69</v>
      </c>
    </row>
    <row r="7" spans="1:8" ht="12.75">
      <c r="A7" s="134" t="s">
        <v>91</v>
      </c>
      <c r="B7" s="174">
        <f aca="true" t="shared" si="0" ref="B7:H7">SUM(B8:B10)</f>
        <v>20927579.3</v>
      </c>
      <c r="C7" s="174">
        <f t="shared" si="0"/>
        <v>22783266.669999998</v>
      </c>
      <c r="D7" s="174">
        <f t="shared" si="0"/>
        <v>26696799.29</v>
      </c>
      <c r="E7" s="174">
        <f t="shared" si="0"/>
        <v>24560901.490000002</v>
      </c>
      <c r="F7" s="175">
        <f t="shared" si="0"/>
        <v>24037962.619999997</v>
      </c>
      <c r="G7" s="174">
        <f t="shared" si="0"/>
        <v>23670751.349999998</v>
      </c>
      <c r="H7" s="174">
        <f t="shared" si="0"/>
        <v>142677260.72</v>
      </c>
    </row>
    <row r="8" spans="1:8" ht="12.75">
      <c r="A8" s="136" t="s">
        <v>46</v>
      </c>
      <c r="B8" s="176">
        <v>15666591</v>
      </c>
      <c r="C8" s="176">
        <v>14959285</v>
      </c>
      <c r="D8" s="176">
        <v>18224291</v>
      </c>
      <c r="E8" s="176">
        <v>16970483</v>
      </c>
      <c r="F8" s="177">
        <v>16615533</v>
      </c>
      <c r="G8" s="176">
        <v>15959673</v>
      </c>
      <c r="H8" s="176">
        <f>SUM(B8:G8)</f>
        <v>98395856</v>
      </c>
    </row>
    <row r="9" spans="1:8" ht="12.75">
      <c r="A9" s="136" t="s">
        <v>48</v>
      </c>
      <c r="B9" s="176">
        <v>3444390.75</v>
      </c>
      <c r="C9" s="176">
        <v>4253369.22</v>
      </c>
      <c r="D9" s="176">
        <v>5494842.46</v>
      </c>
      <c r="E9" s="176">
        <v>3972638.67</v>
      </c>
      <c r="F9" s="177">
        <v>3588646.95</v>
      </c>
      <c r="G9" s="176">
        <v>4638601.72</v>
      </c>
      <c r="H9" s="176">
        <f>SUM(B9:G9)</f>
        <v>25392489.77</v>
      </c>
    </row>
    <row r="10" spans="1:8" ht="12.75">
      <c r="A10" s="136" t="s">
        <v>47</v>
      </c>
      <c r="B10" s="176">
        <v>1816597.55</v>
      </c>
      <c r="C10" s="176">
        <v>3570612.45</v>
      </c>
      <c r="D10" s="176">
        <v>2977665.83</v>
      </c>
      <c r="E10" s="176">
        <v>3617779.82</v>
      </c>
      <c r="F10" s="177">
        <v>3833782.67</v>
      </c>
      <c r="G10" s="176">
        <v>3072476.63</v>
      </c>
      <c r="H10" s="176">
        <f>SUM(B10:G10)</f>
        <v>18888914.95</v>
      </c>
    </row>
    <row r="11" spans="1:8" ht="12.75">
      <c r="A11" s="129"/>
      <c r="B11" s="176"/>
      <c r="C11" s="176"/>
      <c r="D11" s="176"/>
      <c r="E11" s="176"/>
      <c r="F11" s="177"/>
      <c r="G11" s="176"/>
      <c r="H11" s="176"/>
    </row>
    <row r="12" spans="1:8" ht="12.75">
      <c r="A12" s="137" t="s">
        <v>43</v>
      </c>
      <c r="B12" s="180">
        <f aca="true" t="shared" si="1" ref="B12:H12">SUM(B13:B18)</f>
        <v>8452411.45</v>
      </c>
      <c r="C12" s="180">
        <f t="shared" si="1"/>
        <v>7605285.73</v>
      </c>
      <c r="D12" s="180">
        <f t="shared" si="1"/>
        <v>7015363.92</v>
      </c>
      <c r="E12" s="180">
        <f t="shared" si="1"/>
        <v>8320411.53</v>
      </c>
      <c r="F12" s="181">
        <f t="shared" si="1"/>
        <v>7859583.199999999</v>
      </c>
      <c r="G12" s="180">
        <f t="shared" si="1"/>
        <v>7989999.11</v>
      </c>
      <c r="H12" s="180">
        <f t="shared" si="1"/>
        <v>47243054.94</v>
      </c>
    </row>
    <row r="13" spans="1:8" ht="12.75">
      <c r="A13" s="136" t="s">
        <v>63</v>
      </c>
      <c r="B13" s="176">
        <v>5498042.51</v>
      </c>
      <c r="C13" s="176">
        <v>6535037.4</v>
      </c>
      <c r="D13" s="176">
        <v>5592495.49</v>
      </c>
      <c r="E13" s="176">
        <v>5667536.7</v>
      </c>
      <c r="F13" s="177">
        <v>5359039.14</v>
      </c>
      <c r="G13" s="176">
        <v>5203557.38</v>
      </c>
      <c r="H13" s="176">
        <f aca="true" t="shared" si="2" ref="H13:H18">SUM(B13:G13)</f>
        <v>33855708.62</v>
      </c>
    </row>
    <row r="14" spans="1:8" ht="12.75">
      <c r="A14" s="136" t="s">
        <v>125</v>
      </c>
      <c r="B14" s="176">
        <v>2638743.07</v>
      </c>
      <c r="C14" s="176">
        <v>749588.68</v>
      </c>
      <c r="D14" s="176">
        <v>1250237.64</v>
      </c>
      <c r="E14" s="176">
        <v>2243774.64</v>
      </c>
      <c r="F14" s="177">
        <v>2100517.33</v>
      </c>
      <c r="G14" s="176">
        <v>2550698.04</v>
      </c>
      <c r="H14" s="176">
        <f t="shared" si="2"/>
        <v>11533559.399999999</v>
      </c>
    </row>
    <row r="15" spans="1:8" ht="12.75">
      <c r="A15" s="136" t="s">
        <v>49</v>
      </c>
      <c r="B15" s="176"/>
      <c r="C15" s="176"/>
      <c r="D15" s="176"/>
      <c r="E15" s="176">
        <v>63336</v>
      </c>
      <c r="F15" s="177">
        <v>52780</v>
      </c>
      <c r="G15" s="176">
        <v>0</v>
      </c>
      <c r="H15" s="176">
        <f t="shared" si="2"/>
        <v>116116</v>
      </c>
    </row>
    <row r="16" spans="1:8" ht="12.75">
      <c r="A16" s="136" t="s">
        <v>50</v>
      </c>
      <c r="B16" s="176"/>
      <c r="C16" s="176"/>
      <c r="D16" s="176"/>
      <c r="E16" s="176"/>
      <c r="F16" s="177"/>
      <c r="G16" s="176"/>
      <c r="H16" s="176">
        <f t="shared" si="2"/>
        <v>0</v>
      </c>
    </row>
    <row r="17" spans="1:8" ht="12.75">
      <c r="A17" s="136" t="s">
        <v>126</v>
      </c>
      <c r="B17" s="176"/>
      <c r="C17" s="176"/>
      <c r="D17" s="176"/>
      <c r="E17" s="176"/>
      <c r="F17" s="177"/>
      <c r="G17" s="176"/>
      <c r="H17" s="176">
        <f t="shared" si="2"/>
        <v>0</v>
      </c>
    </row>
    <row r="18" spans="1:8" ht="12.75">
      <c r="A18" s="136" t="s">
        <v>3</v>
      </c>
      <c r="B18" s="176">
        <v>315625.87</v>
      </c>
      <c r="C18" s="176">
        <v>320659.65</v>
      </c>
      <c r="D18" s="176">
        <v>172630.79</v>
      </c>
      <c r="E18" s="176">
        <v>345764.19</v>
      </c>
      <c r="F18" s="177">
        <v>347246.73</v>
      </c>
      <c r="G18" s="176">
        <v>235743.69</v>
      </c>
      <c r="H18" s="176">
        <f t="shared" si="2"/>
        <v>1737670.92</v>
      </c>
    </row>
    <row r="19" spans="1:8" ht="12.75">
      <c r="A19" s="129"/>
      <c r="B19" s="176"/>
      <c r="C19" s="176"/>
      <c r="D19" s="176"/>
      <c r="E19" s="176"/>
      <c r="F19" s="177"/>
      <c r="G19" s="176"/>
      <c r="H19" s="176"/>
    </row>
    <row r="20" spans="1:8" ht="12.75">
      <c r="A20" s="139" t="s">
        <v>44</v>
      </c>
      <c r="B20" s="180">
        <f aca="true" t="shared" si="3" ref="B20:G20">SUM(B21:B27)</f>
        <v>1143930.4300000002</v>
      </c>
      <c r="C20" s="180">
        <f t="shared" si="3"/>
        <v>3354428.3</v>
      </c>
      <c r="D20" s="180">
        <f t="shared" si="3"/>
        <v>2941219.94</v>
      </c>
      <c r="E20" s="180">
        <f t="shared" si="3"/>
        <v>2013461.9100000001</v>
      </c>
      <c r="F20" s="181">
        <f t="shared" si="3"/>
        <v>2584945.77</v>
      </c>
      <c r="G20" s="180">
        <f t="shared" si="3"/>
        <v>3293887.33</v>
      </c>
      <c r="H20" s="180">
        <f aca="true" t="shared" si="4" ref="H20:H27">SUM(B20:G20)</f>
        <v>15331873.68</v>
      </c>
    </row>
    <row r="21" spans="1:8" ht="12.75">
      <c r="A21" s="136" t="s">
        <v>127</v>
      </c>
      <c r="B21" s="176">
        <v>477500</v>
      </c>
      <c r="C21" s="176">
        <v>1841599.68</v>
      </c>
      <c r="D21" s="176">
        <v>372318</v>
      </c>
      <c r="E21" s="176">
        <f>131760+330000</f>
        <v>461760</v>
      </c>
      <c r="F21" s="177">
        <v>209854.35</v>
      </c>
      <c r="G21" s="176">
        <f>1156171+445200</f>
        <v>1601371</v>
      </c>
      <c r="H21" s="176">
        <f t="shared" si="4"/>
        <v>4964403.029999999</v>
      </c>
    </row>
    <row r="22" spans="1:8" ht="12.75">
      <c r="A22" s="136" t="s">
        <v>51</v>
      </c>
      <c r="B22" s="176"/>
      <c r="C22" s="176"/>
      <c r="D22" s="176"/>
      <c r="E22" s="176"/>
      <c r="F22" s="177"/>
      <c r="G22" s="176"/>
      <c r="H22" s="176">
        <f t="shared" si="4"/>
        <v>0</v>
      </c>
    </row>
    <row r="23" spans="1:8" ht="12.75">
      <c r="A23" s="136" t="s">
        <v>52</v>
      </c>
      <c r="B23" s="176">
        <v>272915.88</v>
      </c>
      <c r="C23" s="176">
        <v>282248.93</v>
      </c>
      <c r="D23" s="176">
        <v>855758.8</v>
      </c>
      <c r="E23" s="176">
        <v>130612.49</v>
      </c>
      <c r="F23" s="177">
        <v>436933.75</v>
      </c>
      <c r="G23" s="176">
        <v>281611.39</v>
      </c>
      <c r="H23" s="176">
        <f t="shared" si="4"/>
        <v>2260081.24</v>
      </c>
    </row>
    <row r="24" spans="1:8" ht="12.75">
      <c r="A24" s="136" t="s">
        <v>53</v>
      </c>
      <c r="B24" s="176">
        <v>1392</v>
      </c>
      <c r="C24" s="176">
        <v>6186</v>
      </c>
      <c r="D24" s="176">
        <v>39614.92</v>
      </c>
      <c r="E24" s="176">
        <v>102761.44</v>
      </c>
      <c r="F24" s="177">
        <v>149263.24</v>
      </c>
      <c r="G24" s="176">
        <v>149767.91</v>
      </c>
      <c r="H24" s="176">
        <f t="shared" si="4"/>
        <v>448985.51</v>
      </c>
    </row>
    <row r="25" spans="1:8" ht="12.75">
      <c r="A25" s="136" t="s">
        <v>54</v>
      </c>
      <c r="B25" s="176">
        <v>268452.93</v>
      </c>
      <c r="C25" s="176">
        <v>890079.99</v>
      </c>
      <c r="D25" s="176">
        <v>1231282.16</v>
      </c>
      <c r="E25" s="176">
        <v>922751.13</v>
      </c>
      <c r="F25" s="177">
        <v>1211156.08</v>
      </c>
      <c r="G25" s="176">
        <v>688437.63</v>
      </c>
      <c r="H25" s="176">
        <f t="shared" si="4"/>
        <v>5212159.92</v>
      </c>
    </row>
    <row r="26" spans="1:8" ht="12.75">
      <c r="A26" s="136" t="s">
        <v>3</v>
      </c>
      <c r="B26" s="176">
        <v>47310</v>
      </c>
      <c r="C26" s="176">
        <v>101920</v>
      </c>
      <c r="D26" s="176">
        <v>147625.1</v>
      </c>
      <c r="E26" s="176">
        <v>146054</v>
      </c>
      <c r="F26" s="177">
        <v>305481</v>
      </c>
      <c r="G26" s="176">
        <v>335115.37</v>
      </c>
      <c r="H26" s="176">
        <f t="shared" si="4"/>
        <v>1083505.47</v>
      </c>
    </row>
    <row r="27" spans="1:8" ht="12.75">
      <c r="A27" s="144" t="s">
        <v>350</v>
      </c>
      <c r="B27" s="176">
        <v>76359.62</v>
      </c>
      <c r="C27" s="178">
        <v>232393.7</v>
      </c>
      <c r="D27" s="177">
        <v>294620.96</v>
      </c>
      <c r="E27" s="176">
        <v>249522.85</v>
      </c>
      <c r="F27" s="178">
        <v>272257.35</v>
      </c>
      <c r="G27" s="176">
        <v>237584.03</v>
      </c>
      <c r="H27" s="176">
        <f t="shared" si="4"/>
        <v>1362738.51</v>
      </c>
    </row>
    <row r="28" spans="1:8" ht="12.75">
      <c r="A28" s="129"/>
      <c r="B28" s="176"/>
      <c r="C28" s="176"/>
      <c r="D28" s="176"/>
      <c r="E28" s="176"/>
      <c r="F28" s="177"/>
      <c r="G28" s="176"/>
      <c r="H28" s="176"/>
    </row>
    <row r="29" spans="1:8" ht="12.75">
      <c r="A29" s="139" t="s">
        <v>284</v>
      </c>
      <c r="B29" s="180">
        <f aca="true" t="shared" si="5" ref="B29:H29">SUM(B30:B36)</f>
        <v>3295677.03</v>
      </c>
      <c r="C29" s="180">
        <f t="shared" si="5"/>
        <v>4315597.340000001</v>
      </c>
      <c r="D29" s="180">
        <f t="shared" si="5"/>
        <v>8532091.3</v>
      </c>
      <c r="E29" s="180">
        <f t="shared" si="5"/>
        <v>6459501.0200000005</v>
      </c>
      <c r="F29" s="181">
        <f t="shared" si="5"/>
        <v>6982012.39</v>
      </c>
      <c r="G29" s="180">
        <f t="shared" si="5"/>
        <v>6870714.17</v>
      </c>
      <c r="H29" s="180">
        <f t="shared" si="5"/>
        <v>36455593.25000001</v>
      </c>
    </row>
    <row r="30" spans="1:8" ht="12.75">
      <c r="A30" s="136" t="s">
        <v>249</v>
      </c>
      <c r="B30" s="176">
        <v>1599141.38</v>
      </c>
      <c r="C30" s="176">
        <v>3224131.96</v>
      </c>
      <c r="D30" s="176">
        <v>5624889.1</v>
      </c>
      <c r="E30" s="176">
        <v>4011002.99</v>
      </c>
      <c r="F30" s="177">
        <v>3897127.1</v>
      </c>
      <c r="G30" s="176">
        <v>3886071.59</v>
      </c>
      <c r="H30" s="176">
        <f aca="true" t="shared" si="6" ref="H30:H36">SUM(B30:G30)</f>
        <v>22242364.12</v>
      </c>
    </row>
    <row r="31" spans="1:8" ht="12.75">
      <c r="A31" s="136" t="s">
        <v>55</v>
      </c>
      <c r="B31" s="176">
        <v>152504.46</v>
      </c>
      <c r="C31" s="176">
        <v>859822.01</v>
      </c>
      <c r="D31" s="176">
        <v>2331774.24</v>
      </c>
      <c r="E31" s="176">
        <v>1751512.99</v>
      </c>
      <c r="F31" s="177">
        <v>2471290.16</v>
      </c>
      <c r="G31" s="176">
        <v>1527875.92</v>
      </c>
      <c r="H31" s="176">
        <f t="shared" si="6"/>
        <v>9094779.780000001</v>
      </c>
    </row>
    <row r="32" spans="1:8" ht="12.75">
      <c r="A32" s="136" t="s">
        <v>128</v>
      </c>
      <c r="B32" s="176"/>
      <c r="C32" s="176">
        <v>4562.45</v>
      </c>
      <c r="D32" s="176">
        <v>754</v>
      </c>
      <c r="E32" s="176">
        <v>3108.8</v>
      </c>
      <c r="F32" s="177">
        <v>8189.6</v>
      </c>
      <c r="G32" s="176"/>
      <c r="H32" s="176">
        <f t="shared" si="6"/>
        <v>16614.85</v>
      </c>
    </row>
    <row r="33" spans="1:8" ht="12.75">
      <c r="A33" s="136" t="s">
        <v>57</v>
      </c>
      <c r="B33" s="176">
        <v>175346.71</v>
      </c>
      <c r="C33" s="176">
        <v>119319.07</v>
      </c>
      <c r="D33" s="176">
        <v>287346.03</v>
      </c>
      <c r="E33" s="176">
        <v>463044.62</v>
      </c>
      <c r="F33" s="177">
        <v>537675.57</v>
      </c>
      <c r="G33" s="176">
        <v>222333.76</v>
      </c>
      <c r="H33" s="176">
        <f t="shared" si="6"/>
        <v>1805065.76</v>
      </c>
    </row>
    <row r="34" spans="1:8" ht="12.75">
      <c r="A34" s="136" t="s">
        <v>56</v>
      </c>
      <c r="B34" s="176">
        <v>4294.66</v>
      </c>
      <c r="C34" s="176">
        <v>10275.91</v>
      </c>
      <c r="D34" s="176">
        <v>1090.4</v>
      </c>
      <c r="E34" s="176">
        <v>77630.08</v>
      </c>
      <c r="F34" s="177">
        <v>27268.28</v>
      </c>
      <c r="G34" s="176">
        <v>9332.05</v>
      </c>
      <c r="H34" s="176">
        <f t="shared" si="6"/>
        <v>129891.38</v>
      </c>
    </row>
    <row r="35" spans="1:8" ht="12.75">
      <c r="A35" s="136" t="s">
        <v>140</v>
      </c>
      <c r="B35" s="176"/>
      <c r="C35" s="176"/>
      <c r="D35" s="176"/>
      <c r="E35" s="176"/>
      <c r="F35" s="177"/>
      <c r="G35" s="176"/>
      <c r="H35" s="176">
        <f t="shared" si="6"/>
        <v>0</v>
      </c>
    </row>
    <row r="36" spans="1:8" ht="12.75">
      <c r="A36" s="136" t="s">
        <v>3</v>
      </c>
      <c r="B36" s="176">
        <v>1364389.82</v>
      </c>
      <c r="C36" s="176">
        <v>97485.94</v>
      </c>
      <c r="D36" s="176">
        <v>286237.53</v>
      </c>
      <c r="E36" s="176">
        <v>153201.54</v>
      </c>
      <c r="F36" s="177">
        <v>40461.68</v>
      </c>
      <c r="G36" s="176">
        <v>1225100.85</v>
      </c>
      <c r="H36" s="176">
        <f t="shared" si="6"/>
        <v>3166877.3600000003</v>
      </c>
    </row>
    <row r="37" spans="1:8" ht="12.75">
      <c r="A37" s="129"/>
      <c r="B37" s="176"/>
      <c r="C37" s="176"/>
      <c r="D37" s="176"/>
      <c r="E37" s="176"/>
      <c r="F37" s="177"/>
      <c r="G37" s="176"/>
      <c r="H37" s="176"/>
    </row>
    <row r="38" spans="1:8" ht="12.75">
      <c r="A38" s="139" t="s">
        <v>45</v>
      </c>
      <c r="B38" s="180">
        <f aca="true" t="shared" si="7" ref="B38:H38">SUM(B39:B40)</f>
        <v>71412.53</v>
      </c>
      <c r="C38" s="180">
        <f t="shared" si="7"/>
        <v>601981.68</v>
      </c>
      <c r="D38" s="180">
        <f t="shared" si="7"/>
        <v>953149.43</v>
      </c>
      <c r="E38" s="180">
        <f t="shared" si="7"/>
        <v>548260.95</v>
      </c>
      <c r="F38" s="181">
        <f t="shared" si="7"/>
        <v>414310.76</v>
      </c>
      <c r="G38" s="180">
        <f t="shared" si="7"/>
        <v>291417.96</v>
      </c>
      <c r="H38" s="180">
        <f t="shared" si="7"/>
        <v>2880533.3099999996</v>
      </c>
    </row>
    <row r="39" spans="1:8" ht="12.75">
      <c r="A39" s="136" t="s">
        <v>58</v>
      </c>
      <c r="B39" s="176">
        <v>71412.53</v>
      </c>
      <c r="C39" s="176">
        <v>601981.68</v>
      </c>
      <c r="D39" s="176">
        <v>953149.43</v>
      </c>
      <c r="E39" s="176">
        <v>548260.95</v>
      </c>
      <c r="F39" s="177">
        <v>414310.76</v>
      </c>
      <c r="G39" s="176">
        <v>291417.96</v>
      </c>
      <c r="H39" s="176">
        <f>SUM(B39:G39)</f>
        <v>2880533.3099999996</v>
      </c>
    </row>
    <row r="40" spans="1:8" ht="12.75">
      <c r="A40" s="136" t="s">
        <v>59</v>
      </c>
      <c r="B40" s="176"/>
      <c r="C40" s="176"/>
      <c r="D40" s="176"/>
      <c r="E40" s="176"/>
      <c r="F40" s="177"/>
      <c r="G40" s="176"/>
      <c r="H40" s="176">
        <f>SUM(B40:G40)</f>
        <v>0</v>
      </c>
    </row>
    <row r="41" spans="1:8" ht="12.75">
      <c r="A41" s="129"/>
      <c r="B41" s="176"/>
      <c r="C41" s="176"/>
      <c r="D41" s="176"/>
      <c r="E41" s="176"/>
      <c r="F41" s="177"/>
      <c r="G41" s="176"/>
      <c r="H41" s="176"/>
    </row>
    <row r="42" spans="1:8" ht="12.75">
      <c r="A42" s="139" t="s">
        <v>112</v>
      </c>
      <c r="B42" s="180">
        <f aca="true" t="shared" si="8" ref="B42:H42">SUM(B43:B46)</f>
        <v>3510967.02</v>
      </c>
      <c r="C42" s="180">
        <f t="shared" si="8"/>
        <v>4437498</v>
      </c>
      <c r="D42" s="180">
        <f t="shared" si="8"/>
        <v>8401284.53</v>
      </c>
      <c r="E42" s="180">
        <f t="shared" si="8"/>
        <v>3753257.12</v>
      </c>
      <c r="F42" s="181">
        <f t="shared" si="8"/>
        <v>4298897.78</v>
      </c>
      <c r="G42" s="180">
        <f t="shared" si="8"/>
        <v>4897531.07</v>
      </c>
      <c r="H42" s="180">
        <f t="shared" si="8"/>
        <v>29299435.520000003</v>
      </c>
    </row>
    <row r="43" spans="1:8" ht="12.75">
      <c r="A43" s="136" t="s">
        <v>60</v>
      </c>
      <c r="B43" s="176">
        <v>2160785.46</v>
      </c>
      <c r="C43" s="176">
        <v>3243469.58</v>
      </c>
      <c r="D43" s="176">
        <v>8401284.53</v>
      </c>
      <c r="E43" s="176">
        <v>3753257.12</v>
      </c>
      <c r="F43" s="177">
        <v>4298897.78</v>
      </c>
      <c r="G43" s="176">
        <v>3989456.71</v>
      </c>
      <c r="H43" s="176">
        <f>SUM(B43:G43)</f>
        <v>25847151.180000003</v>
      </c>
    </row>
    <row r="44" spans="1:8" ht="12.75">
      <c r="A44" s="136" t="s">
        <v>371</v>
      </c>
      <c r="B44" s="176">
        <v>1350181.56</v>
      </c>
      <c r="C44" s="176">
        <v>1194028.42</v>
      </c>
      <c r="D44" s="176"/>
      <c r="E44" s="176"/>
      <c r="F44" s="177"/>
      <c r="G44" s="176">
        <v>908074.36</v>
      </c>
      <c r="H44" s="176">
        <f>SUM(B44:G44)</f>
        <v>3452284.34</v>
      </c>
    </row>
    <row r="45" spans="1:8" ht="12.75">
      <c r="A45" s="136" t="s">
        <v>164</v>
      </c>
      <c r="B45" s="176"/>
      <c r="C45" s="176"/>
      <c r="D45" s="176"/>
      <c r="E45" s="176"/>
      <c r="F45" s="177"/>
      <c r="G45" s="176"/>
      <c r="H45" s="176">
        <f>SUM(B45:G45)</f>
        <v>0</v>
      </c>
    </row>
    <row r="46" spans="1:8" ht="12.75">
      <c r="A46" s="140" t="s">
        <v>61</v>
      </c>
      <c r="B46" s="184"/>
      <c r="C46" s="184"/>
      <c r="D46" s="184"/>
      <c r="E46" s="184"/>
      <c r="F46" s="185"/>
      <c r="G46" s="184"/>
      <c r="H46" s="184">
        <f>SUM(B46:G46)</f>
        <v>0</v>
      </c>
    </row>
    <row r="47" spans="1:8" ht="12.75">
      <c r="A47" s="141"/>
      <c r="B47" s="188"/>
      <c r="C47" s="188"/>
      <c r="D47" s="188"/>
      <c r="E47" s="188"/>
      <c r="F47" s="188"/>
      <c r="G47" s="188"/>
      <c r="H47" s="188"/>
    </row>
    <row r="48" spans="1:8" ht="12.75">
      <c r="A48" s="142"/>
      <c r="B48" s="189"/>
      <c r="C48" s="189"/>
      <c r="D48" s="190"/>
      <c r="E48" s="189"/>
      <c r="F48" s="189"/>
      <c r="G48" s="189"/>
      <c r="H48" s="191"/>
    </row>
    <row r="49" spans="1:8" ht="12.75">
      <c r="A49" s="144" t="s">
        <v>129</v>
      </c>
      <c r="B49" s="180">
        <f>SUM(B50:B60)</f>
        <v>0</v>
      </c>
      <c r="C49" s="180">
        <f aca="true" t="shared" si="9" ref="C49:H49">SUM(C50:C60)</f>
        <v>-1</v>
      </c>
      <c r="D49" s="182">
        <f t="shared" si="9"/>
        <v>3215017.2</v>
      </c>
      <c r="E49" s="180">
        <f t="shared" si="9"/>
        <v>0</v>
      </c>
      <c r="F49" s="180">
        <f t="shared" si="9"/>
        <v>327980.53</v>
      </c>
      <c r="G49" s="180">
        <f t="shared" si="9"/>
        <v>2042632.04</v>
      </c>
      <c r="H49" s="180">
        <f t="shared" si="9"/>
        <v>5585628.7700000005</v>
      </c>
    </row>
    <row r="50" spans="1:8" ht="12.75">
      <c r="A50" s="97" t="s">
        <v>250</v>
      </c>
      <c r="B50" s="192"/>
      <c r="C50" s="192"/>
      <c r="D50" s="171"/>
      <c r="E50" s="192"/>
      <c r="F50" s="192"/>
      <c r="G50" s="192"/>
      <c r="H50" s="179">
        <f aca="true" t="shared" si="10" ref="H50:H60">SUM(B50:G50)</f>
        <v>0</v>
      </c>
    </row>
    <row r="51" spans="1:8" ht="12.75">
      <c r="A51" s="97" t="s">
        <v>52</v>
      </c>
      <c r="B51" s="192"/>
      <c r="C51" s="192"/>
      <c r="D51" s="171"/>
      <c r="E51" s="192"/>
      <c r="F51" s="192"/>
      <c r="G51" s="192"/>
      <c r="H51" s="179">
        <f t="shared" si="10"/>
        <v>0</v>
      </c>
    </row>
    <row r="52" spans="1:8" ht="12.75">
      <c r="A52" s="97" t="s">
        <v>433</v>
      </c>
      <c r="B52" s="192"/>
      <c r="C52" s="192"/>
      <c r="D52" s="171"/>
      <c r="E52" s="192"/>
      <c r="F52" s="192">
        <v>23.2</v>
      </c>
      <c r="G52" s="192"/>
      <c r="H52" s="179">
        <f t="shared" si="10"/>
        <v>23.2</v>
      </c>
    </row>
    <row r="53" spans="1:8" ht="12.75">
      <c r="A53" s="97" t="s">
        <v>373</v>
      </c>
      <c r="B53" s="192"/>
      <c r="C53" s="192"/>
      <c r="D53" s="171"/>
      <c r="E53" s="192"/>
      <c r="F53" s="192"/>
      <c r="G53" s="192"/>
      <c r="H53" s="179">
        <f t="shared" si="10"/>
        <v>0</v>
      </c>
    </row>
    <row r="54" spans="1:8" ht="12.75">
      <c r="A54" s="97" t="s">
        <v>374</v>
      </c>
      <c r="B54" s="192"/>
      <c r="C54" s="192"/>
      <c r="D54" s="171"/>
      <c r="E54" s="192"/>
      <c r="F54" s="192"/>
      <c r="G54" s="192"/>
      <c r="H54" s="179">
        <f t="shared" si="10"/>
        <v>0</v>
      </c>
    </row>
    <row r="55" spans="1:8" ht="12.75">
      <c r="A55" s="97" t="s">
        <v>446</v>
      </c>
      <c r="B55" s="192"/>
      <c r="C55" s="192">
        <v>-1</v>
      </c>
      <c r="D55" s="171"/>
      <c r="E55" s="192"/>
      <c r="F55" s="192"/>
      <c r="G55" s="192"/>
      <c r="H55" s="179">
        <f t="shared" si="10"/>
        <v>-1</v>
      </c>
    </row>
    <row r="56" spans="1:8" ht="12.75">
      <c r="A56" s="97" t="s">
        <v>440</v>
      </c>
      <c r="B56" s="192"/>
      <c r="C56" s="192"/>
      <c r="D56" s="171"/>
      <c r="E56" s="192"/>
      <c r="F56" s="192"/>
      <c r="G56" s="192"/>
      <c r="H56" s="179">
        <f t="shared" si="10"/>
        <v>0</v>
      </c>
    </row>
    <row r="57" spans="1:8" ht="12.75">
      <c r="A57" s="97" t="s">
        <v>432</v>
      </c>
      <c r="B57" s="192"/>
      <c r="C57" s="192"/>
      <c r="D57" s="171"/>
      <c r="E57" s="192"/>
      <c r="F57" s="192"/>
      <c r="G57" s="192"/>
      <c r="H57" s="179">
        <f t="shared" si="10"/>
        <v>0</v>
      </c>
    </row>
    <row r="58" spans="1:8" ht="12.75">
      <c r="A58" s="97" t="s">
        <v>375</v>
      </c>
      <c r="B58" s="192"/>
      <c r="C58" s="192"/>
      <c r="D58" s="171"/>
      <c r="E58" s="192"/>
      <c r="F58" s="192"/>
      <c r="G58" s="192"/>
      <c r="H58" s="179">
        <f t="shared" si="10"/>
        <v>0</v>
      </c>
    </row>
    <row r="59" spans="1:8" ht="12.75">
      <c r="A59" s="97" t="s">
        <v>376</v>
      </c>
      <c r="B59" s="192"/>
      <c r="C59" s="192"/>
      <c r="D59" s="171"/>
      <c r="E59" s="192"/>
      <c r="F59" s="192"/>
      <c r="G59" s="192"/>
      <c r="H59" s="179">
        <f t="shared" si="10"/>
        <v>0</v>
      </c>
    </row>
    <row r="60" spans="1:8" ht="12.75">
      <c r="A60" s="97" t="s">
        <v>447</v>
      </c>
      <c r="B60" s="176"/>
      <c r="C60" s="176"/>
      <c r="D60" s="178">
        <v>3215017.2</v>
      </c>
      <c r="E60" s="176"/>
      <c r="F60" s="176">
        <v>327957.33</v>
      </c>
      <c r="G60" s="176">
        <v>2042632.04</v>
      </c>
      <c r="H60" s="179">
        <f t="shared" si="10"/>
        <v>5585606.57</v>
      </c>
    </row>
    <row r="61" spans="1:8" ht="12.75">
      <c r="A61" s="144" t="s">
        <v>18</v>
      </c>
      <c r="B61" s="180">
        <f aca="true" t="shared" si="11" ref="B61:H61">SUM(B62:B90)</f>
        <v>13528054.25</v>
      </c>
      <c r="C61" s="180">
        <f t="shared" si="11"/>
        <v>40696020.03</v>
      </c>
      <c r="D61" s="180">
        <f t="shared" si="11"/>
        <v>11373416.77</v>
      </c>
      <c r="E61" s="180">
        <f t="shared" si="11"/>
        <v>1711006.780000001</v>
      </c>
      <c r="F61" s="180">
        <f t="shared" si="11"/>
        <v>12252578.969999999</v>
      </c>
      <c r="G61" s="180">
        <f t="shared" si="11"/>
        <v>15102580.28</v>
      </c>
      <c r="H61" s="180">
        <f t="shared" si="11"/>
        <v>94663657.08</v>
      </c>
    </row>
    <row r="62" spans="1:8" ht="12.75">
      <c r="A62" s="97" t="s">
        <v>304</v>
      </c>
      <c r="B62" s="192">
        <v>6037723</v>
      </c>
      <c r="C62" s="192">
        <v>5283142</v>
      </c>
      <c r="D62" s="171">
        <v>6123230</v>
      </c>
      <c r="E62" s="192">
        <v>6862226</v>
      </c>
      <c r="F62" s="192">
        <v>6032908</v>
      </c>
      <c r="G62" s="192">
        <v>5978152</v>
      </c>
      <c r="H62" s="179">
        <f aca="true" t="shared" si="12" ref="H62:H90">SUM(B62:G62)</f>
        <v>36317381</v>
      </c>
    </row>
    <row r="63" spans="1:8" ht="12.75">
      <c r="A63" s="97" t="s">
        <v>399</v>
      </c>
      <c r="B63" s="192"/>
      <c r="C63" s="192"/>
      <c r="D63" s="171">
        <v>3433</v>
      </c>
      <c r="E63" s="192">
        <v>3168</v>
      </c>
      <c r="F63" s="192">
        <v>10425</v>
      </c>
      <c r="G63" s="192"/>
      <c r="H63" s="179">
        <f t="shared" si="12"/>
        <v>17026</v>
      </c>
    </row>
    <row r="64" spans="1:9" ht="12.75">
      <c r="A64" s="97" t="s">
        <v>386</v>
      </c>
      <c r="B64" s="192"/>
      <c r="C64" s="192"/>
      <c r="D64" s="171"/>
      <c r="E64" s="192"/>
      <c r="F64" s="192"/>
      <c r="G64" s="192"/>
      <c r="H64" s="179">
        <f t="shared" si="12"/>
        <v>0</v>
      </c>
      <c r="I64" s="32"/>
    </row>
    <row r="65" spans="1:9" ht="12.75">
      <c r="A65" s="97" t="s">
        <v>381</v>
      </c>
      <c r="B65" s="192"/>
      <c r="C65" s="192"/>
      <c r="D65" s="171">
        <v>107844.15</v>
      </c>
      <c r="E65" s="192"/>
      <c r="F65" s="192"/>
      <c r="G65" s="192"/>
      <c r="H65" s="179">
        <f t="shared" si="12"/>
        <v>107844.15</v>
      </c>
      <c r="I65" s="32"/>
    </row>
    <row r="66" spans="1:8" ht="12.75">
      <c r="A66" s="97" t="s">
        <v>449</v>
      </c>
      <c r="B66" s="192"/>
      <c r="C66" s="194">
        <v>19488</v>
      </c>
      <c r="D66" s="171">
        <v>213783.96</v>
      </c>
      <c r="E66" s="192">
        <v>3897.6</v>
      </c>
      <c r="F66" s="192">
        <v>732300.6</v>
      </c>
      <c r="G66" s="192"/>
      <c r="H66" s="179">
        <f t="shared" si="12"/>
        <v>969470.1599999999</v>
      </c>
    </row>
    <row r="67" spans="1:8" ht="12.75">
      <c r="A67" s="97" t="s">
        <v>387</v>
      </c>
      <c r="B67" s="192"/>
      <c r="C67" s="192"/>
      <c r="D67" s="171"/>
      <c r="E67" s="192"/>
      <c r="F67" s="192"/>
      <c r="G67" s="192"/>
      <c r="H67" s="179">
        <f t="shared" si="12"/>
        <v>0</v>
      </c>
    </row>
    <row r="68" spans="1:8" ht="12.75">
      <c r="A68" s="97" t="s">
        <v>382</v>
      </c>
      <c r="B68" s="192"/>
      <c r="C68" s="192"/>
      <c r="D68" s="171"/>
      <c r="E68" s="192"/>
      <c r="F68" s="192"/>
      <c r="G68" s="192"/>
      <c r="H68" s="179">
        <f t="shared" si="12"/>
        <v>0</v>
      </c>
    </row>
    <row r="69" spans="1:8" ht="12.75">
      <c r="A69" s="97" t="s">
        <v>450</v>
      </c>
      <c r="B69" s="192"/>
      <c r="C69" s="192">
        <v>240000</v>
      </c>
      <c r="D69" s="171">
        <v>120000</v>
      </c>
      <c r="E69" s="192">
        <v>120000</v>
      </c>
      <c r="F69" s="192">
        <v>120000</v>
      </c>
      <c r="G69" s="192">
        <v>120000</v>
      </c>
      <c r="H69" s="179">
        <f t="shared" si="12"/>
        <v>720000</v>
      </c>
    </row>
    <row r="70" spans="1:8" ht="12.75">
      <c r="A70" s="97" t="s">
        <v>388</v>
      </c>
      <c r="B70" s="192"/>
      <c r="C70" s="192"/>
      <c r="D70" s="171"/>
      <c r="E70" s="192"/>
      <c r="F70" s="192"/>
      <c r="G70" s="192"/>
      <c r="H70" s="179">
        <f t="shared" si="12"/>
        <v>0</v>
      </c>
    </row>
    <row r="71" spans="1:8" ht="12.75">
      <c r="A71" s="97" t="s">
        <v>383</v>
      </c>
      <c r="B71" s="192"/>
      <c r="C71" s="192">
        <v>206635.64</v>
      </c>
      <c r="D71" s="171">
        <v>-206635.64</v>
      </c>
      <c r="E71" s="192"/>
      <c r="F71" s="192">
        <v>23417.9</v>
      </c>
      <c r="G71" s="192">
        <v>-23417.9</v>
      </c>
      <c r="H71" s="179">
        <f t="shared" si="12"/>
        <v>0</v>
      </c>
    </row>
    <row r="72" spans="1:8" ht="12.75">
      <c r="A72" s="97" t="s">
        <v>451</v>
      </c>
      <c r="B72" s="192">
        <v>606240.05</v>
      </c>
      <c r="C72" s="192">
        <v>121809.72</v>
      </c>
      <c r="D72" s="172">
        <v>336668.14</v>
      </c>
      <c r="E72" s="192">
        <v>271959.51</v>
      </c>
      <c r="F72" s="192">
        <v>401110.58</v>
      </c>
      <c r="G72" s="192">
        <v>291976.86</v>
      </c>
      <c r="H72" s="179">
        <f t="shared" si="12"/>
        <v>2029764.8600000003</v>
      </c>
    </row>
    <row r="73" spans="1:8" ht="12.75">
      <c r="A73" s="97" t="s">
        <v>375</v>
      </c>
      <c r="B73" s="192"/>
      <c r="C73" s="192"/>
      <c r="D73" s="171"/>
      <c r="E73" s="192"/>
      <c r="F73" s="192"/>
      <c r="G73" s="192">
        <v>31965.42</v>
      </c>
      <c r="H73" s="179">
        <f t="shared" si="12"/>
        <v>31965.42</v>
      </c>
    </row>
    <row r="74" spans="1:8" ht="12.75">
      <c r="A74" s="97" t="s">
        <v>376</v>
      </c>
      <c r="B74" s="192"/>
      <c r="C74" s="192">
        <v>6960859.76</v>
      </c>
      <c r="D74" s="171">
        <v>436321.97</v>
      </c>
      <c r="E74" s="192"/>
      <c r="F74" s="192"/>
      <c r="G74" s="192">
        <v>-411044.5</v>
      </c>
      <c r="H74" s="179">
        <f t="shared" si="12"/>
        <v>6986137.2299999995</v>
      </c>
    </row>
    <row r="75" spans="1:8" ht="12.75">
      <c r="A75" s="97" t="s">
        <v>447</v>
      </c>
      <c r="B75" s="192"/>
      <c r="C75" s="192"/>
      <c r="D75" s="171"/>
      <c r="E75" s="192">
        <v>3162274.8</v>
      </c>
      <c r="F75" s="192">
        <v>3162274.8</v>
      </c>
      <c r="G75" s="192">
        <v>7617715.13</v>
      </c>
      <c r="H75" s="179">
        <f t="shared" si="12"/>
        <v>13942264.73</v>
      </c>
    </row>
    <row r="76" spans="1:8" ht="12.75">
      <c r="A76" s="97" t="s">
        <v>385</v>
      </c>
      <c r="B76" s="192"/>
      <c r="C76" s="192"/>
      <c r="D76" s="171"/>
      <c r="E76" s="192"/>
      <c r="F76" s="192"/>
      <c r="G76" s="192"/>
      <c r="H76" s="179">
        <f t="shared" si="12"/>
        <v>0</v>
      </c>
    </row>
    <row r="77" spans="1:8" ht="12.75">
      <c r="A77" s="97" t="s">
        <v>384</v>
      </c>
      <c r="B77" s="192"/>
      <c r="C77" s="192"/>
      <c r="D77" s="171"/>
      <c r="E77" s="192"/>
      <c r="F77" s="192"/>
      <c r="G77" s="192"/>
      <c r="H77" s="179">
        <f t="shared" si="12"/>
        <v>0</v>
      </c>
    </row>
    <row r="78" spans="1:8" ht="12.75">
      <c r="A78" s="97" t="s">
        <v>448</v>
      </c>
      <c r="B78" s="192"/>
      <c r="C78" s="192">
        <v>11113599.94</v>
      </c>
      <c r="D78" s="171">
        <v>1102296.13</v>
      </c>
      <c r="E78" s="192">
        <v>-9931450.45</v>
      </c>
      <c r="F78" s="192">
        <v>272908.84</v>
      </c>
      <c r="G78" s="192"/>
      <c r="H78" s="179">
        <f t="shared" si="12"/>
        <v>2557354.460000001</v>
      </c>
    </row>
    <row r="79" spans="1:8" ht="12.75">
      <c r="A79" s="97" t="s">
        <v>474</v>
      </c>
      <c r="B79" s="192"/>
      <c r="C79" s="192"/>
      <c r="D79" s="171"/>
      <c r="E79" s="192">
        <v>5.8</v>
      </c>
      <c r="F79" s="192"/>
      <c r="G79" s="192"/>
      <c r="H79" s="179">
        <f t="shared" si="12"/>
        <v>5.8</v>
      </c>
    </row>
    <row r="80" spans="1:9" ht="12.75">
      <c r="A80" s="97" t="s">
        <v>374</v>
      </c>
      <c r="B80" s="192">
        <v>52.2</v>
      </c>
      <c r="C80" s="192">
        <v>23.2</v>
      </c>
      <c r="D80" s="171">
        <v>11.6</v>
      </c>
      <c r="E80" s="192"/>
      <c r="F80" s="192"/>
      <c r="G80" s="192"/>
      <c r="H80" s="179">
        <f t="shared" si="12"/>
        <v>87</v>
      </c>
      <c r="I80" s="32"/>
    </row>
    <row r="81" spans="1:8" ht="12.75">
      <c r="A81" s="97" t="s">
        <v>446</v>
      </c>
      <c r="B81" s="192"/>
      <c r="C81" s="194">
        <v>253228.52</v>
      </c>
      <c r="D81" s="193">
        <v>139230.21</v>
      </c>
      <c r="E81" s="192">
        <v>-278307.73</v>
      </c>
      <c r="F81" s="192"/>
      <c r="G81" s="192"/>
      <c r="H81" s="179">
        <f t="shared" si="12"/>
        <v>114151</v>
      </c>
    </row>
    <row r="82" spans="1:8" ht="12.75" hidden="1">
      <c r="A82" s="97" t="s">
        <v>317</v>
      </c>
      <c r="B82" s="192"/>
      <c r="C82" s="192"/>
      <c r="D82" s="171"/>
      <c r="E82" s="192"/>
      <c r="F82" s="192"/>
      <c r="G82" s="192"/>
      <c r="H82" s="179">
        <f t="shared" si="12"/>
        <v>0</v>
      </c>
    </row>
    <row r="83" spans="1:8" ht="12.75" hidden="1">
      <c r="A83" s="97" t="s">
        <v>250</v>
      </c>
      <c r="B83" s="192"/>
      <c r="C83" s="192"/>
      <c r="D83" s="171"/>
      <c r="E83" s="192"/>
      <c r="F83" s="192"/>
      <c r="G83" s="192"/>
      <c r="H83" s="179">
        <f t="shared" si="12"/>
        <v>0</v>
      </c>
    </row>
    <row r="84" spans="1:8" ht="12.75">
      <c r="A84" s="97" t="s">
        <v>348</v>
      </c>
      <c r="B84" s="192">
        <v>6884039</v>
      </c>
      <c r="C84" s="192">
        <v>16050705</v>
      </c>
      <c r="D84" s="171">
        <v>1050705</v>
      </c>
      <c r="E84" s="192">
        <v>1050705</v>
      </c>
      <c r="F84" s="192">
        <v>1050705</v>
      </c>
      <c r="G84" s="192">
        <v>1050705</v>
      </c>
      <c r="H84" s="179">
        <f t="shared" si="12"/>
        <v>27137564</v>
      </c>
    </row>
    <row r="85" spans="1:8" ht="12.75">
      <c r="A85" s="97" t="s">
        <v>329</v>
      </c>
      <c r="B85" s="192"/>
      <c r="C85" s="192">
        <v>446528.25</v>
      </c>
      <c r="D85" s="171">
        <v>446528.25</v>
      </c>
      <c r="E85" s="192">
        <v>-893056.5</v>
      </c>
      <c r="F85" s="192"/>
      <c r="G85" s="192"/>
      <c r="H85" s="179">
        <f t="shared" si="12"/>
        <v>0</v>
      </c>
    </row>
    <row r="86" spans="1:8" ht="12.75">
      <c r="A86" s="97" t="s">
        <v>426</v>
      </c>
      <c r="B86" s="192"/>
      <c r="C86" s="192"/>
      <c r="D86" s="171">
        <v>1500000</v>
      </c>
      <c r="E86" s="192"/>
      <c r="F86" s="192"/>
      <c r="G86" s="192"/>
      <c r="H86" s="179">
        <f t="shared" si="12"/>
        <v>1500000</v>
      </c>
    </row>
    <row r="87" spans="1:8" ht="12.75">
      <c r="A87" s="97" t="s">
        <v>434</v>
      </c>
      <c r="B87" s="192"/>
      <c r="C87" s="192"/>
      <c r="D87" s="171"/>
      <c r="E87" s="192"/>
      <c r="F87" s="192"/>
      <c r="G87" s="192"/>
      <c r="H87" s="179">
        <f t="shared" si="12"/>
        <v>0</v>
      </c>
    </row>
    <row r="88" spans="1:8" ht="12.75" hidden="1">
      <c r="A88" s="97" t="s">
        <v>421</v>
      </c>
      <c r="B88" s="192"/>
      <c r="C88" s="192"/>
      <c r="D88" s="171"/>
      <c r="E88" s="192"/>
      <c r="F88" s="192"/>
      <c r="G88" s="192"/>
      <c r="H88" s="179">
        <f t="shared" si="12"/>
        <v>0</v>
      </c>
    </row>
    <row r="89" spans="1:8" ht="12.75" hidden="1">
      <c r="A89" s="97" t="s">
        <v>422</v>
      </c>
      <c r="B89" s="192"/>
      <c r="C89" s="192"/>
      <c r="D89" s="171"/>
      <c r="E89" s="192"/>
      <c r="F89" s="192"/>
      <c r="G89" s="192"/>
      <c r="H89" s="179">
        <f t="shared" si="12"/>
        <v>0</v>
      </c>
    </row>
    <row r="90" spans="1:8" ht="12.75">
      <c r="A90" s="97" t="s">
        <v>475</v>
      </c>
      <c r="B90" s="192"/>
      <c r="C90" s="192"/>
      <c r="D90" s="171"/>
      <c r="E90" s="192">
        <v>1339584.75</v>
      </c>
      <c r="F90" s="192">
        <v>446528.25</v>
      </c>
      <c r="G90" s="192">
        <v>446528.27</v>
      </c>
      <c r="H90" s="179">
        <f t="shared" si="12"/>
        <v>2232641.27</v>
      </c>
    </row>
    <row r="91" spans="1:8" ht="12.75">
      <c r="A91" s="144" t="s">
        <v>118</v>
      </c>
      <c r="B91" s="180">
        <f>SUM(B92:B96)</f>
        <v>336638.88</v>
      </c>
      <c r="C91" s="180">
        <f aca="true" t="shared" si="13" ref="C91:H91">SUM(C92:C96)</f>
        <v>251220.41</v>
      </c>
      <c r="D91" s="182">
        <f t="shared" si="13"/>
        <v>115091.21</v>
      </c>
      <c r="E91" s="180">
        <f t="shared" si="13"/>
        <v>494902.36</v>
      </c>
      <c r="F91" s="180">
        <f t="shared" si="13"/>
        <v>135167.43</v>
      </c>
      <c r="G91" s="180">
        <f t="shared" si="13"/>
        <v>77050.57</v>
      </c>
      <c r="H91" s="183">
        <f t="shared" si="13"/>
        <v>1410070.8599999999</v>
      </c>
    </row>
    <row r="92" spans="1:8" ht="12.75">
      <c r="A92" s="97" t="s">
        <v>408</v>
      </c>
      <c r="B92" s="192"/>
      <c r="C92" s="192"/>
      <c r="D92" s="171"/>
      <c r="E92" s="192"/>
      <c r="F92" s="192"/>
      <c r="G92" s="192"/>
      <c r="H92" s="179">
        <f>SUM(B92:G92)</f>
        <v>0</v>
      </c>
    </row>
    <row r="93" spans="1:8" ht="12.75">
      <c r="A93" s="97" t="s">
        <v>407</v>
      </c>
      <c r="B93" s="192">
        <v>336638.88</v>
      </c>
      <c r="C93" s="192">
        <v>251220.41</v>
      </c>
      <c r="D93" s="171">
        <v>115091.21</v>
      </c>
      <c r="E93" s="192">
        <v>494902.36</v>
      </c>
      <c r="F93" s="192">
        <v>135167.43</v>
      </c>
      <c r="G93" s="192">
        <v>77050.57</v>
      </c>
      <c r="H93" s="179">
        <f>SUM(B93:G93)</f>
        <v>1410070.8599999999</v>
      </c>
    </row>
    <row r="94" spans="1:8" s="1" customFormat="1" ht="12.75">
      <c r="A94" s="97" t="s">
        <v>305</v>
      </c>
      <c r="B94" s="192"/>
      <c r="C94" s="192"/>
      <c r="D94" s="171"/>
      <c r="E94" s="192"/>
      <c r="F94" s="192"/>
      <c r="G94" s="192"/>
      <c r="H94" s="179">
        <f>SUM(B94:G94)</f>
        <v>0</v>
      </c>
    </row>
    <row r="95" spans="1:8" s="1" customFormat="1" ht="12.75">
      <c r="A95" s="97" t="s">
        <v>312</v>
      </c>
      <c r="B95" s="192"/>
      <c r="C95" s="192"/>
      <c r="D95" s="171"/>
      <c r="E95" s="192"/>
      <c r="F95" s="192"/>
      <c r="G95" s="192"/>
      <c r="H95" s="179">
        <f>SUM(B95:G95)</f>
        <v>0</v>
      </c>
    </row>
    <row r="96" spans="1:8" s="1" customFormat="1" ht="12.75">
      <c r="A96" s="97" t="s">
        <v>318</v>
      </c>
      <c r="B96" s="192"/>
      <c r="C96" s="192"/>
      <c r="D96" s="171"/>
      <c r="E96" s="192"/>
      <c r="F96" s="192"/>
      <c r="G96" s="192"/>
      <c r="H96" s="179">
        <f>SUM(B96:G96)</f>
        <v>0</v>
      </c>
    </row>
    <row r="97" spans="1:8" ht="12.75">
      <c r="A97" s="144" t="s">
        <v>20</v>
      </c>
      <c r="B97" s="180">
        <f aca="true" t="shared" si="14" ref="B97:H97">SUM(B98:B132)</f>
        <v>15324722.71</v>
      </c>
      <c r="C97" s="180">
        <f t="shared" si="14"/>
        <v>4808300.83</v>
      </c>
      <c r="D97" s="182">
        <f t="shared" si="14"/>
        <v>7478892.15</v>
      </c>
      <c r="E97" s="180">
        <f t="shared" si="14"/>
        <v>2757570.57</v>
      </c>
      <c r="F97" s="180">
        <f t="shared" si="14"/>
        <v>16350809.439999998</v>
      </c>
      <c r="G97" s="180">
        <f t="shared" si="14"/>
        <v>7546432.04</v>
      </c>
      <c r="H97" s="183">
        <f t="shared" si="14"/>
        <v>54266727.739999995</v>
      </c>
    </row>
    <row r="98" spans="1:8" s="1" customFormat="1" ht="12.75">
      <c r="A98" s="97" t="s">
        <v>141</v>
      </c>
      <c r="B98" s="192"/>
      <c r="C98" s="192"/>
      <c r="D98" s="171"/>
      <c r="E98" s="192"/>
      <c r="F98" s="192"/>
      <c r="G98" s="192">
        <v>762392.49</v>
      </c>
      <c r="H98" s="195">
        <f aca="true" t="shared" si="15" ref="H98:H132">SUM(B98:G98)</f>
        <v>762392.49</v>
      </c>
    </row>
    <row r="99" spans="1:8" ht="12" customHeight="1" hidden="1">
      <c r="A99" s="97" t="s">
        <v>67</v>
      </c>
      <c r="B99" s="180"/>
      <c r="C99" s="180"/>
      <c r="D99" s="182"/>
      <c r="E99" s="180"/>
      <c r="F99" s="180"/>
      <c r="G99" s="180"/>
      <c r="H99" s="195">
        <f t="shared" si="15"/>
        <v>0</v>
      </c>
    </row>
    <row r="100" spans="1:8" ht="12" customHeight="1" hidden="1">
      <c r="A100" s="97" t="s">
        <v>295</v>
      </c>
      <c r="B100" s="180"/>
      <c r="C100" s="180"/>
      <c r="D100" s="182"/>
      <c r="E100" s="180"/>
      <c r="F100" s="180"/>
      <c r="G100" s="180"/>
      <c r="H100" s="195">
        <f t="shared" si="15"/>
        <v>0</v>
      </c>
    </row>
    <row r="101" spans="1:8" ht="12" customHeight="1" hidden="1">
      <c r="A101" s="97" t="s">
        <v>296</v>
      </c>
      <c r="B101" s="180"/>
      <c r="C101" s="180"/>
      <c r="D101" s="182"/>
      <c r="E101" s="180"/>
      <c r="F101" s="180"/>
      <c r="G101" s="180"/>
      <c r="H101" s="195">
        <f t="shared" si="15"/>
        <v>0</v>
      </c>
    </row>
    <row r="102" spans="1:8" ht="12" customHeight="1" hidden="1">
      <c r="A102" s="97" t="s">
        <v>242</v>
      </c>
      <c r="B102" s="176"/>
      <c r="C102" s="176"/>
      <c r="D102" s="178"/>
      <c r="E102" s="176"/>
      <c r="F102" s="176"/>
      <c r="G102" s="176"/>
      <c r="H102" s="195">
        <f t="shared" si="15"/>
        <v>0</v>
      </c>
    </row>
    <row r="103" spans="1:8" ht="12.75" hidden="1">
      <c r="A103" s="97" t="s">
        <v>246</v>
      </c>
      <c r="B103" s="180"/>
      <c r="C103" s="180"/>
      <c r="D103" s="182"/>
      <c r="E103" s="180"/>
      <c r="F103" s="180"/>
      <c r="G103" s="180"/>
      <c r="H103" s="195">
        <f t="shared" si="15"/>
        <v>0</v>
      </c>
    </row>
    <row r="104" spans="1:8" ht="12.75" hidden="1">
      <c r="A104" s="97" t="s">
        <v>252</v>
      </c>
      <c r="B104" s="176"/>
      <c r="C104" s="176"/>
      <c r="D104" s="178"/>
      <c r="E104" s="176"/>
      <c r="F104" s="176"/>
      <c r="G104" s="176"/>
      <c r="H104" s="195">
        <f t="shared" si="15"/>
        <v>0</v>
      </c>
    </row>
    <row r="105" spans="1:8" ht="12.75" hidden="1">
      <c r="A105" s="97" t="s">
        <v>291</v>
      </c>
      <c r="B105" s="176"/>
      <c r="C105" s="176"/>
      <c r="D105" s="178"/>
      <c r="E105" s="176"/>
      <c r="F105" s="176"/>
      <c r="G105" s="176"/>
      <c r="H105" s="195">
        <f t="shared" si="15"/>
        <v>0</v>
      </c>
    </row>
    <row r="106" spans="1:8" ht="12.75" hidden="1">
      <c r="A106" s="97" t="s">
        <v>253</v>
      </c>
      <c r="B106" s="176"/>
      <c r="C106" s="176"/>
      <c r="D106" s="178"/>
      <c r="E106" s="176"/>
      <c r="F106" s="176"/>
      <c r="G106" s="176"/>
      <c r="H106" s="195">
        <f t="shared" si="15"/>
        <v>0</v>
      </c>
    </row>
    <row r="107" spans="1:8" ht="12.75" hidden="1">
      <c r="A107" s="97" t="s">
        <v>254</v>
      </c>
      <c r="B107" s="176"/>
      <c r="C107" s="176"/>
      <c r="D107" s="178"/>
      <c r="E107" s="176"/>
      <c r="F107" s="176"/>
      <c r="G107" s="176"/>
      <c r="H107" s="195">
        <f t="shared" si="15"/>
        <v>0</v>
      </c>
    </row>
    <row r="108" spans="1:8" ht="12.75" hidden="1">
      <c r="A108" s="97" t="s">
        <v>245</v>
      </c>
      <c r="B108" s="176"/>
      <c r="C108" s="176"/>
      <c r="D108" s="178"/>
      <c r="E108" s="176"/>
      <c r="F108" s="176"/>
      <c r="G108" s="176"/>
      <c r="H108" s="195">
        <f t="shared" si="15"/>
        <v>0</v>
      </c>
    </row>
    <row r="109" spans="1:8" ht="12.75">
      <c r="A109" s="97" t="s">
        <v>401</v>
      </c>
      <c r="B109" s="176">
        <v>95203.95</v>
      </c>
      <c r="C109" s="176"/>
      <c r="D109" s="178"/>
      <c r="E109" s="176"/>
      <c r="F109" s="176"/>
      <c r="G109" s="176">
        <v>1304223.61</v>
      </c>
      <c r="H109" s="195">
        <f t="shared" si="15"/>
        <v>1399427.56</v>
      </c>
    </row>
    <row r="110" spans="1:8" ht="12.75">
      <c r="A110" s="97" t="s">
        <v>453</v>
      </c>
      <c r="B110" s="176"/>
      <c r="C110" s="176"/>
      <c r="D110" s="178"/>
      <c r="E110" s="176"/>
      <c r="F110" s="176"/>
      <c r="G110" s="176"/>
      <c r="H110" s="195">
        <f t="shared" si="15"/>
        <v>0</v>
      </c>
    </row>
    <row r="111" spans="1:8" ht="12.75">
      <c r="A111" s="97" t="s">
        <v>302</v>
      </c>
      <c r="B111" s="176">
        <v>2206.49</v>
      </c>
      <c r="C111" s="176">
        <v>2710.68</v>
      </c>
      <c r="D111" s="178">
        <v>519750.68</v>
      </c>
      <c r="E111" s="176">
        <v>2285.07</v>
      </c>
      <c r="F111" s="176">
        <v>5262586.37</v>
      </c>
      <c r="G111" s="176">
        <v>3297.39</v>
      </c>
      <c r="H111" s="195">
        <f t="shared" si="15"/>
        <v>5792836.68</v>
      </c>
    </row>
    <row r="112" spans="1:8" ht="12.75">
      <c r="A112" s="108" t="s">
        <v>303</v>
      </c>
      <c r="B112" s="176">
        <v>669313.42</v>
      </c>
      <c r="C112" s="176">
        <v>710827.08</v>
      </c>
      <c r="D112" s="178">
        <v>2737253.54</v>
      </c>
      <c r="E112" s="176">
        <v>1350155.42</v>
      </c>
      <c r="F112" s="176">
        <v>3286743.67</v>
      </c>
      <c r="G112" s="176">
        <v>710031.54</v>
      </c>
      <c r="H112" s="195">
        <f t="shared" si="15"/>
        <v>9464324.669999998</v>
      </c>
    </row>
    <row r="113" spans="1:8" ht="12.75">
      <c r="A113" s="108" t="s">
        <v>327</v>
      </c>
      <c r="B113" s="176"/>
      <c r="C113" s="176"/>
      <c r="D113" s="178"/>
      <c r="E113" s="176"/>
      <c r="F113" s="176"/>
      <c r="G113" s="176"/>
      <c r="H113" s="195">
        <f t="shared" si="15"/>
        <v>0</v>
      </c>
    </row>
    <row r="114" spans="1:8" ht="12.75">
      <c r="A114" s="108" t="s">
        <v>402</v>
      </c>
      <c r="B114" s="176">
        <v>1305754.88</v>
      </c>
      <c r="C114" s="176"/>
      <c r="D114" s="178"/>
      <c r="E114" s="176"/>
      <c r="F114" s="176"/>
      <c r="G114" s="176"/>
      <c r="H114" s="195">
        <f t="shared" si="15"/>
        <v>1305754.88</v>
      </c>
    </row>
    <row r="115" spans="1:8" ht="12.75">
      <c r="A115" s="108" t="s">
        <v>454</v>
      </c>
      <c r="B115" s="176"/>
      <c r="C115" s="176"/>
      <c r="D115" s="178"/>
      <c r="E115" s="176"/>
      <c r="F115" s="176"/>
      <c r="G115" s="176"/>
      <c r="H115" s="195">
        <f t="shared" si="15"/>
        <v>0</v>
      </c>
    </row>
    <row r="116" spans="1:8" ht="12.75">
      <c r="A116" s="129" t="s">
        <v>333</v>
      </c>
      <c r="B116" s="176"/>
      <c r="C116" s="176"/>
      <c r="D116" s="178"/>
      <c r="E116" s="176"/>
      <c r="F116" s="176"/>
      <c r="G116" s="176"/>
      <c r="H116" s="195">
        <f t="shared" si="15"/>
        <v>0</v>
      </c>
    </row>
    <row r="117" spans="1:8" ht="12.75">
      <c r="A117" s="129" t="s">
        <v>403</v>
      </c>
      <c r="B117" s="176">
        <v>13259304.05</v>
      </c>
      <c r="C117" s="176"/>
      <c r="D117" s="178"/>
      <c r="E117" s="176"/>
      <c r="F117" s="176"/>
      <c r="G117" s="176"/>
      <c r="H117" s="195">
        <f t="shared" si="15"/>
        <v>13259304.05</v>
      </c>
    </row>
    <row r="118" spans="1:8" ht="12.75">
      <c r="A118" s="129" t="s">
        <v>455</v>
      </c>
      <c r="B118" s="176"/>
      <c r="C118" s="176"/>
      <c r="D118" s="178"/>
      <c r="E118" s="176"/>
      <c r="F118" s="176"/>
      <c r="G118" s="176"/>
      <c r="H118" s="195">
        <f t="shared" si="15"/>
        <v>0</v>
      </c>
    </row>
    <row r="119" spans="1:8" ht="12.75">
      <c r="A119" s="129" t="s">
        <v>334</v>
      </c>
      <c r="B119" s="176"/>
      <c r="C119" s="176"/>
      <c r="D119" s="178"/>
      <c r="E119" s="176">
        <v>203</v>
      </c>
      <c r="F119" s="176"/>
      <c r="G119" s="176"/>
      <c r="H119" s="195">
        <f t="shared" si="15"/>
        <v>203</v>
      </c>
    </row>
    <row r="120" spans="1:8" ht="12.75">
      <c r="A120" s="129" t="s">
        <v>404</v>
      </c>
      <c r="B120" s="176">
        <v>-7060.08</v>
      </c>
      <c r="C120" s="176"/>
      <c r="D120" s="178">
        <v>74000</v>
      </c>
      <c r="E120" s="176">
        <v>230.84</v>
      </c>
      <c r="F120" s="176">
        <v>74000</v>
      </c>
      <c r="G120" s="176">
        <v>13.92</v>
      </c>
      <c r="H120" s="195">
        <f t="shared" si="15"/>
        <v>141184.68000000002</v>
      </c>
    </row>
    <row r="121" spans="1:8" ht="12.75">
      <c r="A121" s="129" t="s">
        <v>456</v>
      </c>
      <c r="B121" s="176"/>
      <c r="C121" s="176"/>
      <c r="D121" s="178"/>
      <c r="E121" s="176"/>
      <c r="F121" s="176">
        <v>112932</v>
      </c>
      <c r="G121" s="176">
        <v>3290192.8</v>
      </c>
      <c r="H121" s="195">
        <f t="shared" si="15"/>
        <v>3403124.8</v>
      </c>
    </row>
    <row r="122" spans="1:8" ht="12.75">
      <c r="A122" s="129" t="s">
        <v>335</v>
      </c>
      <c r="B122" s="176"/>
      <c r="C122" s="176"/>
      <c r="D122" s="178"/>
      <c r="E122" s="176"/>
      <c r="F122" s="176"/>
      <c r="G122" s="176"/>
      <c r="H122" s="195">
        <f t="shared" si="15"/>
        <v>0</v>
      </c>
    </row>
    <row r="123" spans="1:8" ht="12.75">
      <c r="A123" s="129" t="s">
        <v>345</v>
      </c>
      <c r="B123" s="176"/>
      <c r="C123" s="176"/>
      <c r="D123" s="178"/>
      <c r="E123" s="176"/>
      <c r="F123" s="176"/>
      <c r="G123" s="176"/>
      <c r="H123" s="195">
        <f t="shared" si="15"/>
        <v>0</v>
      </c>
    </row>
    <row r="124" spans="1:8" ht="12.75">
      <c r="A124" s="129" t="s">
        <v>405</v>
      </c>
      <c r="B124" s="176"/>
      <c r="C124" s="176">
        <v>518286.02</v>
      </c>
      <c r="D124" s="178"/>
      <c r="E124" s="176"/>
      <c r="F124" s="176"/>
      <c r="G124" s="176"/>
      <c r="H124" s="195">
        <f t="shared" si="15"/>
        <v>518286.02</v>
      </c>
    </row>
    <row r="125" spans="1:8" ht="12.75">
      <c r="A125" s="129" t="s">
        <v>417</v>
      </c>
      <c r="B125" s="176"/>
      <c r="C125" s="176"/>
      <c r="D125" s="178"/>
      <c r="E125" s="176"/>
      <c r="F125" s="176"/>
      <c r="G125" s="176"/>
      <c r="H125" s="195">
        <f t="shared" si="15"/>
        <v>0</v>
      </c>
    </row>
    <row r="126" spans="1:8" ht="12.75">
      <c r="A126" s="129" t="s">
        <v>358</v>
      </c>
      <c r="B126" s="176"/>
      <c r="C126" s="176"/>
      <c r="D126" s="178"/>
      <c r="E126" s="176"/>
      <c r="F126" s="176"/>
      <c r="G126" s="176"/>
      <c r="H126" s="195">
        <f t="shared" si="15"/>
        <v>0</v>
      </c>
    </row>
    <row r="127" spans="1:8" ht="12.75">
      <c r="A127" s="129" t="s">
        <v>452</v>
      </c>
      <c r="B127" s="176"/>
      <c r="C127" s="176"/>
      <c r="D127" s="178"/>
      <c r="E127" s="176"/>
      <c r="F127" s="176"/>
      <c r="G127" s="176"/>
      <c r="H127" s="195">
        <f t="shared" si="15"/>
        <v>0</v>
      </c>
    </row>
    <row r="128" spans="1:8" ht="12.75">
      <c r="A128" s="129" t="s">
        <v>415</v>
      </c>
      <c r="B128" s="176"/>
      <c r="C128" s="176"/>
      <c r="D128" s="178"/>
      <c r="E128" s="176"/>
      <c r="F128" s="176"/>
      <c r="G128" s="176"/>
      <c r="H128" s="195">
        <f t="shared" si="15"/>
        <v>0</v>
      </c>
    </row>
    <row r="129" spans="1:8" ht="12.75">
      <c r="A129" s="129" t="s">
        <v>430</v>
      </c>
      <c r="B129" s="176"/>
      <c r="C129" s="176">
        <v>1849426.43</v>
      </c>
      <c r="D129" s="178">
        <v>1485891.29</v>
      </c>
      <c r="E129" s="176">
        <v>948783.22</v>
      </c>
      <c r="F129" s="176">
        <v>5416296.95</v>
      </c>
      <c r="G129" s="176">
        <v>1476280.29</v>
      </c>
      <c r="H129" s="195">
        <f t="shared" si="15"/>
        <v>11176678.18</v>
      </c>
    </row>
    <row r="130" spans="1:8" ht="12.75">
      <c r="A130" s="129" t="s">
        <v>324</v>
      </c>
      <c r="B130" s="176"/>
      <c r="C130" s="176">
        <v>1727050.62</v>
      </c>
      <c r="D130" s="178">
        <v>1960658.08</v>
      </c>
      <c r="E130" s="176">
        <v>91234.82</v>
      </c>
      <c r="F130" s="176">
        <v>2198250.45</v>
      </c>
      <c r="G130" s="176"/>
      <c r="H130" s="195">
        <f t="shared" si="15"/>
        <v>5977193.970000001</v>
      </c>
    </row>
    <row r="131" spans="1:8" ht="12.75">
      <c r="A131" s="129" t="s">
        <v>418</v>
      </c>
      <c r="B131" s="179"/>
      <c r="C131" s="176"/>
      <c r="D131" s="178"/>
      <c r="E131" s="176"/>
      <c r="F131" s="176"/>
      <c r="G131" s="176"/>
      <c r="H131" s="195">
        <f t="shared" si="15"/>
        <v>0</v>
      </c>
    </row>
    <row r="132" spans="1:8" ht="12.75">
      <c r="A132" s="162" t="s">
        <v>462</v>
      </c>
      <c r="B132" s="184"/>
      <c r="C132" s="184"/>
      <c r="D132" s="186">
        <v>701338.56</v>
      </c>
      <c r="E132" s="184">
        <v>364678.2</v>
      </c>
      <c r="F132" s="184"/>
      <c r="G132" s="184"/>
      <c r="H132" s="187">
        <f t="shared" si="15"/>
        <v>1066016.76</v>
      </c>
    </row>
    <row r="134" spans="1:8" ht="12.75">
      <c r="A134" s="149" t="s">
        <v>32</v>
      </c>
      <c r="B134" s="196">
        <f aca="true" t="shared" si="16" ref="B134:H134">SUM(B97+B91+B61+B49+B42+B38+B29+B20+B12+B7)</f>
        <v>66591393.599999994</v>
      </c>
      <c r="C134" s="196">
        <f t="shared" si="16"/>
        <v>88853597.99000001</v>
      </c>
      <c r="D134" s="196">
        <f t="shared" si="16"/>
        <v>76722325.74000001</v>
      </c>
      <c r="E134" s="196">
        <f t="shared" si="16"/>
        <v>50619273.730000004</v>
      </c>
      <c r="F134" s="196">
        <f t="shared" si="16"/>
        <v>75244248.88999999</v>
      </c>
      <c r="G134" s="196">
        <f t="shared" si="16"/>
        <v>71782995.92</v>
      </c>
      <c r="H134" s="196">
        <f t="shared" si="16"/>
        <v>429813835.87</v>
      </c>
    </row>
    <row r="137" spans="1:3" ht="12.75">
      <c r="A137" s="151"/>
      <c r="B137" s="197"/>
      <c r="C137" s="197"/>
    </row>
    <row r="138" spans="1:3" ht="12.75">
      <c r="A138" s="153"/>
      <c r="B138" s="197"/>
      <c r="C138" s="197"/>
    </row>
    <row r="139" spans="1:3" ht="12.75">
      <c r="A139" s="153"/>
      <c r="B139" s="197"/>
      <c r="C139" s="197"/>
    </row>
    <row r="140" spans="1:3" ht="12.75">
      <c r="A140" s="153"/>
      <c r="B140" s="197"/>
      <c r="C140" s="197"/>
    </row>
    <row r="141" spans="1:3" ht="12.75">
      <c r="A141" s="153"/>
      <c r="B141" s="197"/>
      <c r="C141" s="197"/>
    </row>
    <row r="142" spans="1:3" ht="12.75">
      <c r="A142" s="153"/>
      <c r="B142" s="197"/>
      <c r="C142" s="197"/>
    </row>
    <row r="143" spans="1:3" ht="12.75">
      <c r="A143" s="153"/>
      <c r="B143" s="197"/>
      <c r="C143" s="197"/>
    </row>
    <row r="144" spans="1:3" ht="12.75">
      <c r="A144" s="153"/>
      <c r="B144" s="197"/>
      <c r="C144" s="198"/>
    </row>
    <row r="145" spans="1:3" ht="12.75">
      <c r="A145" s="153"/>
      <c r="B145" s="197"/>
      <c r="C145" s="198"/>
    </row>
    <row r="146" spans="1:3" ht="12.75">
      <c r="A146" s="153"/>
      <c r="B146" s="197"/>
      <c r="C146" s="198"/>
    </row>
    <row r="147" spans="1:3" ht="12.75">
      <c r="A147" s="153"/>
      <c r="B147" s="198"/>
      <c r="C147" s="198"/>
    </row>
    <row r="148" spans="1:3" ht="12.75">
      <c r="A148" s="153"/>
      <c r="B148" s="197"/>
      <c r="C148" s="198"/>
    </row>
    <row r="149" spans="1:3" ht="12.75">
      <c r="A149" s="155"/>
      <c r="B149" s="199"/>
      <c r="C149" s="199"/>
    </row>
    <row r="150" spans="1:3" ht="12.75">
      <c r="A150" s="157"/>
      <c r="B150" s="199"/>
      <c r="C150" s="199"/>
    </row>
    <row r="151" spans="1:3" ht="12.75">
      <c r="A151" s="153"/>
      <c r="B151" s="199"/>
      <c r="C151" s="199"/>
    </row>
    <row r="152" spans="1:3" ht="12.75">
      <c r="A152" s="153"/>
      <c r="B152" s="200"/>
      <c r="C152" s="200"/>
    </row>
    <row r="153" spans="1:3" ht="12.75">
      <c r="A153" s="153"/>
      <c r="B153" s="200"/>
      <c r="C153" s="200"/>
    </row>
  </sheetData>
  <sheetProtection/>
  <mergeCells count="3">
    <mergeCell ref="A2:H2"/>
    <mergeCell ref="A3:H3"/>
    <mergeCell ref="A1:H1"/>
  </mergeCells>
  <printOptions horizontalCentered="1"/>
  <pageMargins left="0.43" right="0.22" top="0.16" bottom="0.15748031496062992" header="0" footer="0.15748031496062992"/>
  <pageSetup firstPageNumber="25" useFirstPageNumber="1" horizontalDpi="600" verticalDpi="600" orientation="landscape" scale="59" r:id="rId1"/>
  <rowBreaks count="1" manualBreakCount="1">
    <brk id="4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zoomScalePageLayoutView="0" workbookViewId="0" topLeftCell="A1">
      <selection activeCell="A1" sqref="A1:I1"/>
    </sheetView>
  </sheetViews>
  <sheetFormatPr defaultColWidth="11.421875" defaultRowHeight="12.75"/>
  <cols>
    <col min="1" max="1" width="46.140625" style="0" bestFit="1" customWidth="1"/>
    <col min="2" max="3" width="14.7109375" style="0" bestFit="1" customWidth="1"/>
    <col min="4" max="4" width="14.8515625" style="0" bestFit="1" customWidth="1"/>
    <col min="5" max="5" width="13.7109375" style="0" customWidth="1"/>
    <col min="6" max="7" width="14.7109375" style="0" bestFit="1" customWidth="1"/>
    <col min="8" max="8" width="14.8515625" style="0" bestFit="1" customWidth="1"/>
    <col min="9" max="10" width="13.710937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281</v>
      </c>
      <c r="B3" s="228"/>
      <c r="C3" s="228"/>
      <c r="D3" s="228"/>
      <c r="E3" s="228"/>
      <c r="F3" s="228"/>
      <c r="G3" s="228"/>
      <c r="H3" s="228"/>
      <c r="I3" s="228"/>
    </row>
    <row r="4" spans="1:9" ht="13.5" thickBot="1">
      <c r="A4" s="96"/>
      <c r="B4" s="96"/>
      <c r="C4" s="96"/>
      <c r="D4" s="96"/>
      <c r="E4" s="96"/>
      <c r="F4" s="96"/>
      <c r="G4" s="96"/>
      <c r="H4" s="96"/>
      <c r="I4" s="96"/>
    </row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 t="s">
        <v>91</v>
      </c>
      <c r="B9" s="10">
        <v>65870611.68000001</v>
      </c>
      <c r="C9" s="10">
        <v>72269615.46000001</v>
      </c>
      <c r="D9" s="10">
        <v>65901165</v>
      </c>
      <c r="E9" s="10">
        <v>-6368450.460000008</v>
      </c>
      <c r="F9" s="10">
        <v>134888416.02</v>
      </c>
      <c r="G9" s="10">
        <f>SUM('Egresos Reales'!H7)</f>
        <v>142677260.72</v>
      </c>
      <c r="H9" s="10">
        <f>SUM('Presupuesto Egresos'!H7)</f>
        <v>134768358</v>
      </c>
      <c r="I9" s="10">
        <f>SUM(H9-G9)</f>
        <v>-7908902.719999999</v>
      </c>
    </row>
    <row r="10" spans="1:9" ht="12.75">
      <c r="A10" s="8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8" t="s">
        <v>43</v>
      </c>
      <c r="B11" s="11">
        <v>7079299.62</v>
      </c>
      <c r="C11" s="11">
        <v>24169993.84</v>
      </c>
      <c r="D11" s="11">
        <v>20275177</v>
      </c>
      <c r="E11" s="11">
        <v>-3894816.84</v>
      </c>
      <c r="F11" s="11">
        <v>22332484.29</v>
      </c>
      <c r="G11" s="11">
        <f>SUM('Egresos Reales'!H12)</f>
        <v>47243054.94</v>
      </c>
      <c r="H11" s="11">
        <f>SUM('Presupuesto Egresos'!H12)</f>
        <v>41976181</v>
      </c>
      <c r="I11" s="11">
        <f>SUM(H11-G11)</f>
        <v>-5266873.939999998</v>
      </c>
    </row>
    <row r="12" spans="1:9" ht="12.75">
      <c r="A12" s="8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8" t="s">
        <v>44</v>
      </c>
      <c r="B13" s="11">
        <v>7720619.29</v>
      </c>
      <c r="C13" s="11">
        <v>7892295.01</v>
      </c>
      <c r="D13" s="11">
        <v>8979558</v>
      </c>
      <c r="E13" s="11">
        <v>1087262.99</v>
      </c>
      <c r="F13" s="11">
        <v>16910771.549999997</v>
      </c>
      <c r="G13" s="11">
        <f>SUM('Egresos Reales'!H20)</f>
        <v>15331873.68</v>
      </c>
      <c r="H13" s="11">
        <f>SUM('Presupuesto Egresos'!H20)</f>
        <v>18608866</v>
      </c>
      <c r="I13" s="11">
        <f>SUM(H13-G13)</f>
        <v>3276992.3200000003</v>
      </c>
    </row>
    <row r="14" spans="1:9" ht="12.75">
      <c r="A14" s="8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8" t="s">
        <v>163</v>
      </c>
      <c r="B15" s="11">
        <v>14293511.05</v>
      </c>
      <c r="C15" s="11">
        <v>20312227.58</v>
      </c>
      <c r="D15" s="11">
        <v>16811400</v>
      </c>
      <c r="E15" s="11">
        <v>-3500827.58</v>
      </c>
      <c r="F15" s="11">
        <v>32885179.529999997</v>
      </c>
      <c r="G15" s="11">
        <f>SUM('Egresos Reales'!H29)</f>
        <v>36455593.25000001</v>
      </c>
      <c r="H15" s="11">
        <f>SUM('Presupuesto Egresos'!H29)</f>
        <v>34946984</v>
      </c>
      <c r="I15" s="11">
        <f>SUM(H15-G15)</f>
        <v>-1508609.2500000075</v>
      </c>
    </row>
    <row r="16" spans="1:9" ht="12.75">
      <c r="A16" s="8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8" t="s">
        <v>45</v>
      </c>
      <c r="B17" s="11">
        <v>1435799.44</v>
      </c>
      <c r="C17" s="11">
        <v>1253989.67</v>
      </c>
      <c r="D17" s="11">
        <v>5061000</v>
      </c>
      <c r="E17" s="11">
        <v>3807010.33</v>
      </c>
      <c r="F17" s="11">
        <v>2826988.61</v>
      </c>
      <c r="G17" s="11">
        <f>SUM('Egresos Reales'!H38)</f>
        <v>2880533.3099999996</v>
      </c>
      <c r="H17" s="11">
        <f>SUM('Presupuesto Egresos'!H38)</f>
        <v>11160800</v>
      </c>
      <c r="I17" s="11">
        <f>SUM(H17-G17)</f>
        <v>8280266.69</v>
      </c>
    </row>
    <row r="18" spans="1:9" ht="12.75">
      <c r="A18" s="8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8" t="s">
        <v>112</v>
      </c>
      <c r="B19" s="11">
        <v>14294976.3</v>
      </c>
      <c r="C19" s="11">
        <v>12949685.969999999</v>
      </c>
      <c r="D19" s="11">
        <v>17115200</v>
      </c>
      <c r="E19" s="11">
        <v>4165514.03</v>
      </c>
      <c r="F19" s="11">
        <v>37638035.62</v>
      </c>
      <c r="G19" s="11">
        <f>SUM('Egresos Reales'!H42)</f>
        <v>29299435.520000003</v>
      </c>
      <c r="H19" s="11">
        <f>SUM('Presupuesto Egresos'!H42)</f>
        <v>41996010.71</v>
      </c>
      <c r="I19" s="11">
        <f>SUM(H19-G19)</f>
        <v>12696575.189999998</v>
      </c>
    </row>
    <row r="20" spans="1:9" ht="12.75">
      <c r="A20" s="8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8" t="s">
        <v>1</v>
      </c>
      <c r="B21" s="11">
        <v>4430642.1</v>
      </c>
      <c r="C21" s="11">
        <v>2370612.57</v>
      </c>
      <c r="D21" s="11">
        <v>3139530</v>
      </c>
      <c r="E21" s="11">
        <v>768917.43</v>
      </c>
      <c r="F21" s="11">
        <v>6818063.38</v>
      </c>
      <c r="G21" s="11">
        <f>SUM('Egresos Reales'!H49)</f>
        <v>5585628.7700000005</v>
      </c>
      <c r="H21" s="11">
        <f>SUM('Presupuesto Egresos'!H49)</f>
        <v>10632206.31</v>
      </c>
      <c r="I21" s="11">
        <f>SUM(H21-G21)</f>
        <v>5046577.54</v>
      </c>
    </row>
    <row r="22" spans="1:9" ht="12.75">
      <c r="A22" s="8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8" t="s">
        <v>2</v>
      </c>
      <c r="B23" s="11">
        <v>53951769.78</v>
      </c>
      <c r="C23" s="11">
        <v>29066166.029999997</v>
      </c>
      <c r="D23" s="11">
        <v>49465650</v>
      </c>
      <c r="E23" s="11">
        <v>20399483.970000003</v>
      </c>
      <c r="F23" s="11">
        <v>90267145.62000002</v>
      </c>
      <c r="G23" s="11">
        <f>SUM('Egresos Reales'!H61)</f>
        <v>94663657.08</v>
      </c>
      <c r="H23" s="11">
        <f>SUM('Presupuesto Egresos'!H61)</f>
        <v>99826899.52000001</v>
      </c>
      <c r="I23" s="11">
        <f>SUM(H23-G23)</f>
        <v>5163242.4400000125</v>
      </c>
    </row>
    <row r="24" spans="1:9" ht="12.75">
      <c r="A24" s="8"/>
      <c r="B24" s="11"/>
      <c r="C24" s="11"/>
      <c r="D24" s="11"/>
      <c r="E24" s="11"/>
      <c r="F24" s="11"/>
      <c r="G24" s="11"/>
      <c r="H24" s="11"/>
      <c r="I24" s="11"/>
    </row>
    <row r="25" spans="1:9" ht="12.75">
      <c r="A25" s="8" t="s">
        <v>251</v>
      </c>
      <c r="B25" s="11">
        <v>541125.19</v>
      </c>
      <c r="C25" s="11">
        <v>707120.36</v>
      </c>
      <c r="D25" s="11">
        <v>743772</v>
      </c>
      <c r="E25" s="11">
        <v>36651.6399999999</v>
      </c>
      <c r="F25" s="11">
        <v>1330665.09</v>
      </c>
      <c r="G25" s="11">
        <f>SUM('Egresos Reales'!H91)</f>
        <v>1410070.8599999999</v>
      </c>
      <c r="H25" s="11">
        <f>SUM('Presupuesto Egresos'!H91)</f>
        <v>1487664</v>
      </c>
      <c r="I25" s="11">
        <f>SUM(H25-G25)</f>
        <v>77593.14000000013</v>
      </c>
    </row>
    <row r="26" spans="1:9" ht="12.75">
      <c r="A26" s="8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9" t="s">
        <v>301</v>
      </c>
      <c r="B27" s="11">
        <v>40378345.13</v>
      </c>
      <c r="C27" s="11">
        <v>26654812.049999997</v>
      </c>
      <c r="D27" s="11">
        <v>48728615.12</v>
      </c>
      <c r="E27" s="11">
        <v>22073803.07</v>
      </c>
      <c r="F27" s="11">
        <v>71831491.16</v>
      </c>
      <c r="G27" s="11">
        <f>SUM('Egresos Reales'!H97)</f>
        <v>54266727.739999995</v>
      </c>
      <c r="H27" s="11">
        <f>SUM('Presupuesto Egresos'!H97)</f>
        <v>109958036.68999998</v>
      </c>
      <c r="I27" s="11">
        <f>SUM(H27-G27)</f>
        <v>55691308.94999999</v>
      </c>
    </row>
    <row r="28" spans="1:9" ht="12.75">
      <c r="A28" s="5" t="s">
        <v>4</v>
      </c>
      <c r="B28" s="6">
        <f aca="true" t="shared" si="0" ref="B28:I28">SUM(B9:B27)</f>
        <v>209996699.57999998</v>
      </c>
      <c r="C28" s="6">
        <f t="shared" si="0"/>
        <v>197646518.54000002</v>
      </c>
      <c r="D28" s="6">
        <f t="shared" si="0"/>
        <v>236221067.12</v>
      </c>
      <c r="E28" s="6">
        <f t="shared" si="0"/>
        <v>38574548.58</v>
      </c>
      <c r="F28" s="6">
        <f t="shared" si="0"/>
        <v>417729240.87</v>
      </c>
      <c r="G28" s="6">
        <f t="shared" si="0"/>
        <v>429813835.87</v>
      </c>
      <c r="H28" s="6">
        <f t="shared" si="0"/>
        <v>505362006.22999996</v>
      </c>
      <c r="I28" s="6">
        <f t="shared" si="0"/>
        <v>75548170.36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937007874015748" right="0.18" top="0.53" bottom="0.21" header="0" footer="0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zoomScale="82" zoomScaleNormal="82" zoomScalePageLayoutView="0" workbookViewId="0" topLeftCell="A1">
      <selection activeCell="A1" sqref="A1:H1"/>
    </sheetView>
  </sheetViews>
  <sheetFormatPr defaultColWidth="53.57421875" defaultRowHeight="12.75"/>
  <cols>
    <col min="1" max="1" width="61.7109375" style="0" customWidth="1"/>
    <col min="2" max="2" width="15.140625" style="0" bestFit="1" customWidth="1"/>
    <col min="3" max="3" width="14.8515625" style="0" bestFit="1" customWidth="1"/>
    <col min="4" max="4" width="14.421875" style="0" bestFit="1" customWidth="1"/>
    <col min="5" max="5" width="15.140625" style="0" bestFit="1" customWidth="1"/>
    <col min="6" max="6" width="14.8515625" style="0" customWidth="1"/>
    <col min="7" max="7" width="14.421875" style="0" customWidth="1"/>
    <col min="8" max="8" width="16.140625" style="0" bestFit="1" customWidth="1"/>
  </cols>
  <sheetData>
    <row r="1" spans="1:8" ht="15.75">
      <c r="A1" s="229" t="s">
        <v>311</v>
      </c>
      <c r="B1" s="229"/>
      <c r="C1" s="229"/>
      <c r="D1" s="229"/>
      <c r="E1" s="229"/>
      <c r="F1" s="229"/>
      <c r="G1" s="229"/>
      <c r="H1" s="229"/>
    </row>
    <row r="2" spans="1:8" ht="12.75">
      <c r="A2" s="228" t="s">
        <v>478</v>
      </c>
      <c r="B2" s="228"/>
      <c r="C2" s="228"/>
      <c r="D2" s="228"/>
      <c r="E2" s="228"/>
      <c r="F2" s="228"/>
      <c r="G2" s="228"/>
      <c r="H2" s="228"/>
    </row>
    <row r="3" spans="1:8" ht="12.75">
      <c r="A3" s="228" t="s">
        <v>181</v>
      </c>
      <c r="B3" s="228"/>
      <c r="C3" s="228"/>
      <c r="D3" s="228"/>
      <c r="E3" s="228"/>
      <c r="F3" s="228"/>
      <c r="G3" s="228"/>
      <c r="H3" s="228"/>
    </row>
    <row r="4" ht="13.5" thickBot="1"/>
    <row r="5" spans="1:8" ht="13.5" thickBot="1">
      <c r="A5" s="21" t="s">
        <v>0</v>
      </c>
      <c r="B5" s="21" t="s">
        <v>6</v>
      </c>
      <c r="C5" s="21" t="s">
        <v>7</v>
      </c>
      <c r="D5" s="21" t="s">
        <v>8</v>
      </c>
      <c r="E5" s="21" t="s">
        <v>9</v>
      </c>
      <c r="F5" s="21" t="s">
        <v>10</v>
      </c>
      <c r="G5" s="21" t="s">
        <v>11</v>
      </c>
      <c r="H5" s="21" t="s">
        <v>69</v>
      </c>
    </row>
    <row r="7" spans="1:8" ht="12.75">
      <c r="A7" s="41" t="s">
        <v>12</v>
      </c>
      <c r="B7" s="22">
        <f aca="true" t="shared" si="0" ref="B7:H7">SUM(B8:B13)</f>
        <v>61748695.85</v>
      </c>
      <c r="C7" s="22">
        <f t="shared" si="0"/>
        <v>18161400.12</v>
      </c>
      <c r="D7" s="22">
        <f t="shared" si="0"/>
        <v>13837489.89</v>
      </c>
      <c r="E7" s="22">
        <f t="shared" si="0"/>
        <v>8389002.219999999</v>
      </c>
      <c r="F7" s="22">
        <f t="shared" si="0"/>
        <v>9408876.58</v>
      </c>
      <c r="G7" s="22">
        <f t="shared" si="0"/>
        <v>13165654.56</v>
      </c>
      <c r="H7" s="22">
        <f t="shared" si="0"/>
        <v>124711119.22</v>
      </c>
    </row>
    <row r="8" spans="1:8" ht="12.75">
      <c r="A8" s="8" t="s">
        <v>21</v>
      </c>
      <c r="B8" s="11">
        <v>52323204</v>
      </c>
      <c r="C8" s="11">
        <v>12004119</v>
      </c>
      <c r="D8" s="11">
        <v>7108963</v>
      </c>
      <c r="E8" s="11">
        <v>2965923</v>
      </c>
      <c r="F8" s="11">
        <v>3697862</v>
      </c>
      <c r="G8" s="11">
        <v>3613814</v>
      </c>
      <c r="H8" s="11">
        <f aca="true" t="shared" si="1" ref="H8:H13">SUM(B8:G8)</f>
        <v>81713885</v>
      </c>
    </row>
    <row r="9" spans="1:8" ht="12.75">
      <c r="A9" s="8" t="s">
        <v>143</v>
      </c>
      <c r="B9" s="11">
        <v>9423853.85</v>
      </c>
      <c r="C9" s="11">
        <v>6153297.12</v>
      </c>
      <c r="D9" s="11">
        <v>6726849.89</v>
      </c>
      <c r="E9" s="11">
        <v>5411435.72</v>
      </c>
      <c r="F9" s="11">
        <v>5703954.08</v>
      </c>
      <c r="G9" s="11">
        <v>9545274.56</v>
      </c>
      <c r="H9" s="11">
        <f t="shared" si="1"/>
        <v>42964665.22</v>
      </c>
    </row>
    <row r="10" spans="1:8" ht="12.75">
      <c r="A10" s="8" t="s">
        <v>144</v>
      </c>
      <c r="B10" s="11">
        <v>1638</v>
      </c>
      <c r="C10" s="11">
        <v>3984</v>
      </c>
      <c r="D10" s="11">
        <v>1677</v>
      </c>
      <c r="E10" s="11">
        <v>11643.5</v>
      </c>
      <c r="F10" s="11">
        <v>7060.5</v>
      </c>
      <c r="G10" s="11">
        <v>6566</v>
      </c>
      <c r="H10" s="11">
        <f t="shared" si="1"/>
        <v>32569</v>
      </c>
    </row>
    <row r="11" spans="1:8" ht="12.75">
      <c r="A11" s="8" t="s">
        <v>145</v>
      </c>
      <c r="B11" s="11"/>
      <c r="C11" s="11"/>
      <c r="D11" s="11"/>
      <c r="E11" s="11"/>
      <c r="F11" s="11"/>
      <c r="G11" s="11"/>
      <c r="H11" s="11">
        <f t="shared" si="1"/>
        <v>0</v>
      </c>
    </row>
    <row r="12" spans="1:8" ht="12.75">
      <c r="A12" s="8" t="s">
        <v>122</v>
      </c>
      <c r="B12" s="11"/>
      <c r="C12" s="11"/>
      <c r="D12" s="11"/>
      <c r="E12" s="11"/>
      <c r="F12" s="11"/>
      <c r="G12" s="11"/>
      <c r="H12" s="11">
        <f t="shared" si="1"/>
        <v>0</v>
      </c>
    </row>
    <row r="13" spans="1:8" ht="12.75">
      <c r="A13" s="8" t="s">
        <v>123</v>
      </c>
      <c r="B13" s="11"/>
      <c r="C13" s="11"/>
      <c r="D13" s="11"/>
      <c r="E13" s="11"/>
      <c r="F13" s="11"/>
      <c r="G13" s="11"/>
      <c r="H13" s="11">
        <f t="shared" si="1"/>
        <v>0</v>
      </c>
    </row>
    <row r="14" spans="1:8" ht="12.75">
      <c r="A14" s="8"/>
      <c r="B14" s="11"/>
      <c r="C14" s="11"/>
      <c r="D14" s="11"/>
      <c r="E14" s="11"/>
      <c r="F14" s="11"/>
      <c r="G14" s="11"/>
      <c r="H14" s="11"/>
    </row>
    <row r="15" spans="1:8" ht="12.75">
      <c r="A15" s="37" t="s">
        <v>13</v>
      </c>
      <c r="B15" s="23">
        <f aca="true" t="shared" si="2" ref="B15:H15">SUM(B16:B27)</f>
        <v>2227187.25</v>
      </c>
      <c r="C15" s="23">
        <f t="shared" si="2"/>
        <v>2237593.0300000003</v>
      </c>
      <c r="D15" s="23">
        <f t="shared" si="2"/>
        <v>5163953.34</v>
      </c>
      <c r="E15" s="23">
        <f t="shared" si="2"/>
        <v>3168651.8800000004</v>
      </c>
      <c r="F15" s="23">
        <f t="shared" si="2"/>
        <v>5227134.7</v>
      </c>
      <c r="G15" s="23">
        <f t="shared" si="2"/>
        <v>4297665.159999999</v>
      </c>
      <c r="H15" s="23">
        <f t="shared" si="2"/>
        <v>22322185.359999996</v>
      </c>
    </row>
    <row r="16" spans="1:8" ht="12.75">
      <c r="A16" s="8" t="s">
        <v>147</v>
      </c>
      <c r="B16" s="11"/>
      <c r="C16" s="11"/>
      <c r="D16" s="11"/>
      <c r="E16" s="11"/>
      <c r="F16" s="11"/>
      <c r="G16" s="11"/>
      <c r="H16" s="11">
        <f aca="true" t="shared" si="3" ref="H16:H27">SUM(B16:G16)</f>
        <v>0</v>
      </c>
    </row>
    <row r="17" spans="1:8" ht="12.75">
      <c r="A17" s="8" t="s">
        <v>148</v>
      </c>
      <c r="B17" s="11">
        <v>1696</v>
      </c>
      <c r="C17" s="11">
        <v>7773</v>
      </c>
      <c r="D17" s="11">
        <v>171333.8</v>
      </c>
      <c r="E17" s="11">
        <v>67788.5</v>
      </c>
      <c r="F17" s="11">
        <v>56629.95</v>
      </c>
      <c r="G17" s="11">
        <v>158650.5</v>
      </c>
      <c r="H17" s="11">
        <f t="shared" si="3"/>
        <v>463871.75</v>
      </c>
    </row>
    <row r="18" spans="1:8" ht="12.75">
      <c r="A18" s="8" t="s">
        <v>149</v>
      </c>
      <c r="B18" s="11">
        <v>1232157.93</v>
      </c>
      <c r="C18" s="11">
        <v>1407035.73</v>
      </c>
      <c r="D18" s="11">
        <v>2293732.14</v>
      </c>
      <c r="E18" s="11">
        <v>2304829.53</v>
      </c>
      <c r="F18" s="11">
        <v>4325389.03</v>
      </c>
      <c r="G18" s="11">
        <v>3240213.15</v>
      </c>
      <c r="H18" s="11">
        <f t="shared" si="3"/>
        <v>14803357.51</v>
      </c>
    </row>
    <row r="19" spans="1:8" ht="12.75">
      <c r="A19" s="8" t="s">
        <v>224</v>
      </c>
      <c r="B19" s="11">
        <v>43695</v>
      </c>
      <c r="C19" s="11">
        <v>84665</v>
      </c>
      <c r="D19" s="11">
        <v>77208</v>
      </c>
      <c r="E19" s="11">
        <v>34216</v>
      </c>
      <c r="F19" s="11">
        <v>35515</v>
      </c>
      <c r="G19" s="11">
        <v>109656</v>
      </c>
      <c r="H19" s="11">
        <f t="shared" si="3"/>
        <v>384955</v>
      </c>
    </row>
    <row r="20" spans="1:8" ht="12.75">
      <c r="A20" s="8" t="s">
        <v>223</v>
      </c>
      <c r="B20" s="11">
        <v>5433.2</v>
      </c>
      <c r="C20" s="11">
        <v>33655</v>
      </c>
      <c r="D20" s="11">
        <v>1415305.4</v>
      </c>
      <c r="E20" s="11">
        <v>430077.7</v>
      </c>
      <c r="F20" s="11">
        <v>273484.01</v>
      </c>
      <c r="G20" s="11">
        <v>317472.55</v>
      </c>
      <c r="H20" s="11">
        <f t="shared" si="3"/>
        <v>2475427.8599999994</v>
      </c>
    </row>
    <row r="21" spans="1:8" ht="12.75">
      <c r="A21" s="8" t="s">
        <v>152</v>
      </c>
      <c r="B21" s="11"/>
      <c r="C21" s="11"/>
      <c r="D21" s="11"/>
      <c r="E21" s="11"/>
      <c r="F21" s="11"/>
      <c r="G21" s="11"/>
      <c r="H21" s="11">
        <f t="shared" si="3"/>
        <v>0</v>
      </c>
    </row>
    <row r="22" spans="1:8" ht="12.75">
      <c r="A22" s="8" t="s">
        <v>222</v>
      </c>
      <c r="B22" s="11">
        <v>200486</v>
      </c>
      <c r="C22" s="11">
        <v>222761.08</v>
      </c>
      <c r="D22" s="11">
        <v>240046.24</v>
      </c>
      <c r="E22" s="11">
        <v>180033.6</v>
      </c>
      <c r="F22" s="11">
        <v>246884.36</v>
      </c>
      <c r="G22" s="11">
        <v>200029.6</v>
      </c>
      <c r="H22" s="11">
        <f t="shared" si="3"/>
        <v>1290240.88</v>
      </c>
    </row>
    <row r="23" spans="1:8" ht="12.75">
      <c r="A23" s="8" t="s">
        <v>153</v>
      </c>
      <c r="B23" s="11"/>
      <c r="C23" s="11"/>
      <c r="D23" s="11"/>
      <c r="E23" s="11"/>
      <c r="F23" s="11"/>
      <c r="G23" s="11"/>
      <c r="H23" s="11">
        <f t="shared" si="3"/>
        <v>0</v>
      </c>
    </row>
    <row r="24" spans="1:8" ht="12.75">
      <c r="A24" s="8" t="s">
        <v>221</v>
      </c>
      <c r="B24" s="11"/>
      <c r="C24" s="11"/>
      <c r="D24" s="11"/>
      <c r="E24" s="11"/>
      <c r="F24" s="11"/>
      <c r="G24" s="11"/>
      <c r="H24" s="11">
        <f t="shared" si="3"/>
        <v>0</v>
      </c>
    </row>
    <row r="25" spans="1:8" ht="12.75">
      <c r="A25" s="8" t="s">
        <v>155</v>
      </c>
      <c r="B25" s="11">
        <v>120990.8</v>
      </c>
      <c r="C25" s="11">
        <v>40836.3</v>
      </c>
      <c r="D25" s="11">
        <v>65250.5</v>
      </c>
      <c r="E25" s="11">
        <v>38669.6</v>
      </c>
      <c r="F25" s="11">
        <v>4744</v>
      </c>
      <c r="G25" s="11">
        <v>42508.8</v>
      </c>
      <c r="H25" s="11">
        <f t="shared" si="3"/>
        <v>313000</v>
      </c>
    </row>
    <row r="26" spans="1:8" ht="12.75">
      <c r="A26" s="8" t="s">
        <v>22</v>
      </c>
      <c r="B26" s="11">
        <v>622728.32</v>
      </c>
      <c r="C26" s="11">
        <v>440866.92</v>
      </c>
      <c r="D26" s="11">
        <v>901077.26</v>
      </c>
      <c r="E26" s="11">
        <v>113036.95</v>
      </c>
      <c r="F26" s="11">
        <v>284488.35</v>
      </c>
      <c r="G26" s="11">
        <v>229134.56</v>
      </c>
      <c r="H26" s="11">
        <f t="shared" si="3"/>
        <v>2591332.36</v>
      </c>
    </row>
    <row r="27" spans="1:8" ht="12.75">
      <c r="A27" s="8" t="s">
        <v>123</v>
      </c>
      <c r="B27" s="11"/>
      <c r="C27" s="11"/>
      <c r="D27" s="11"/>
      <c r="E27" s="11"/>
      <c r="F27" s="11"/>
      <c r="G27" s="11"/>
      <c r="H27" s="11">
        <f t="shared" si="3"/>
        <v>0</v>
      </c>
    </row>
    <row r="28" spans="1:8" ht="12.75">
      <c r="A28" s="8"/>
      <c r="B28" s="11"/>
      <c r="C28" s="11"/>
      <c r="D28" s="11"/>
      <c r="E28" s="11"/>
      <c r="F28" s="11"/>
      <c r="G28" s="11"/>
      <c r="H28" s="11"/>
    </row>
    <row r="29" spans="1:8" ht="38.25">
      <c r="A29" s="70" t="s">
        <v>323</v>
      </c>
      <c r="B29" s="23">
        <f aca="true" t="shared" si="4" ref="B29:H29">SUM(B30:B32)</f>
        <v>0</v>
      </c>
      <c r="C29" s="23">
        <f t="shared" si="4"/>
        <v>0</v>
      </c>
      <c r="D29" s="23">
        <f t="shared" si="4"/>
        <v>0</v>
      </c>
      <c r="E29" s="23">
        <f t="shared" si="4"/>
        <v>0</v>
      </c>
      <c r="F29" s="23">
        <f t="shared" si="4"/>
        <v>0</v>
      </c>
      <c r="G29" s="23">
        <f t="shared" si="4"/>
        <v>0</v>
      </c>
      <c r="H29" s="23">
        <f t="shared" si="4"/>
        <v>0</v>
      </c>
    </row>
    <row r="30" spans="1:8" ht="12.75">
      <c r="A30" s="71" t="s">
        <v>239</v>
      </c>
      <c r="B30" s="23"/>
      <c r="C30" s="23"/>
      <c r="D30" s="23"/>
      <c r="E30" s="23"/>
      <c r="F30" s="23"/>
      <c r="G30" s="23"/>
      <c r="H30" s="25">
        <f>SUM(B30:G30)</f>
        <v>0</v>
      </c>
    </row>
    <row r="31" spans="1:8" ht="12.75">
      <c r="A31" s="71" t="s">
        <v>282</v>
      </c>
      <c r="B31" s="23"/>
      <c r="C31" s="23"/>
      <c r="D31" s="23"/>
      <c r="E31" s="23"/>
      <c r="F31" s="23"/>
      <c r="G31" s="23"/>
      <c r="H31" s="25">
        <f>SUM(B31:G31)</f>
        <v>0</v>
      </c>
    </row>
    <row r="32" spans="1:8" ht="12.75">
      <c r="A32" s="71" t="s">
        <v>240</v>
      </c>
      <c r="B32" s="23"/>
      <c r="C32" s="23"/>
      <c r="D32" s="23"/>
      <c r="E32" s="23"/>
      <c r="F32" s="23"/>
      <c r="G32" s="23"/>
      <c r="H32" s="25">
        <f>SUM(B32:G32)</f>
        <v>0</v>
      </c>
    </row>
    <row r="33" spans="1:8" ht="12.75">
      <c r="A33" s="8"/>
      <c r="B33" s="11"/>
      <c r="C33" s="11"/>
      <c r="D33" s="11"/>
      <c r="E33" s="11"/>
      <c r="F33" s="11"/>
      <c r="G33" s="11"/>
      <c r="H33" s="11"/>
    </row>
    <row r="34" spans="1:8" ht="12.75">
      <c r="A34" s="40" t="s">
        <v>14</v>
      </c>
      <c r="B34" s="23">
        <f aca="true" t="shared" si="5" ref="B34:H34">SUM(B35:B45)</f>
        <v>1914969.92</v>
      </c>
      <c r="C34" s="23">
        <f t="shared" si="5"/>
        <v>285090.96</v>
      </c>
      <c r="D34" s="23">
        <f t="shared" si="5"/>
        <v>409269.37</v>
      </c>
      <c r="E34" s="23">
        <f t="shared" si="5"/>
        <v>939582.03</v>
      </c>
      <c r="F34" s="23">
        <f t="shared" si="5"/>
        <v>465461.03</v>
      </c>
      <c r="G34" s="23">
        <f t="shared" si="5"/>
        <v>420255.28</v>
      </c>
      <c r="H34" s="23">
        <f t="shared" si="5"/>
        <v>4434628.59</v>
      </c>
    </row>
    <row r="35" spans="1:8" ht="12.75">
      <c r="A35" s="8" t="s">
        <v>29</v>
      </c>
      <c r="B35" s="11">
        <v>1705584.38</v>
      </c>
      <c r="C35" s="11">
        <v>23349</v>
      </c>
      <c r="D35" s="11">
        <v>21571</v>
      </c>
      <c r="E35" s="11">
        <v>37964</v>
      </c>
      <c r="F35" s="11">
        <v>26535</v>
      </c>
      <c r="G35" s="11">
        <v>39581</v>
      </c>
      <c r="H35" s="11">
        <f aca="true" t="shared" si="6" ref="H35:H45">SUM(B35:G35)</f>
        <v>1854584.38</v>
      </c>
    </row>
    <row r="36" spans="1:8" ht="12.75">
      <c r="A36" s="8" t="s">
        <v>187</v>
      </c>
      <c r="B36" s="11">
        <v>69812.61</v>
      </c>
      <c r="C36" s="11">
        <v>60148.51</v>
      </c>
      <c r="D36" s="11">
        <v>130142.06</v>
      </c>
      <c r="E36" s="11">
        <v>683102.81</v>
      </c>
      <c r="F36" s="11">
        <v>247531.51</v>
      </c>
      <c r="G36" s="11">
        <v>243534.51</v>
      </c>
      <c r="H36" s="11">
        <f t="shared" si="6"/>
        <v>1434272.01</v>
      </c>
    </row>
    <row r="37" spans="1:8" ht="12.75">
      <c r="A37" s="8" t="s">
        <v>156</v>
      </c>
      <c r="B37" s="11"/>
      <c r="C37" s="11"/>
      <c r="D37" s="11"/>
      <c r="E37" s="11"/>
      <c r="F37" s="11"/>
      <c r="G37" s="11"/>
      <c r="H37" s="11">
        <f t="shared" si="6"/>
        <v>0</v>
      </c>
    </row>
    <row r="38" spans="1:8" ht="12.75">
      <c r="A38" s="8" t="s">
        <v>165</v>
      </c>
      <c r="B38" s="11"/>
      <c r="C38" s="11"/>
      <c r="D38" s="11"/>
      <c r="E38" s="11"/>
      <c r="F38" s="11"/>
      <c r="G38" s="11"/>
      <c r="H38" s="11">
        <f t="shared" si="6"/>
        <v>0</v>
      </c>
    </row>
    <row r="39" spans="1:8" ht="12.75">
      <c r="A39" s="8" t="s">
        <v>158</v>
      </c>
      <c r="B39" s="11"/>
      <c r="C39" s="11"/>
      <c r="D39" s="11"/>
      <c r="E39" s="11"/>
      <c r="F39" s="11"/>
      <c r="G39" s="11"/>
      <c r="H39" s="11">
        <f t="shared" si="6"/>
        <v>0</v>
      </c>
    </row>
    <row r="40" spans="1:8" ht="12.75">
      <c r="A40" s="8" t="s">
        <v>166</v>
      </c>
      <c r="B40" s="11"/>
      <c r="C40" s="11"/>
      <c r="D40" s="11"/>
      <c r="E40" s="11"/>
      <c r="F40" s="11"/>
      <c r="G40" s="11"/>
      <c r="H40" s="11">
        <f t="shared" si="6"/>
        <v>0</v>
      </c>
    </row>
    <row r="41" spans="1:8" ht="12.75">
      <c r="A41" s="8" t="s">
        <v>167</v>
      </c>
      <c r="B41" s="11"/>
      <c r="C41" s="11"/>
      <c r="D41" s="11"/>
      <c r="E41" s="11"/>
      <c r="F41" s="11"/>
      <c r="G41" s="11"/>
      <c r="H41" s="11">
        <f t="shared" si="6"/>
        <v>0</v>
      </c>
    </row>
    <row r="42" spans="1:8" ht="12.75">
      <c r="A42" s="8" t="s">
        <v>168</v>
      </c>
      <c r="B42" s="11"/>
      <c r="C42" s="11"/>
      <c r="D42" s="11"/>
      <c r="E42" s="11"/>
      <c r="F42" s="11"/>
      <c r="G42" s="11"/>
      <c r="H42" s="11">
        <f t="shared" si="6"/>
        <v>0</v>
      </c>
    </row>
    <row r="43" spans="1:8" ht="12.75">
      <c r="A43" s="8" t="s">
        <v>23</v>
      </c>
      <c r="B43" s="11">
        <v>139572.93</v>
      </c>
      <c r="C43" s="11">
        <v>201593.45</v>
      </c>
      <c r="D43" s="11">
        <v>257556.31</v>
      </c>
      <c r="E43" s="11">
        <v>218515.22</v>
      </c>
      <c r="F43" s="11">
        <v>191394.52</v>
      </c>
      <c r="G43" s="11">
        <v>137139.77</v>
      </c>
      <c r="H43" s="11">
        <f t="shared" si="6"/>
        <v>1145772.2</v>
      </c>
    </row>
    <row r="44" spans="1:8" ht="12.75">
      <c r="A44" s="8" t="s">
        <v>161</v>
      </c>
      <c r="B44" s="11"/>
      <c r="C44" s="11"/>
      <c r="D44" s="11"/>
      <c r="E44" s="11"/>
      <c r="F44" s="11"/>
      <c r="G44" s="11"/>
      <c r="H44" s="11">
        <f t="shared" si="6"/>
        <v>0</v>
      </c>
    </row>
    <row r="45" spans="1:8" ht="12.75">
      <c r="A45" s="8" t="s">
        <v>22</v>
      </c>
      <c r="B45" s="11"/>
      <c r="C45" s="11"/>
      <c r="D45" s="11"/>
      <c r="E45" s="11"/>
      <c r="F45" s="11"/>
      <c r="G45" s="11"/>
      <c r="H45" s="11">
        <f t="shared" si="6"/>
        <v>0</v>
      </c>
    </row>
    <row r="46" spans="1:8" ht="12.75">
      <c r="A46" s="8"/>
      <c r="B46" s="11"/>
      <c r="C46" s="11"/>
      <c r="D46" s="11"/>
      <c r="E46" s="11"/>
      <c r="F46" s="11"/>
      <c r="G46" s="11"/>
      <c r="H46" s="11"/>
    </row>
    <row r="47" spans="1:8" ht="12.75">
      <c r="A47" s="40" t="s">
        <v>15</v>
      </c>
      <c r="B47" s="23">
        <f aca="true" t="shared" si="7" ref="B47:H47">SUM(B48:B54)</f>
        <v>2517325.8299999996</v>
      </c>
      <c r="C47" s="23">
        <f t="shared" si="7"/>
        <v>2778106.45</v>
      </c>
      <c r="D47" s="23">
        <f t="shared" si="7"/>
        <v>6671958.090000001</v>
      </c>
      <c r="E47" s="23">
        <f t="shared" si="7"/>
        <v>5382824.08</v>
      </c>
      <c r="F47" s="23">
        <f t="shared" si="7"/>
        <v>4673184.15</v>
      </c>
      <c r="G47" s="23">
        <f t="shared" si="7"/>
        <v>4602873.390000001</v>
      </c>
      <c r="H47" s="23">
        <f t="shared" si="7"/>
        <v>26626271.99</v>
      </c>
    </row>
    <row r="48" spans="1:8" ht="12.75">
      <c r="A48" s="8" t="s">
        <v>24</v>
      </c>
      <c r="B48" s="11">
        <v>1565865.16</v>
      </c>
      <c r="C48" s="11">
        <v>1329173.57</v>
      </c>
      <c r="D48" s="11">
        <v>3922774</v>
      </c>
      <c r="E48" s="11">
        <v>4315524.73</v>
      </c>
      <c r="F48" s="11">
        <v>3150902.95</v>
      </c>
      <c r="G48" s="11">
        <v>2991902.17</v>
      </c>
      <c r="H48" s="11">
        <f aca="true" t="shared" si="8" ref="H48:H54">SUM(B48:G48)</f>
        <v>17276142.58</v>
      </c>
    </row>
    <row r="49" spans="1:8" ht="12.75">
      <c r="A49" s="8" t="s">
        <v>25</v>
      </c>
      <c r="B49" s="11">
        <v>760735.12</v>
      </c>
      <c r="C49" s="11">
        <v>1250372</v>
      </c>
      <c r="D49" s="11">
        <v>2465672.5</v>
      </c>
      <c r="E49" s="11">
        <v>630457.75</v>
      </c>
      <c r="F49" s="11">
        <v>1037477.89</v>
      </c>
      <c r="G49" s="11">
        <v>1046154</v>
      </c>
      <c r="H49" s="11">
        <f t="shared" si="8"/>
        <v>7190869.26</v>
      </c>
    </row>
    <row r="50" spans="1:8" ht="12.75">
      <c r="A50" s="8" t="s">
        <v>26</v>
      </c>
      <c r="B50" s="11"/>
      <c r="C50" s="11"/>
      <c r="D50" s="11"/>
      <c r="E50" s="11"/>
      <c r="F50" s="11"/>
      <c r="G50" s="11"/>
      <c r="H50" s="11">
        <f t="shared" si="8"/>
        <v>0</v>
      </c>
    </row>
    <row r="51" spans="1:8" ht="12.75">
      <c r="A51" s="8" t="s">
        <v>169</v>
      </c>
      <c r="B51" s="11"/>
      <c r="C51" s="11"/>
      <c r="D51" s="11"/>
      <c r="E51" s="11"/>
      <c r="F51" s="11"/>
      <c r="G51" s="11"/>
      <c r="H51" s="11">
        <f t="shared" si="8"/>
        <v>0</v>
      </c>
    </row>
    <row r="52" spans="1:8" ht="12.75">
      <c r="A52" s="8" t="s">
        <v>27</v>
      </c>
      <c r="B52" s="11"/>
      <c r="C52" s="11"/>
      <c r="D52" s="11"/>
      <c r="E52" s="11"/>
      <c r="F52" s="11"/>
      <c r="G52" s="11"/>
      <c r="H52" s="11">
        <f t="shared" si="8"/>
        <v>0</v>
      </c>
    </row>
    <row r="53" spans="1:8" ht="12.75">
      <c r="A53" s="8" t="s">
        <v>22</v>
      </c>
      <c r="B53" s="11">
        <v>52270.8</v>
      </c>
      <c r="C53" s="11">
        <v>72928</v>
      </c>
      <c r="D53" s="11">
        <v>101801.9</v>
      </c>
      <c r="E53" s="11">
        <v>80871.8</v>
      </c>
      <c r="F53" s="11">
        <v>70119.49</v>
      </c>
      <c r="G53" s="11">
        <v>114507.95</v>
      </c>
      <c r="H53" s="11">
        <f t="shared" si="8"/>
        <v>492499.94</v>
      </c>
    </row>
    <row r="54" spans="1:8" ht="12.75">
      <c r="A54" s="9" t="s">
        <v>123</v>
      </c>
      <c r="B54" s="12">
        <v>138454.75</v>
      </c>
      <c r="C54" s="12">
        <v>125632.88</v>
      </c>
      <c r="D54" s="12">
        <v>181709.69</v>
      </c>
      <c r="E54" s="12">
        <v>355969.8</v>
      </c>
      <c r="F54" s="12">
        <v>414683.82</v>
      </c>
      <c r="G54" s="12">
        <v>450309.27</v>
      </c>
      <c r="H54" s="12">
        <f t="shared" si="8"/>
        <v>1666760.21</v>
      </c>
    </row>
    <row r="55" spans="1:8" ht="12.75">
      <c r="A55" s="14"/>
      <c r="B55" s="91"/>
      <c r="C55" s="91"/>
      <c r="D55" s="91"/>
      <c r="E55" s="91"/>
      <c r="F55" s="91"/>
      <c r="G55" s="91"/>
      <c r="H55" s="91"/>
    </row>
    <row r="56" spans="1:8" ht="12.75">
      <c r="A56" s="18"/>
      <c r="B56" s="44"/>
      <c r="C56" s="44"/>
      <c r="D56" s="44"/>
      <c r="E56" s="44"/>
      <c r="F56" s="44"/>
      <c r="G56" s="44"/>
      <c r="H56" s="44"/>
    </row>
    <row r="57" spans="1:8" ht="12.75">
      <c r="A57" s="41" t="s">
        <v>16</v>
      </c>
      <c r="B57" s="22">
        <f>SUM(B58:B66)</f>
        <v>21994845.2</v>
      </c>
      <c r="C57" s="22">
        <f aca="true" t="shared" si="9" ref="C57:H57">SUM(C58:C66)</f>
        <v>28485549</v>
      </c>
      <c r="D57" s="22">
        <f t="shared" si="9"/>
        <v>25044610</v>
      </c>
      <c r="E57" s="22">
        <f t="shared" si="9"/>
        <v>25357100</v>
      </c>
      <c r="F57" s="22">
        <f t="shared" si="9"/>
        <v>26045075.8</v>
      </c>
      <c r="G57" s="22">
        <f t="shared" si="9"/>
        <v>19668267</v>
      </c>
      <c r="H57" s="22">
        <f t="shared" si="9"/>
        <v>146595447</v>
      </c>
    </row>
    <row r="58" spans="1:8" ht="12.75">
      <c r="A58" s="8" t="s">
        <v>30</v>
      </c>
      <c r="B58" s="11">
        <v>17395356.2</v>
      </c>
      <c r="C58" s="11">
        <v>19716074</v>
      </c>
      <c r="D58" s="11">
        <v>15925757</v>
      </c>
      <c r="E58" s="11">
        <v>16751309</v>
      </c>
      <c r="F58" s="11">
        <v>18924507.8</v>
      </c>
      <c r="G58" s="11">
        <v>14716401</v>
      </c>
      <c r="H58" s="11">
        <f aca="true" t="shared" si="10" ref="H58:H66">SUM(B58:G58)</f>
        <v>103429405</v>
      </c>
    </row>
    <row r="59" spans="1:8" ht="12.75">
      <c r="A59" s="8" t="s">
        <v>31</v>
      </c>
      <c r="B59" s="11">
        <v>1081689</v>
      </c>
      <c r="C59" s="11">
        <v>1238779</v>
      </c>
      <c r="D59" s="11">
        <v>2243863</v>
      </c>
      <c r="E59" s="11">
        <v>1543696</v>
      </c>
      <c r="F59" s="11">
        <v>1783896</v>
      </c>
      <c r="G59" s="11">
        <v>1280681</v>
      </c>
      <c r="H59" s="11">
        <f t="shared" si="10"/>
        <v>9172604</v>
      </c>
    </row>
    <row r="60" spans="1:8" ht="12.75">
      <c r="A60" s="8" t="s">
        <v>170</v>
      </c>
      <c r="B60" s="11"/>
      <c r="C60" s="11"/>
      <c r="D60" s="11"/>
      <c r="E60" s="11"/>
      <c r="F60" s="11"/>
      <c r="G60" s="11"/>
      <c r="H60" s="11">
        <f t="shared" si="10"/>
        <v>0</v>
      </c>
    </row>
    <row r="61" spans="1:8" ht="12.75">
      <c r="A61" s="8" t="s">
        <v>28</v>
      </c>
      <c r="B61" s="11">
        <v>595852</v>
      </c>
      <c r="C61" s="11">
        <v>3942356</v>
      </c>
      <c r="D61" s="11">
        <v>4033951</v>
      </c>
      <c r="E61" s="11">
        <v>3171980</v>
      </c>
      <c r="F61" s="11">
        <v>2277858</v>
      </c>
      <c r="G61" s="11">
        <v>901189</v>
      </c>
      <c r="H61" s="11">
        <f t="shared" si="10"/>
        <v>14923186</v>
      </c>
    </row>
    <row r="62" spans="1:8" ht="12.75">
      <c r="A62" s="8" t="s">
        <v>138</v>
      </c>
      <c r="B62" s="11"/>
      <c r="C62" s="11"/>
      <c r="D62" s="11"/>
      <c r="E62" s="11"/>
      <c r="F62" s="11"/>
      <c r="G62" s="11"/>
      <c r="H62" s="11">
        <f t="shared" si="10"/>
        <v>0</v>
      </c>
    </row>
    <row r="63" spans="1:8" ht="12.75">
      <c r="A63" s="8" t="s">
        <v>124</v>
      </c>
      <c r="B63" s="11">
        <v>484083</v>
      </c>
      <c r="C63" s="11">
        <v>557871</v>
      </c>
      <c r="D63" s="11">
        <v>350517</v>
      </c>
      <c r="E63" s="11">
        <v>358282</v>
      </c>
      <c r="F63" s="11">
        <v>384013</v>
      </c>
      <c r="G63" s="11">
        <v>369676</v>
      </c>
      <c r="H63" s="11">
        <f t="shared" si="10"/>
        <v>2504442</v>
      </c>
    </row>
    <row r="64" spans="1:8" ht="12.75">
      <c r="A64" s="8" t="s">
        <v>171</v>
      </c>
      <c r="B64" s="11">
        <v>557052</v>
      </c>
      <c r="C64" s="11">
        <v>501876</v>
      </c>
      <c r="D64" s="11">
        <v>1094443</v>
      </c>
      <c r="E64" s="11">
        <v>394002</v>
      </c>
      <c r="F64" s="11">
        <v>456692</v>
      </c>
      <c r="G64" s="11">
        <v>333713</v>
      </c>
      <c r="H64" s="11">
        <f t="shared" si="10"/>
        <v>3337778</v>
      </c>
    </row>
    <row r="65" spans="1:8" ht="12.75">
      <c r="A65" s="8" t="s">
        <v>331</v>
      </c>
      <c r="B65" s="11">
        <v>763511</v>
      </c>
      <c r="C65" s="11">
        <v>649127</v>
      </c>
      <c r="D65" s="11">
        <v>649127</v>
      </c>
      <c r="E65" s="11">
        <v>1214465</v>
      </c>
      <c r="F65" s="11">
        <v>669950</v>
      </c>
      <c r="G65" s="11">
        <v>649127</v>
      </c>
      <c r="H65" s="11">
        <f t="shared" si="10"/>
        <v>4595307</v>
      </c>
    </row>
    <row r="66" spans="1:8" ht="12.75">
      <c r="A66" s="8" t="s">
        <v>339</v>
      </c>
      <c r="B66" s="11">
        <v>1117302</v>
      </c>
      <c r="C66" s="11">
        <v>1879466</v>
      </c>
      <c r="D66" s="11">
        <v>746952</v>
      </c>
      <c r="E66" s="11">
        <v>1923366</v>
      </c>
      <c r="F66" s="11">
        <v>1548159</v>
      </c>
      <c r="G66" s="11">
        <v>1417480</v>
      </c>
      <c r="H66" s="11">
        <f t="shared" si="10"/>
        <v>8632725</v>
      </c>
    </row>
    <row r="67" spans="1:8" ht="12.75">
      <c r="A67" s="40" t="s">
        <v>178</v>
      </c>
      <c r="B67" s="23">
        <f>SUM(B68:B72)</f>
        <v>1175846.3199999998</v>
      </c>
      <c r="C67" s="23">
        <f aca="true" t="shared" si="11" ref="C67:H67">SUM(C68:C72)</f>
        <v>1175477.33</v>
      </c>
      <c r="D67" s="23">
        <f t="shared" si="11"/>
        <v>1183357.8</v>
      </c>
      <c r="E67" s="23">
        <f t="shared" si="11"/>
        <v>1176368.86</v>
      </c>
      <c r="F67" s="23">
        <f t="shared" si="11"/>
        <v>1183141.76</v>
      </c>
      <c r="G67" s="23">
        <f t="shared" si="11"/>
        <v>1202261</v>
      </c>
      <c r="H67" s="23">
        <f t="shared" si="11"/>
        <v>7096453.07</v>
      </c>
    </row>
    <row r="68" spans="1:8" ht="12.75">
      <c r="A68" s="20" t="s">
        <v>241</v>
      </c>
      <c r="B68" s="25">
        <v>1164119.99</v>
      </c>
      <c r="C68" s="25">
        <v>1164119.99</v>
      </c>
      <c r="D68" s="25">
        <v>1164119.99</v>
      </c>
      <c r="E68" s="25">
        <v>1164119.99</v>
      </c>
      <c r="F68" s="25">
        <v>1164119.99</v>
      </c>
      <c r="G68" s="25">
        <v>1164119.99</v>
      </c>
      <c r="H68" s="11">
        <f>SUM(B68:G68)</f>
        <v>6984719.94</v>
      </c>
    </row>
    <row r="69" spans="1:8" ht="12.75">
      <c r="A69" s="20" t="s">
        <v>352</v>
      </c>
      <c r="B69" s="25"/>
      <c r="C69" s="25"/>
      <c r="D69" s="25"/>
      <c r="E69" s="25"/>
      <c r="F69" s="25">
        <v>8926</v>
      </c>
      <c r="G69" s="25">
        <v>24427.06</v>
      </c>
      <c r="H69" s="11">
        <f>SUM(B69:G69)</f>
        <v>33353.06</v>
      </c>
    </row>
    <row r="70" spans="1:8" ht="12.75">
      <c r="A70" s="20" t="s">
        <v>355</v>
      </c>
      <c r="B70" s="25">
        <v>883.44</v>
      </c>
      <c r="C70" s="25">
        <v>853.3</v>
      </c>
      <c r="D70" s="25">
        <v>1005.77</v>
      </c>
      <c r="E70" s="25">
        <v>914.36</v>
      </c>
      <c r="F70" s="25">
        <v>945.01</v>
      </c>
      <c r="G70" s="25">
        <v>914.44</v>
      </c>
      <c r="H70" s="11">
        <f>SUM(B70:G70)</f>
        <v>5516.32</v>
      </c>
    </row>
    <row r="71" spans="1:8" ht="12.75">
      <c r="A71" s="20" t="s">
        <v>354</v>
      </c>
      <c r="B71" s="25">
        <v>10842.89</v>
      </c>
      <c r="C71" s="25">
        <v>10504.04</v>
      </c>
      <c r="D71" s="25">
        <v>12422.48</v>
      </c>
      <c r="E71" s="25">
        <v>11334.51</v>
      </c>
      <c r="F71" s="25">
        <v>9150.76</v>
      </c>
      <c r="G71" s="25">
        <v>11527.7</v>
      </c>
      <c r="H71" s="11">
        <f>SUM(B71:G71)</f>
        <v>65782.38</v>
      </c>
    </row>
    <row r="72" spans="1:8" ht="12.75">
      <c r="A72" s="20" t="s">
        <v>458</v>
      </c>
      <c r="B72" s="11"/>
      <c r="C72" s="11"/>
      <c r="D72" s="11">
        <v>5809.56</v>
      </c>
      <c r="E72" s="11"/>
      <c r="F72" s="11"/>
      <c r="G72" s="11">
        <v>1271.81</v>
      </c>
      <c r="H72" s="11">
        <f>SUM(B72:G72)</f>
        <v>7081.370000000001</v>
      </c>
    </row>
    <row r="73" spans="1:8" ht="12.75">
      <c r="A73" s="40" t="s">
        <v>18</v>
      </c>
      <c r="B73" s="23">
        <f>SUM(B74:B78)</f>
        <v>14020546.940000001</v>
      </c>
      <c r="C73" s="23">
        <f aca="true" t="shared" si="12" ref="C73:H73">SUM(C74:C78)</f>
        <v>15173420.23</v>
      </c>
      <c r="D73" s="23">
        <f t="shared" si="12"/>
        <v>14605623.56</v>
      </c>
      <c r="E73" s="23">
        <f t="shared" si="12"/>
        <v>14621900.280000001</v>
      </c>
      <c r="F73" s="23">
        <f t="shared" si="12"/>
        <v>14588689.170000002</v>
      </c>
      <c r="G73" s="23">
        <f t="shared" si="12"/>
        <v>14624669.219999999</v>
      </c>
      <c r="H73" s="23">
        <f t="shared" si="12"/>
        <v>87634849.4</v>
      </c>
    </row>
    <row r="74" spans="1:8" ht="12.75">
      <c r="A74" s="72" t="s">
        <v>241</v>
      </c>
      <c r="B74" s="25">
        <v>13994236.14</v>
      </c>
      <c r="C74" s="25">
        <v>15157514.14</v>
      </c>
      <c r="D74" s="25">
        <v>14575875.14</v>
      </c>
      <c r="E74" s="25">
        <v>14575875.14</v>
      </c>
      <c r="F74" s="25">
        <v>14575875.14</v>
      </c>
      <c r="G74" s="25">
        <v>14575875.14</v>
      </c>
      <c r="H74" s="11">
        <f aca="true" t="shared" si="13" ref="H74:H79">SUM(B74:G74)</f>
        <v>87455250.84</v>
      </c>
    </row>
    <row r="75" spans="1:8" ht="12.75">
      <c r="A75" s="72" t="s">
        <v>356</v>
      </c>
      <c r="B75" s="25"/>
      <c r="C75" s="25"/>
      <c r="D75" s="25"/>
      <c r="E75" s="25"/>
      <c r="F75" s="25"/>
      <c r="G75" s="25"/>
      <c r="H75" s="11">
        <f t="shared" si="13"/>
        <v>0</v>
      </c>
    </row>
    <row r="76" spans="1:8" ht="12.75">
      <c r="A76" s="72" t="s">
        <v>353</v>
      </c>
      <c r="B76" s="25">
        <v>553.31</v>
      </c>
      <c r="C76" s="25">
        <v>533.34</v>
      </c>
      <c r="D76" s="25">
        <v>1040.59</v>
      </c>
      <c r="E76" s="25">
        <v>1029.31</v>
      </c>
      <c r="F76" s="25">
        <v>1064.21</v>
      </c>
      <c r="G76" s="25">
        <v>1030.28</v>
      </c>
      <c r="H76" s="11">
        <f t="shared" si="13"/>
        <v>5251.04</v>
      </c>
    </row>
    <row r="77" spans="1:8" ht="12.75">
      <c r="A77" s="72" t="s">
        <v>357</v>
      </c>
      <c r="B77" s="25">
        <v>25757.49</v>
      </c>
      <c r="C77" s="25">
        <v>15372.75</v>
      </c>
      <c r="D77" s="25">
        <v>11986.69</v>
      </c>
      <c r="E77" s="25">
        <v>11330.85</v>
      </c>
      <c r="F77" s="25">
        <v>11749.82</v>
      </c>
      <c r="G77" s="25">
        <v>11410.1</v>
      </c>
      <c r="H77" s="11">
        <f t="shared" si="13"/>
        <v>87607.70000000001</v>
      </c>
    </row>
    <row r="78" spans="1:8" ht="12.75">
      <c r="A78" s="72" t="s">
        <v>459</v>
      </c>
      <c r="B78" s="23"/>
      <c r="C78" s="23"/>
      <c r="D78" s="25">
        <v>16721.14</v>
      </c>
      <c r="E78" s="25">
        <v>33664.98</v>
      </c>
      <c r="F78" s="23"/>
      <c r="G78" s="25">
        <v>36353.7</v>
      </c>
      <c r="H78" s="11">
        <f t="shared" si="13"/>
        <v>86739.82</v>
      </c>
    </row>
    <row r="79" spans="1:8" ht="12.75">
      <c r="A79" s="37" t="s">
        <v>188</v>
      </c>
      <c r="B79" s="23">
        <v>2544209.98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f t="shared" si="13"/>
        <v>2544209.98</v>
      </c>
    </row>
    <row r="80" spans="1:8" ht="12.75">
      <c r="A80" s="39"/>
      <c r="B80" s="11"/>
      <c r="C80" s="11"/>
      <c r="D80" s="11"/>
      <c r="E80" s="11"/>
      <c r="F80" s="11"/>
      <c r="G80" s="11"/>
      <c r="H80" s="11"/>
    </row>
    <row r="81" spans="1:8" ht="12.75">
      <c r="A81" s="40" t="s">
        <v>142</v>
      </c>
      <c r="B81" s="23">
        <f>SUM(B82:B104)</f>
        <v>17010262.880000003</v>
      </c>
      <c r="C81" s="23">
        <f aca="true" t="shared" si="14" ref="C81:H81">SUM(C82:C104)</f>
        <v>0</v>
      </c>
      <c r="D81" s="23">
        <f t="shared" si="14"/>
        <v>1500000</v>
      </c>
      <c r="E81" s="23">
        <f t="shared" si="14"/>
        <v>0</v>
      </c>
      <c r="F81" s="23">
        <f t="shared" si="14"/>
        <v>0</v>
      </c>
      <c r="G81" s="23">
        <f t="shared" si="14"/>
        <v>6826670.61</v>
      </c>
      <c r="H81" s="23">
        <f t="shared" si="14"/>
        <v>25336933.490000002</v>
      </c>
    </row>
    <row r="82" spans="1:8" ht="12.75">
      <c r="A82" s="8" t="s">
        <v>172</v>
      </c>
      <c r="B82" s="11">
        <v>2350000</v>
      </c>
      <c r="C82" s="11"/>
      <c r="D82" s="11"/>
      <c r="E82" s="11"/>
      <c r="F82" s="11"/>
      <c r="G82" s="11"/>
      <c r="H82" s="11">
        <f aca="true" t="shared" si="15" ref="H82:H105">SUM(B82:G82)</f>
        <v>2350000</v>
      </c>
    </row>
    <row r="83" spans="1:8" ht="12.75">
      <c r="A83" s="8" t="s">
        <v>131</v>
      </c>
      <c r="B83" s="11"/>
      <c r="C83" s="11"/>
      <c r="D83" s="11"/>
      <c r="E83" s="11"/>
      <c r="F83" s="11"/>
      <c r="G83" s="11"/>
      <c r="H83" s="11">
        <f t="shared" si="15"/>
        <v>0</v>
      </c>
    </row>
    <row r="84" spans="1:8" ht="12.75">
      <c r="A84" s="8" t="s">
        <v>292</v>
      </c>
      <c r="B84" s="11"/>
      <c r="C84" s="11"/>
      <c r="D84" s="11"/>
      <c r="E84" s="11"/>
      <c r="F84" s="11"/>
      <c r="G84" s="11"/>
      <c r="H84" s="11">
        <f t="shared" si="15"/>
        <v>0</v>
      </c>
    </row>
    <row r="85" spans="1:8" ht="12.75">
      <c r="A85" s="8" t="s">
        <v>293</v>
      </c>
      <c r="B85" s="11"/>
      <c r="C85" s="11"/>
      <c r="D85" s="11"/>
      <c r="E85" s="11"/>
      <c r="F85" s="11"/>
      <c r="G85" s="11"/>
      <c r="H85" s="11">
        <f t="shared" si="15"/>
        <v>0</v>
      </c>
    </row>
    <row r="86" spans="1:8" ht="12.75">
      <c r="A86" s="8" t="s">
        <v>242</v>
      </c>
      <c r="B86" s="11"/>
      <c r="C86" s="11"/>
      <c r="D86" s="11"/>
      <c r="E86" s="11"/>
      <c r="F86" s="11"/>
      <c r="G86" s="11"/>
      <c r="H86" s="11">
        <f t="shared" si="15"/>
        <v>0</v>
      </c>
    </row>
    <row r="87" spans="1:8" ht="12.75">
      <c r="A87" s="8" t="s">
        <v>326</v>
      </c>
      <c r="B87" s="11"/>
      <c r="C87" s="11"/>
      <c r="D87" s="11"/>
      <c r="E87" s="11"/>
      <c r="F87" s="11"/>
      <c r="G87" s="11"/>
      <c r="H87" s="11">
        <f t="shared" si="15"/>
        <v>0</v>
      </c>
    </row>
    <row r="88" spans="1:8" ht="12.75">
      <c r="A88" s="8" t="s">
        <v>314</v>
      </c>
      <c r="B88" s="11"/>
      <c r="C88" s="11"/>
      <c r="D88" s="11"/>
      <c r="E88" s="11"/>
      <c r="F88" s="11"/>
      <c r="G88" s="11"/>
      <c r="H88" s="11">
        <f t="shared" si="15"/>
        <v>0</v>
      </c>
    </row>
    <row r="89" spans="1:8" ht="12.75">
      <c r="A89" s="8" t="s">
        <v>322</v>
      </c>
      <c r="B89" s="11"/>
      <c r="C89" s="11"/>
      <c r="D89" s="11"/>
      <c r="E89" s="11"/>
      <c r="F89" s="11"/>
      <c r="G89" s="11"/>
      <c r="H89" s="11">
        <f t="shared" si="15"/>
        <v>0</v>
      </c>
    </row>
    <row r="90" spans="1:8" ht="12.75">
      <c r="A90" s="8" t="s">
        <v>321</v>
      </c>
      <c r="B90" s="11"/>
      <c r="C90" s="11"/>
      <c r="D90" s="11"/>
      <c r="E90" s="11"/>
      <c r="F90" s="11"/>
      <c r="G90" s="11"/>
      <c r="H90" s="11">
        <f t="shared" si="15"/>
        <v>0</v>
      </c>
    </row>
    <row r="91" spans="1:8" ht="12.75">
      <c r="A91" s="8" t="s">
        <v>325</v>
      </c>
      <c r="B91" s="11"/>
      <c r="C91" s="11"/>
      <c r="D91" s="11"/>
      <c r="E91" s="11"/>
      <c r="F91" s="11"/>
      <c r="G91" s="11"/>
      <c r="H91" s="11">
        <f t="shared" si="15"/>
        <v>0</v>
      </c>
    </row>
    <row r="92" spans="1:8" ht="12.75">
      <c r="A92" s="8" t="s">
        <v>245</v>
      </c>
      <c r="B92" s="11">
        <v>95203.95</v>
      </c>
      <c r="C92" s="11"/>
      <c r="D92" s="11"/>
      <c r="E92" s="11"/>
      <c r="F92" s="11"/>
      <c r="G92" s="11">
        <v>1304223.61</v>
      </c>
      <c r="H92" s="11">
        <f t="shared" si="15"/>
        <v>1399427.56</v>
      </c>
    </row>
    <row r="93" spans="1:8" ht="12.75">
      <c r="A93" s="8" t="s">
        <v>315</v>
      </c>
      <c r="B93" s="11"/>
      <c r="C93" s="11"/>
      <c r="D93" s="11"/>
      <c r="E93" s="11"/>
      <c r="F93" s="11"/>
      <c r="G93" s="11"/>
      <c r="H93" s="11">
        <f t="shared" si="15"/>
        <v>0</v>
      </c>
    </row>
    <row r="94" spans="1:8" ht="12.75">
      <c r="A94" s="8" t="s">
        <v>327</v>
      </c>
      <c r="B94" s="11">
        <v>1305754.88</v>
      </c>
      <c r="C94" s="11"/>
      <c r="D94" s="11"/>
      <c r="E94" s="11"/>
      <c r="F94" s="11"/>
      <c r="G94" s="11"/>
      <c r="H94" s="11">
        <f t="shared" si="15"/>
        <v>1305754.88</v>
      </c>
    </row>
    <row r="95" spans="1:8" ht="12.75">
      <c r="A95" s="8" t="s">
        <v>333</v>
      </c>
      <c r="B95" s="11">
        <v>13259304.05</v>
      </c>
      <c r="C95" s="11"/>
      <c r="D95" s="11"/>
      <c r="E95" s="11"/>
      <c r="F95" s="11"/>
      <c r="G95" s="11"/>
      <c r="H95" s="11">
        <f t="shared" si="15"/>
        <v>13259304.05</v>
      </c>
    </row>
    <row r="96" spans="1:8" ht="12.75">
      <c r="A96" s="8" t="s">
        <v>334</v>
      </c>
      <c r="B96" s="11"/>
      <c r="C96" s="11"/>
      <c r="D96" s="11"/>
      <c r="E96" s="11"/>
      <c r="F96" s="11"/>
      <c r="G96" s="11">
        <v>5000000</v>
      </c>
      <c r="H96" s="11">
        <f t="shared" si="15"/>
        <v>5000000</v>
      </c>
    </row>
    <row r="97" spans="1:8" ht="12.75">
      <c r="A97" s="8" t="s">
        <v>425</v>
      </c>
      <c r="B97" s="11"/>
      <c r="C97" s="11"/>
      <c r="D97" s="11">
        <v>1500000</v>
      </c>
      <c r="E97" s="11"/>
      <c r="F97" s="11"/>
      <c r="G97" s="11"/>
      <c r="H97" s="11">
        <f t="shared" si="15"/>
        <v>1500000</v>
      </c>
    </row>
    <row r="98" spans="1:8" ht="12.75">
      <c r="A98" s="8" t="s">
        <v>335</v>
      </c>
      <c r="B98" s="11"/>
      <c r="C98" s="11"/>
      <c r="D98" s="11"/>
      <c r="E98" s="11"/>
      <c r="F98" s="11"/>
      <c r="G98" s="11"/>
      <c r="H98" s="11">
        <f t="shared" si="15"/>
        <v>0</v>
      </c>
    </row>
    <row r="99" spans="1:8" ht="12.75">
      <c r="A99" s="8" t="s">
        <v>343</v>
      </c>
      <c r="B99" s="11"/>
      <c r="C99" s="11"/>
      <c r="D99" s="11"/>
      <c r="E99" s="11"/>
      <c r="F99" s="11"/>
      <c r="G99" s="11"/>
      <c r="H99" s="11">
        <f t="shared" si="15"/>
        <v>0</v>
      </c>
    </row>
    <row r="100" spans="1:8" ht="12.75">
      <c r="A100" s="8" t="s">
        <v>341</v>
      </c>
      <c r="B100" s="11"/>
      <c r="C100" s="11"/>
      <c r="D100" s="11"/>
      <c r="E100" s="11"/>
      <c r="F100" s="11"/>
      <c r="G100" s="11">
        <v>522447</v>
      </c>
      <c r="H100" s="11">
        <f t="shared" si="15"/>
        <v>522447</v>
      </c>
    </row>
    <row r="101" spans="1:8" ht="12.75">
      <c r="A101" s="8" t="s">
        <v>358</v>
      </c>
      <c r="B101" s="11"/>
      <c r="C101" s="11"/>
      <c r="D101" s="11"/>
      <c r="E101" s="11"/>
      <c r="F101" s="11"/>
      <c r="G101" s="11"/>
      <c r="H101" s="11">
        <f t="shared" si="15"/>
        <v>0</v>
      </c>
    </row>
    <row r="102" spans="1:8" ht="12.75">
      <c r="A102" s="8" t="s">
        <v>415</v>
      </c>
      <c r="B102" s="11"/>
      <c r="C102" s="11"/>
      <c r="D102" s="11"/>
      <c r="E102" s="11"/>
      <c r="F102" s="11"/>
      <c r="G102" s="11"/>
      <c r="H102" s="11">
        <f t="shared" si="15"/>
        <v>0</v>
      </c>
    </row>
    <row r="103" spans="1:8" ht="12.75">
      <c r="A103" s="8" t="s">
        <v>430</v>
      </c>
      <c r="B103" s="11"/>
      <c r="C103" s="11"/>
      <c r="D103" s="11"/>
      <c r="E103" s="11"/>
      <c r="F103" s="11"/>
      <c r="G103" s="11"/>
      <c r="H103" s="11">
        <f t="shared" si="15"/>
        <v>0</v>
      </c>
    </row>
    <row r="104" spans="1:8" ht="12.75">
      <c r="A104" s="8" t="s">
        <v>418</v>
      </c>
      <c r="B104" s="11"/>
      <c r="C104" s="11"/>
      <c r="D104" s="11"/>
      <c r="E104" s="11"/>
      <c r="F104" s="11"/>
      <c r="G104" s="11"/>
      <c r="H104" s="11">
        <f t="shared" si="15"/>
        <v>0</v>
      </c>
    </row>
    <row r="105" spans="1:8" ht="12.75">
      <c r="A105" s="40" t="s">
        <v>19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f t="shared" si="15"/>
        <v>0</v>
      </c>
    </row>
    <row r="106" spans="1:8" ht="12.75">
      <c r="A106" s="8"/>
      <c r="B106" s="11"/>
      <c r="C106" s="11"/>
      <c r="D106" s="11"/>
      <c r="E106" s="11"/>
      <c r="F106" s="11"/>
      <c r="G106" s="11"/>
      <c r="H106" s="11"/>
    </row>
    <row r="107" spans="1:8" ht="12.75">
      <c r="A107" s="40" t="s">
        <v>17</v>
      </c>
      <c r="B107" s="23">
        <f aca="true" t="shared" si="16" ref="B107:H107">SUM(B108:B112)</f>
        <v>0</v>
      </c>
      <c r="C107" s="23">
        <f t="shared" si="16"/>
        <v>13395847.74</v>
      </c>
      <c r="D107" s="23">
        <f t="shared" si="16"/>
        <v>0</v>
      </c>
      <c r="E107" s="23">
        <f t="shared" si="16"/>
        <v>-13395847.74</v>
      </c>
      <c r="F107" s="23">
        <f t="shared" si="16"/>
        <v>2608463.2</v>
      </c>
      <c r="G107" s="23">
        <f t="shared" si="16"/>
        <v>0</v>
      </c>
      <c r="H107" s="23">
        <f t="shared" si="16"/>
        <v>2608463.2</v>
      </c>
    </row>
    <row r="108" spans="1:8" ht="12.75">
      <c r="A108" s="8" t="s">
        <v>134</v>
      </c>
      <c r="B108" s="11"/>
      <c r="C108" s="11"/>
      <c r="D108" s="11"/>
      <c r="E108" s="11"/>
      <c r="F108" s="11"/>
      <c r="G108" s="11"/>
      <c r="H108" s="11">
        <f>SUM(B108:G108)</f>
        <v>0</v>
      </c>
    </row>
    <row r="109" spans="1:8" ht="12.75">
      <c r="A109" s="8" t="s">
        <v>135</v>
      </c>
      <c r="B109" s="11"/>
      <c r="C109" s="11"/>
      <c r="D109" s="11"/>
      <c r="E109" s="11"/>
      <c r="F109" s="11"/>
      <c r="G109" s="11"/>
      <c r="H109" s="11">
        <f>SUM(B109:G109)</f>
        <v>0</v>
      </c>
    </row>
    <row r="110" spans="1:8" ht="12.75">
      <c r="A110" s="8" t="s">
        <v>136</v>
      </c>
      <c r="B110" s="11"/>
      <c r="C110" s="11">
        <v>13395847.74</v>
      </c>
      <c r="D110" s="11"/>
      <c r="E110" s="11">
        <v>-13395847.74</v>
      </c>
      <c r="F110" s="11"/>
      <c r="G110" s="11"/>
      <c r="H110" s="11">
        <f>SUM(B110:G110)</f>
        <v>0</v>
      </c>
    </row>
    <row r="111" spans="1:8" ht="12.75">
      <c r="A111" s="8" t="s">
        <v>294</v>
      </c>
      <c r="B111" s="11"/>
      <c r="C111" s="11"/>
      <c r="D111" s="11"/>
      <c r="E111" s="11"/>
      <c r="F111" s="11">
        <v>2608463.2</v>
      </c>
      <c r="G111" s="11"/>
      <c r="H111" s="11">
        <f>SUM(B111:G111)</f>
        <v>2608463.2</v>
      </c>
    </row>
    <row r="112" spans="1:8" ht="12.75">
      <c r="A112" s="8" t="s">
        <v>317</v>
      </c>
      <c r="B112" s="11"/>
      <c r="C112" s="11"/>
      <c r="D112" s="11"/>
      <c r="E112" s="11"/>
      <c r="F112" s="11"/>
      <c r="G112" s="11"/>
      <c r="H112" s="11">
        <f>SUM(B112:G112)</f>
        <v>0</v>
      </c>
    </row>
    <row r="113" spans="1:8" ht="12.75">
      <c r="A113" s="8"/>
      <c r="B113" s="11"/>
      <c r="C113" s="11"/>
      <c r="D113" s="11"/>
      <c r="E113" s="11"/>
      <c r="F113" s="11"/>
      <c r="G113" s="11"/>
      <c r="H113" s="11"/>
    </row>
    <row r="114" spans="1:8" ht="12.75">
      <c r="A114" s="40" t="s">
        <v>20</v>
      </c>
      <c r="B114" s="23">
        <v>864907.75</v>
      </c>
      <c r="C114" s="23">
        <v>81164</v>
      </c>
      <c r="D114" s="23">
        <v>239249.78</v>
      </c>
      <c r="E114" s="23">
        <v>28961.66</v>
      </c>
      <c r="F114" s="23">
        <v>1616881.11</v>
      </c>
      <c r="G114" s="23">
        <v>1031402.67</v>
      </c>
      <c r="H114" s="23">
        <f>SUM(B114:G114)</f>
        <v>3862566.9699999997</v>
      </c>
    </row>
    <row r="115" spans="1:8" ht="12.75">
      <c r="A115" s="9"/>
      <c r="B115" s="12"/>
      <c r="C115" s="12"/>
      <c r="D115" s="12"/>
      <c r="E115" s="12"/>
      <c r="F115" s="12"/>
      <c r="G115" s="12"/>
      <c r="H115" s="12"/>
    </row>
    <row r="117" spans="1:8" ht="12.75">
      <c r="A117" s="5" t="s">
        <v>32</v>
      </c>
      <c r="B117" s="6">
        <f aca="true" t="shared" si="17" ref="B117:H117">SUM(B114+B107+B105+B81+B79+B73+B67+B57+B47+B34+B29+B15+B7)</f>
        <v>126018797.92000002</v>
      </c>
      <c r="C117" s="6">
        <f t="shared" si="17"/>
        <v>81773648.86</v>
      </c>
      <c r="D117" s="6">
        <f t="shared" si="17"/>
        <v>68655511.83</v>
      </c>
      <c r="E117" s="6">
        <f t="shared" si="17"/>
        <v>45668543.27</v>
      </c>
      <c r="F117" s="6">
        <f t="shared" si="17"/>
        <v>65816907.50000001</v>
      </c>
      <c r="G117" s="6">
        <f t="shared" si="17"/>
        <v>65839718.89</v>
      </c>
      <c r="H117" s="6">
        <f t="shared" si="17"/>
        <v>453773128.27</v>
      </c>
    </row>
  </sheetData>
  <sheetProtection/>
  <mergeCells count="3">
    <mergeCell ref="A2:H2"/>
    <mergeCell ref="A3:H3"/>
    <mergeCell ref="A1:H1"/>
  </mergeCells>
  <printOptions horizontalCentered="1"/>
  <pageMargins left="0.81" right="0.75" top="0.25" bottom="0.15748031496062992" header="0.2362204724409449" footer="0"/>
  <pageSetup firstPageNumber="7" useFirstPageNumber="1" horizontalDpi="600" verticalDpi="600" orientation="landscape" scale="65" r:id="rId1"/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2.28125" style="0" bestFit="1" customWidth="1"/>
    <col min="2" max="9" width="15.8515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285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27" t="s">
        <v>46</v>
      </c>
      <c r="B10" s="220">
        <v>45771083.5</v>
      </c>
      <c r="C10" s="220">
        <v>49545689</v>
      </c>
      <c r="D10" s="220">
        <v>47984349</v>
      </c>
      <c r="E10" s="220">
        <v>-1561340</v>
      </c>
      <c r="F10" s="25">
        <v>93340811.62</v>
      </c>
      <c r="G10" s="92">
        <f>SUM('Egresos Reales'!H8)</f>
        <v>98395856</v>
      </c>
      <c r="H10" s="25">
        <f>SUM('Presupuesto Egresos'!H8)</f>
        <v>98030478</v>
      </c>
      <c r="I10" s="92">
        <f>SUM(H10-G10)</f>
        <v>-365378</v>
      </c>
    </row>
    <row r="11" spans="1:9" ht="12.75">
      <c r="A11" s="20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7" t="s">
        <v>48</v>
      </c>
      <c r="B12" s="220">
        <v>11903990.059999999</v>
      </c>
      <c r="C12" s="220">
        <v>12199887.34</v>
      </c>
      <c r="D12" s="220">
        <v>9266358</v>
      </c>
      <c r="E12" s="220">
        <v>-2933529.34</v>
      </c>
      <c r="F12" s="25">
        <v>22778688.790000003</v>
      </c>
      <c r="G12" s="92">
        <f>SUM('Egresos Reales'!H9)</f>
        <v>25392489.77</v>
      </c>
      <c r="H12" s="25">
        <f>SUM('Presupuesto Egresos'!H9)</f>
        <v>18923964</v>
      </c>
      <c r="I12" s="92">
        <f>SUM(H12-G12)</f>
        <v>-6468525.77</v>
      </c>
    </row>
    <row r="13" spans="1:9" ht="12.75">
      <c r="A13" s="8"/>
      <c r="B13" s="11"/>
      <c r="C13" s="11"/>
      <c r="D13" s="11"/>
      <c r="E13" s="11"/>
      <c r="F13" s="25"/>
      <c r="G13" s="25"/>
      <c r="H13" s="25"/>
      <c r="I13" s="25"/>
    </row>
    <row r="14" spans="1:9" ht="12.75">
      <c r="A14" s="27" t="s">
        <v>47</v>
      </c>
      <c r="B14" s="220">
        <v>8195538.120000001</v>
      </c>
      <c r="C14" s="220">
        <v>10524039.120000001</v>
      </c>
      <c r="D14" s="220">
        <v>8650458</v>
      </c>
      <c r="E14" s="220">
        <v>-1873581.12</v>
      </c>
      <c r="F14" s="25">
        <v>18768915.61</v>
      </c>
      <c r="G14" s="92">
        <f>SUM('Egresos Reales'!H10)</f>
        <v>18888914.95</v>
      </c>
      <c r="H14" s="25">
        <f>SUM('Presupuesto Egresos'!H10)</f>
        <v>17813916</v>
      </c>
      <c r="I14" s="92">
        <f>SUM(H14-G14)</f>
        <v>-1074998.9499999993</v>
      </c>
    </row>
    <row r="15" spans="1:9" ht="12.75">
      <c r="A15" s="9"/>
      <c r="B15" s="12"/>
      <c r="C15" s="12"/>
      <c r="D15" s="12"/>
      <c r="E15" s="12"/>
      <c r="F15" s="26"/>
      <c r="G15" s="26"/>
      <c r="H15" s="26"/>
      <c r="I15" s="26"/>
    </row>
    <row r="16" spans="6:9" ht="12.75">
      <c r="F16" s="32"/>
      <c r="G16" s="32"/>
      <c r="H16" s="32"/>
      <c r="I16" s="32"/>
    </row>
    <row r="17" spans="1:9" ht="12.75">
      <c r="A17" s="5" t="s">
        <v>4</v>
      </c>
      <c r="B17" s="6">
        <f aca="true" t="shared" si="0" ref="B17:I17">SUM(B9:B15)</f>
        <v>65870611.68000001</v>
      </c>
      <c r="C17" s="6">
        <f t="shared" si="0"/>
        <v>72269615.46000001</v>
      </c>
      <c r="D17" s="6">
        <f t="shared" si="0"/>
        <v>65901165</v>
      </c>
      <c r="E17" s="6">
        <f t="shared" si="0"/>
        <v>-6368450.46</v>
      </c>
      <c r="F17" s="6">
        <f t="shared" si="0"/>
        <v>134888416.02</v>
      </c>
      <c r="G17" s="94">
        <f t="shared" si="0"/>
        <v>142677260.72</v>
      </c>
      <c r="H17" s="6">
        <f t="shared" si="0"/>
        <v>134768358</v>
      </c>
      <c r="I17" s="94">
        <f t="shared" si="0"/>
        <v>-7908902.719999999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755905511811024" right="0.3937007874015748" top="0.37" bottom="0.1968503937007874" header="0.44" footer="0"/>
  <pageSetup fitToHeight="1" fitToWidth="1" horizontalDpi="600" verticalDpi="600" orientation="landscape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8" zoomScaleNormal="98" zoomScalePageLayoutView="0" workbookViewId="0" topLeftCell="A1">
      <selection activeCell="A1" sqref="A1:I1"/>
    </sheetView>
  </sheetViews>
  <sheetFormatPr defaultColWidth="11.421875" defaultRowHeight="12.75"/>
  <cols>
    <col min="1" max="1" width="28.140625" style="0" bestFit="1" customWidth="1"/>
    <col min="2" max="9" width="15.5742187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62</v>
      </c>
      <c r="B3" s="228"/>
      <c r="C3" s="228"/>
      <c r="D3" s="228"/>
      <c r="E3" s="228"/>
      <c r="F3" s="228"/>
      <c r="G3" s="228"/>
      <c r="H3" s="228"/>
      <c r="I3" s="228"/>
    </row>
    <row r="4" spans="1:9" ht="13.5" thickBot="1">
      <c r="A4" s="96"/>
      <c r="B4" s="96"/>
      <c r="C4" s="96"/>
      <c r="D4" s="96"/>
      <c r="E4" s="96"/>
      <c r="F4" s="96"/>
      <c r="G4" s="96"/>
      <c r="H4" s="96"/>
      <c r="I4" s="96"/>
    </row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27" t="s">
        <v>63</v>
      </c>
      <c r="B10" s="220">
        <v>4570580.54</v>
      </c>
      <c r="C10" s="220">
        <v>16230133.219999999</v>
      </c>
      <c r="D10" s="220">
        <v>15810000</v>
      </c>
      <c r="E10" s="220">
        <v>-420133.2199999988</v>
      </c>
      <c r="F10" s="25">
        <v>15476264.829999998</v>
      </c>
      <c r="G10" s="92">
        <f>SUM('Egresos Reales'!H13)</f>
        <v>33855708.62</v>
      </c>
      <c r="H10" s="25">
        <f>SUM('Presupuesto Egresos'!H13)</f>
        <v>31947855</v>
      </c>
      <c r="I10" s="92">
        <f>SUM(H10-G10)</f>
        <v>-1907853.6199999973</v>
      </c>
    </row>
    <row r="11" spans="1:9" ht="12.75">
      <c r="A11" s="8"/>
      <c r="B11" s="11"/>
      <c r="C11" s="11"/>
      <c r="D11" s="11"/>
      <c r="E11" s="11"/>
      <c r="F11" s="25"/>
      <c r="G11" s="25"/>
      <c r="H11" s="25"/>
      <c r="I11" s="25"/>
    </row>
    <row r="12" spans="1:9" ht="12.75">
      <c r="A12" s="27" t="s">
        <v>125</v>
      </c>
      <c r="B12" s="220">
        <v>1830086.93</v>
      </c>
      <c r="C12" s="220">
        <v>6894990.010000001</v>
      </c>
      <c r="D12" s="220">
        <v>3412500</v>
      </c>
      <c r="E12" s="220">
        <v>-3482490.01</v>
      </c>
      <c r="F12" s="25">
        <v>5222180.21</v>
      </c>
      <c r="G12" s="92">
        <f>SUM('Egresos Reales'!H14)</f>
        <v>11533559.399999999</v>
      </c>
      <c r="H12" s="25">
        <f>SUM('Presupuesto Egresos'!H14)</f>
        <v>7875000</v>
      </c>
      <c r="I12" s="92">
        <f>SUM(H12-G12)</f>
        <v>-3658559.3999999985</v>
      </c>
    </row>
    <row r="13" spans="1:9" ht="12.75">
      <c r="A13" s="8"/>
      <c r="B13" s="11"/>
      <c r="C13" s="11"/>
      <c r="D13" s="11"/>
      <c r="E13" s="11"/>
      <c r="F13" s="25"/>
      <c r="G13" s="25"/>
      <c r="H13" s="25"/>
      <c r="I13" s="25"/>
    </row>
    <row r="14" spans="1:9" ht="12.75">
      <c r="A14" s="27" t="s">
        <v>49</v>
      </c>
      <c r="B14" s="220">
        <v>0</v>
      </c>
      <c r="C14" s="220">
        <v>116116</v>
      </c>
      <c r="D14" s="220">
        <v>0</v>
      </c>
      <c r="E14" s="220">
        <v>-116116</v>
      </c>
      <c r="F14" s="25">
        <v>0</v>
      </c>
      <c r="G14" s="92">
        <f>SUM('Egresos Reales'!H15)</f>
        <v>116116</v>
      </c>
      <c r="H14" s="25">
        <f>SUM('Presupuesto Egresos'!H15)</f>
        <v>0</v>
      </c>
      <c r="I14" s="92">
        <f>SUM(H14-G14)</f>
        <v>-116116</v>
      </c>
    </row>
    <row r="15" spans="1:9" ht="12.75">
      <c r="A15" s="8"/>
      <c r="B15" s="11"/>
      <c r="C15" s="11"/>
      <c r="D15" s="11"/>
      <c r="E15" s="11"/>
      <c r="F15" s="25"/>
      <c r="G15" s="92"/>
      <c r="H15" s="25"/>
      <c r="I15" s="92"/>
    </row>
    <row r="16" spans="1:9" ht="12.75">
      <c r="A16" s="27" t="s">
        <v>50</v>
      </c>
      <c r="B16" s="220">
        <v>0</v>
      </c>
      <c r="C16" s="220">
        <v>0</v>
      </c>
      <c r="D16" s="220">
        <v>0</v>
      </c>
      <c r="E16" s="220">
        <v>0</v>
      </c>
      <c r="F16" s="25">
        <v>0</v>
      </c>
      <c r="G16" s="92">
        <f>SUM('Egresos Reales'!H16)</f>
        <v>0</v>
      </c>
      <c r="H16" s="25">
        <f>SUM('Presupuesto Egresos'!H16)</f>
        <v>0</v>
      </c>
      <c r="I16" s="92">
        <f>SUM(H16-G16)</f>
        <v>0</v>
      </c>
    </row>
    <row r="17" spans="1:9" ht="12.75">
      <c r="A17" s="8"/>
      <c r="B17" s="11"/>
      <c r="C17" s="11"/>
      <c r="D17" s="11"/>
      <c r="E17" s="11"/>
      <c r="F17" s="25"/>
      <c r="G17" s="92"/>
      <c r="H17" s="25"/>
      <c r="I17" s="92"/>
    </row>
    <row r="18" spans="1:9" ht="12.75">
      <c r="A18" s="27" t="s">
        <v>126</v>
      </c>
      <c r="B18" s="220">
        <v>0</v>
      </c>
      <c r="C18" s="220">
        <v>0</v>
      </c>
      <c r="D18" s="220">
        <v>2000</v>
      </c>
      <c r="E18" s="220">
        <v>2000</v>
      </c>
      <c r="F18" s="25">
        <v>0</v>
      </c>
      <c r="G18" s="92">
        <f>SUM('Egresos Reales'!H17)</f>
        <v>0</v>
      </c>
      <c r="H18" s="25">
        <f>SUM('Presupuesto Egresos'!H17)</f>
        <v>6000</v>
      </c>
      <c r="I18" s="92">
        <f>SUM(H18-G18)</f>
        <v>6000</v>
      </c>
    </row>
    <row r="19" spans="1:9" ht="12.75">
      <c r="A19" s="27"/>
      <c r="B19" s="220"/>
      <c r="C19" s="220"/>
      <c r="D19" s="220"/>
      <c r="E19" s="220"/>
      <c r="F19" s="25"/>
      <c r="G19" s="92"/>
      <c r="H19" s="25"/>
      <c r="I19" s="92"/>
    </row>
    <row r="20" spans="1:9" ht="12.75">
      <c r="A20" s="27" t="s">
        <v>3</v>
      </c>
      <c r="B20" s="220">
        <v>678632.15</v>
      </c>
      <c r="C20" s="220">
        <v>928754.61</v>
      </c>
      <c r="D20" s="220">
        <v>1050677</v>
      </c>
      <c r="E20" s="220">
        <v>121922.39</v>
      </c>
      <c r="F20" s="25">
        <v>1634039.25</v>
      </c>
      <c r="G20" s="92">
        <f>SUM('Egresos Reales'!H18)</f>
        <v>1737670.92</v>
      </c>
      <c r="H20" s="25">
        <f>SUM('Presupuesto Egresos'!H18)</f>
        <v>2147326</v>
      </c>
      <c r="I20" s="92">
        <f>SUM(H20-G20)</f>
        <v>409655.0800000001</v>
      </c>
    </row>
    <row r="21" spans="1:9" ht="12.75">
      <c r="A21" s="9"/>
      <c r="B21" s="9"/>
      <c r="C21" s="9"/>
      <c r="D21" s="9"/>
      <c r="E21" s="9"/>
      <c r="F21" s="26"/>
      <c r="G21" s="26"/>
      <c r="H21" s="26"/>
      <c r="I21" s="26"/>
    </row>
    <row r="22" spans="6:9" ht="12.75">
      <c r="F22" s="32"/>
      <c r="G22" s="32"/>
      <c r="H22" s="32"/>
      <c r="I22" s="32"/>
    </row>
    <row r="23" spans="1:9" ht="12.75">
      <c r="A23" s="5" t="s">
        <v>4</v>
      </c>
      <c r="B23" s="6">
        <f aca="true" t="shared" si="0" ref="B23:I23">SUM(B9:B21)</f>
        <v>7079299.62</v>
      </c>
      <c r="C23" s="6">
        <f t="shared" si="0"/>
        <v>24169993.84</v>
      </c>
      <c r="D23" s="6">
        <f t="shared" si="0"/>
        <v>20275177</v>
      </c>
      <c r="E23" s="6">
        <f t="shared" si="0"/>
        <v>-3894816.8399999985</v>
      </c>
      <c r="F23" s="6">
        <f t="shared" si="0"/>
        <v>22332484.29</v>
      </c>
      <c r="G23" s="94">
        <f t="shared" si="0"/>
        <v>47243054.94</v>
      </c>
      <c r="H23" s="6">
        <f t="shared" si="0"/>
        <v>41976181</v>
      </c>
      <c r="I23" s="94">
        <f t="shared" si="0"/>
        <v>-5266873.939999996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" right="0.3937007874015748" top="0.48" bottom="0.17" header="0" footer="0"/>
  <pageSetup fitToHeight="1" fitToWidth="1" horizontalDpi="600" verticalDpi="600" orientation="landscape" scale="8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2.7109375" style="0" bestFit="1" customWidth="1"/>
    <col min="2" max="9" width="15.710937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64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27" t="s">
        <v>127</v>
      </c>
      <c r="B10" s="220">
        <v>1441436.61</v>
      </c>
      <c r="C10" s="220">
        <v>2272985.35</v>
      </c>
      <c r="D10" s="220">
        <v>2113750</v>
      </c>
      <c r="E10" s="220">
        <v>-159235.35</v>
      </c>
      <c r="F10" s="25">
        <v>4110865.27</v>
      </c>
      <c r="G10" s="92">
        <f>SUM('Egresos Reales'!H21)</f>
        <v>4964403.029999999</v>
      </c>
      <c r="H10" s="25">
        <f>SUM('Presupuesto Egresos'!H21)</f>
        <v>4918750</v>
      </c>
      <c r="I10" s="92">
        <f>SUM(H10-G10)</f>
        <v>-45653.02999999933</v>
      </c>
    </row>
    <row r="11" spans="1:9" ht="12.75">
      <c r="A11" s="20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7" t="s">
        <v>51</v>
      </c>
      <c r="B12" s="220">
        <v>0</v>
      </c>
      <c r="C12" s="220">
        <v>0</v>
      </c>
      <c r="D12" s="220">
        <v>0</v>
      </c>
      <c r="E12" s="220">
        <v>0</v>
      </c>
      <c r="F12" s="25">
        <v>0</v>
      </c>
      <c r="G12" s="92">
        <f>SUM('Egresos Reales'!H22)</f>
        <v>0</v>
      </c>
      <c r="H12" s="25">
        <f>SUM('Presupuesto Egresos'!H22)</f>
        <v>0</v>
      </c>
      <c r="I12" s="92">
        <f>SUM(H12-G12)</f>
        <v>0</v>
      </c>
    </row>
    <row r="13" spans="1:9" ht="12.75">
      <c r="A13" s="20"/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27" t="s">
        <v>52</v>
      </c>
      <c r="B14" s="220">
        <v>1696769.65</v>
      </c>
      <c r="C14" s="220">
        <v>849157.63</v>
      </c>
      <c r="D14" s="220">
        <v>1601375</v>
      </c>
      <c r="E14" s="220">
        <v>752217.37</v>
      </c>
      <c r="F14" s="25">
        <v>3460842.62</v>
      </c>
      <c r="G14" s="92">
        <f>SUM('Egresos Reales'!H23)</f>
        <v>2260081.24</v>
      </c>
      <c r="H14" s="25">
        <f>SUM('Presupuesto Egresos'!H23)</f>
        <v>4789750</v>
      </c>
      <c r="I14" s="92">
        <f>SUM(H14-G14)</f>
        <v>2529668.76</v>
      </c>
    </row>
    <row r="15" spans="1:9" ht="12.75">
      <c r="A15" s="20"/>
      <c r="B15" s="25"/>
      <c r="C15" s="25"/>
      <c r="D15" s="25"/>
      <c r="E15" s="25"/>
      <c r="F15" s="25"/>
      <c r="G15" s="92"/>
      <c r="H15" s="25"/>
      <c r="I15" s="92"/>
    </row>
    <row r="16" spans="1:9" ht="12.75">
      <c r="A16" s="27" t="s">
        <v>53</v>
      </c>
      <c r="B16" s="220">
        <v>612585.23</v>
      </c>
      <c r="C16" s="220">
        <v>401792.59</v>
      </c>
      <c r="D16" s="220">
        <v>750000</v>
      </c>
      <c r="E16" s="220">
        <v>348207.41</v>
      </c>
      <c r="F16" s="25">
        <v>1127409.14</v>
      </c>
      <c r="G16" s="92">
        <f>SUM('Egresos Reales'!H24)</f>
        <v>448985.51</v>
      </c>
      <c r="H16" s="25">
        <f>SUM('Presupuesto Egresos'!H24)</f>
        <v>1500000</v>
      </c>
      <c r="I16" s="92">
        <f>SUM(H16-G16)</f>
        <v>1051014.49</v>
      </c>
    </row>
    <row r="17" spans="1:9" ht="12.75">
      <c r="A17" s="20"/>
      <c r="B17" s="25"/>
      <c r="C17" s="25"/>
      <c r="D17" s="25"/>
      <c r="E17" s="25"/>
      <c r="F17" s="25"/>
      <c r="G17" s="92"/>
      <c r="H17" s="25"/>
      <c r="I17" s="92"/>
    </row>
    <row r="18" spans="1:9" ht="12.75">
      <c r="A18" s="27" t="s">
        <v>54</v>
      </c>
      <c r="B18" s="220">
        <v>2986737.25</v>
      </c>
      <c r="C18" s="220">
        <v>2822344.84</v>
      </c>
      <c r="D18" s="220">
        <v>3587250</v>
      </c>
      <c r="E18" s="220">
        <v>764905.16</v>
      </c>
      <c r="F18" s="25">
        <v>6508802.52</v>
      </c>
      <c r="G18" s="92">
        <f>SUM('Egresos Reales'!H25)</f>
        <v>5212159.92</v>
      </c>
      <c r="H18" s="25">
        <f>SUM('Presupuesto Egresos'!H25)</f>
        <v>5546500</v>
      </c>
      <c r="I18" s="92">
        <f>SUM(H18-G18)</f>
        <v>334340.0800000001</v>
      </c>
    </row>
    <row r="19" spans="1:9" ht="12.75">
      <c r="A19" s="27"/>
      <c r="B19" s="220"/>
      <c r="C19" s="220"/>
      <c r="D19" s="220"/>
      <c r="E19" s="220"/>
      <c r="F19" s="25"/>
      <c r="G19" s="92"/>
      <c r="H19" s="25"/>
      <c r="I19" s="92"/>
    </row>
    <row r="20" spans="1:9" ht="12.75">
      <c r="A20" s="27" t="s">
        <v>3</v>
      </c>
      <c r="B20" s="220">
        <v>700797.3</v>
      </c>
      <c r="C20" s="220">
        <v>786650.37</v>
      </c>
      <c r="D20" s="220">
        <v>630000</v>
      </c>
      <c r="E20" s="220">
        <v>-156650.37</v>
      </c>
      <c r="F20" s="25">
        <v>1131652.3</v>
      </c>
      <c r="G20" s="92">
        <f>SUM('Egresos Reales'!H26)</f>
        <v>1083505.47</v>
      </c>
      <c r="H20" s="25">
        <f>SUM('Presupuesto Egresos'!H26)</f>
        <v>1260000</v>
      </c>
      <c r="I20" s="92">
        <f>SUM(H20-G20)</f>
        <v>176494.53000000003</v>
      </c>
    </row>
    <row r="21" spans="1:9" ht="12.75">
      <c r="A21" s="27"/>
      <c r="B21" s="220"/>
      <c r="C21" s="220"/>
      <c r="D21" s="220"/>
      <c r="E21" s="220"/>
      <c r="F21" s="25"/>
      <c r="G21" s="92"/>
      <c r="H21" s="25"/>
      <c r="I21" s="92"/>
    </row>
    <row r="22" spans="1:9" ht="12.75">
      <c r="A22" s="27" t="s">
        <v>350</v>
      </c>
      <c r="B22" s="220">
        <v>282293.25</v>
      </c>
      <c r="C22" s="220">
        <v>759364.23</v>
      </c>
      <c r="D22" s="220">
        <v>297183</v>
      </c>
      <c r="E22" s="220">
        <v>-462181.23</v>
      </c>
      <c r="F22" s="25">
        <v>571199.7</v>
      </c>
      <c r="G22" s="92">
        <f>SUM('Egresos Reales'!H27)</f>
        <v>1362738.51</v>
      </c>
      <c r="H22" s="25">
        <f>SUM('Presupuesto Egresos'!H27)</f>
        <v>593866</v>
      </c>
      <c r="I22" s="92">
        <f>SUM(H22-G22)</f>
        <v>-768872.51</v>
      </c>
    </row>
    <row r="23" spans="1:9" ht="12.75">
      <c r="A23" s="9"/>
      <c r="B23" s="12"/>
      <c r="C23" s="12"/>
      <c r="D23" s="12"/>
      <c r="E23" s="12"/>
      <c r="F23" s="26"/>
      <c r="G23" s="26"/>
      <c r="H23" s="26"/>
      <c r="I23" s="26"/>
    </row>
    <row r="24" spans="2:9" ht="12.75">
      <c r="B24" s="32"/>
      <c r="C24" s="32"/>
      <c r="D24" s="32"/>
      <c r="E24" s="32"/>
      <c r="F24" s="32"/>
      <c r="G24" s="32"/>
      <c r="H24" s="32"/>
      <c r="I24" s="32"/>
    </row>
    <row r="25" spans="1:9" ht="12.75">
      <c r="A25" s="5" t="s">
        <v>4</v>
      </c>
      <c r="B25" s="6">
        <f aca="true" t="shared" si="0" ref="B25:I25">SUM(B9:B23)</f>
        <v>7720619.29</v>
      </c>
      <c r="C25" s="6">
        <f t="shared" si="0"/>
        <v>7892295.01</v>
      </c>
      <c r="D25" s="6">
        <f t="shared" si="0"/>
        <v>8979558</v>
      </c>
      <c r="E25" s="6">
        <f t="shared" si="0"/>
        <v>1087262.9899999998</v>
      </c>
      <c r="F25" s="6">
        <f t="shared" si="0"/>
        <v>16910771.55</v>
      </c>
      <c r="G25" s="94">
        <f t="shared" si="0"/>
        <v>15331873.68</v>
      </c>
      <c r="H25" s="6">
        <f t="shared" si="0"/>
        <v>18608866</v>
      </c>
      <c r="I25" s="94">
        <f t="shared" si="0"/>
        <v>3276992.320000001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8" right="0.18" top="0.48" bottom="0.17" header="0.39" footer="0"/>
  <pageSetup horizontalDpi="600" verticalDpi="600" orientation="landscape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2.57421875" style="0" bestFit="1" customWidth="1"/>
    <col min="2" max="9" width="15.8515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286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28"/>
      <c r="B9" s="28"/>
      <c r="C9" s="28"/>
      <c r="D9" s="28"/>
      <c r="E9" s="28"/>
      <c r="F9" s="24"/>
      <c r="G9" s="24"/>
      <c r="H9" s="24"/>
      <c r="I9" s="24"/>
    </row>
    <row r="10" spans="1:9" ht="12.75">
      <c r="A10" s="27" t="s">
        <v>249</v>
      </c>
      <c r="B10" s="220">
        <v>10335779.63</v>
      </c>
      <c r="C10" s="220">
        <v>11794201.68</v>
      </c>
      <c r="D10" s="220">
        <v>10950000</v>
      </c>
      <c r="E10" s="220">
        <v>-844201.68</v>
      </c>
      <c r="F10" s="25">
        <v>22511449.65</v>
      </c>
      <c r="G10" s="92">
        <f>SUM('Egresos Reales'!H30)</f>
        <v>22242364.12</v>
      </c>
      <c r="H10" s="25">
        <f>SUM('Presupuesto Egresos'!H30)</f>
        <v>21900000</v>
      </c>
      <c r="I10" s="92">
        <f>SUM(H10-G10)</f>
        <v>-342364.12000000104</v>
      </c>
    </row>
    <row r="11" spans="1:9" ht="12.75">
      <c r="A11" s="20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7" t="s">
        <v>55</v>
      </c>
      <c r="B12" s="220">
        <v>2833091.65</v>
      </c>
      <c r="C12" s="220">
        <v>5750679.07</v>
      </c>
      <c r="D12" s="220">
        <v>4350000</v>
      </c>
      <c r="E12" s="220">
        <v>-1400679.07</v>
      </c>
      <c r="F12" s="25">
        <v>8097763.58</v>
      </c>
      <c r="G12" s="92">
        <f>SUM('Egresos Reales'!H31)</f>
        <v>9094779.780000001</v>
      </c>
      <c r="H12" s="25">
        <f>SUM('Presupuesto Egresos'!H31)</f>
        <v>9302800</v>
      </c>
      <c r="I12" s="92">
        <f>SUM(H12-G12)</f>
        <v>208020.2199999988</v>
      </c>
    </row>
    <row r="13" spans="1:9" ht="12.75">
      <c r="A13" s="20"/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8" t="s">
        <v>128</v>
      </c>
      <c r="B14" s="11">
        <v>19038.05</v>
      </c>
      <c r="C14" s="11">
        <v>11298.4</v>
      </c>
      <c r="D14" s="11">
        <v>33000</v>
      </c>
      <c r="E14" s="11">
        <v>21701.6</v>
      </c>
      <c r="F14" s="25">
        <v>49135.05</v>
      </c>
      <c r="G14" s="92">
        <f>SUM('Egresos Reales'!H32)</f>
        <v>16614.85</v>
      </c>
      <c r="H14" s="25">
        <f>SUM('Presupuesto Egresos'!H32)</f>
        <v>66000</v>
      </c>
      <c r="I14" s="92">
        <f>SUM(H14-G14)</f>
        <v>49385.15</v>
      </c>
    </row>
    <row r="15" spans="1:9" ht="12.75">
      <c r="A15" s="20"/>
      <c r="B15" s="25"/>
      <c r="C15" s="25"/>
      <c r="D15" s="25"/>
      <c r="E15" s="25"/>
      <c r="F15" s="25"/>
      <c r="G15" s="92"/>
      <c r="H15" s="25"/>
      <c r="I15" s="92"/>
    </row>
    <row r="16" spans="1:9" ht="12.75">
      <c r="A16" s="27" t="s">
        <v>57</v>
      </c>
      <c r="B16" s="220">
        <v>798315.69</v>
      </c>
      <c r="C16" s="220">
        <v>1223053.95</v>
      </c>
      <c r="D16" s="220">
        <v>984000</v>
      </c>
      <c r="E16" s="220">
        <v>-239053.95</v>
      </c>
      <c r="F16" s="25">
        <v>1342951.59</v>
      </c>
      <c r="G16" s="92">
        <f>SUM('Egresos Reales'!H33)</f>
        <v>1805065.76</v>
      </c>
      <c r="H16" s="25">
        <f>SUM('Presupuesto Egresos'!H33)</f>
        <v>1970299</v>
      </c>
      <c r="I16" s="92">
        <f>SUM(H16-G16)</f>
        <v>165233.24</v>
      </c>
    </row>
    <row r="17" spans="1:9" ht="12.75">
      <c r="A17" s="20"/>
      <c r="B17" s="25"/>
      <c r="C17" s="25"/>
      <c r="D17" s="25"/>
      <c r="E17" s="25"/>
      <c r="F17" s="25"/>
      <c r="G17" s="92"/>
      <c r="H17" s="25"/>
      <c r="I17" s="92"/>
    </row>
    <row r="18" spans="1:9" ht="12.75">
      <c r="A18" s="27" t="s">
        <v>56</v>
      </c>
      <c r="B18" s="220">
        <v>27509.49</v>
      </c>
      <c r="C18" s="220">
        <v>114230.41</v>
      </c>
      <c r="D18" s="220">
        <v>76200</v>
      </c>
      <c r="E18" s="220">
        <v>-38030.41</v>
      </c>
      <c r="F18" s="25">
        <v>67663.9</v>
      </c>
      <c r="G18" s="92">
        <f>SUM('Egresos Reales'!H34)</f>
        <v>129891.38</v>
      </c>
      <c r="H18" s="25">
        <f>SUM('Presupuesto Egresos'!H34)</f>
        <v>152800</v>
      </c>
      <c r="I18" s="92">
        <f>SUM(H18-G18)</f>
        <v>22908.619999999995</v>
      </c>
    </row>
    <row r="19" spans="1:9" ht="12.75">
      <c r="A19" s="20"/>
      <c r="B19" s="25"/>
      <c r="C19" s="25"/>
      <c r="D19" s="25"/>
      <c r="E19" s="25"/>
      <c r="F19" s="25"/>
      <c r="G19" s="92"/>
      <c r="H19" s="25"/>
      <c r="I19" s="92"/>
    </row>
    <row r="20" spans="1:9" ht="12.75">
      <c r="A20" s="20" t="s">
        <v>140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92">
        <f>SUM('Egresos Reales'!H35)</f>
        <v>0</v>
      </c>
      <c r="H20" s="25">
        <f>SUM('Presupuesto Egresos'!H35)</f>
        <v>0</v>
      </c>
      <c r="I20" s="92">
        <f>SUM(H20-G20)</f>
        <v>0</v>
      </c>
    </row>
    <row r="21" spans="1:9" ht="12.75">
      <c r="A21" s="20"/>
      <c r="B21" s="25"/>
      <c r="C21" s="25"/>
      <c r="D21" s="25"/>
      <c r="E21" s="25"/>
      <c r="F21" s="25"/>
      <c r="G21" s="92"/>
      <c r="H21" s="25"/>
      <c r="I21" s="92"/>
    </row>
    <row r="22" spans="1:9" ht="12.75">
      <c r="A22" s="8" t="s">
        <v>3</v>
      </c>
      <c r="B22" s="11">
        <v>279776.54</v>
      </c>
      <c r="C22" s="11">
        <v>1418764.07</v>
      </c>
      <c r="D22" s="11">
        <v>418200</v>
      </c>
      <c r="E22" s="11">
        <v>-1000564.07</v>
      </c>
      <c r="F22" s="25">
        <v>816215.76</v>
      </c>
      <c r="G22" s="92">
        <f>SUM('Egresos Reales'!H36)</f>
        <v>3166877.3600000003</v>
      </c>
      <c r="H22" s="25">
        <f>SUM('Presupuesto Egresos'!H36)</f>
        <v>1555085</v>
      </c>
      <c r="I22" s="92">
        <f>SUM(H22-G22)</f>
        <v>-1611792.3600000003</v>
      </c>
    </row>
    <row r="23" spans="1:9" ht="12.75">
      <c r="A23" s="29"/>
      <c r="B23" s="29"/>
      <c r="C23" s="29"/>
      <c r="D23" s="29"/>
      <c r="E23" s="29"/>
      <c r="F23" s="26"/>
      <c r="G23" s="26"/>
      <c r="H23" s="26"/>
      <c r="I23" s="26"/>
    </row>
    <row r="24" spans="6:9" ht="12.75">
      <c r="F24" s="32"/>
      <c r="G24" s="32"/>
      <c r="H24" s="32"/>
      <c r="I24" s="32"/>
    </row>
    <row r="25" spans="1:9" ht="12.75">
      <c r="A25" s="5" t="s">
        <v>4</v>
      </c>
      <c r="B25" s="6">
        <f aca="true" t="shared" si="0" ref="B25:I25">SUM(B9:B23)</f>
        <v>14293511.05</v>
      </c>
      <c r="C25" s="6">
        <f t="shared" si="0"/>
        <v>20312227.58</v>
      </c>
      <c r="D25" s="6">
        <f t="shared" si="0"/>
        <v>16811400</v>
      </c>
      <c r="E25" s="6">
        <f t="shared" si="0"/>
        <v>-3500827.58</v>
      </c>
      <c r="F25" s="6">
        <f t="shared" si="0"/>
        <v>32885179.529999997</v>
      </c>
      <c r="G25" s="94">
        <f t="shared" si="0"/>
        <v>36455593.25000001</v>
      </c>
      <c r="H25" s="6">
        <f t="shared" si="0"/>
        <v>34946984</v>
      </c>
      <c r="I25" s="94">
        <f t="shared" si="0"/>
        <v>-1508609.2500000026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4" right="0.3937007874015748" top="0.52" bottom="0.17" header="0" footer="0"/>
  <pageSetup horizontalDpi="600" verticalDpi="600" orientation="landscape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5.7109375" style="0" bestFit="1" customWidth="1"/>
    <col min="2" max="9" width="16.00390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65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27" t="s">
        <v>58</v>
      </c>
      <c r="B10" s="220">
        <v>1435799.44</v>
      </c>
      <c r="C10" s="220">
        <v>1253989.67</v>
      </c>
      <c r="D10" s="220">
        <v>5061000</v>
      </c>
      <c r="E10" s="220">
        <v>3807010.33</v>
      </c>
      <c r="F10" s="25">
        <v>2826988.61</v>
      </c>
      <c r="G10" s="92">
        <f>SUM('Egresos Reales'!H39)</f>
        <v>2880533.3099999996</v>
      </c>
      <c r="H10" s="25">
        <f>SUM('Presupuesto Egresos'!H39)</f>
        <v>11160800</v>
      </c>
      <c r="I10" s="92">
        <f>SUM(H10-G10)</f>
        <v>8280266.69</v>
      </c>
    </row>
    <row r="11" spans="1:9" ht="12.75">
      <c r="A11" s="20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7" t="s">
        <v>59</v>
      </c>
      <c r="B12" s="220">
        <v>0</v>
      </c>
      <c r="C12" s="220">
        <v>0</v>
      </c>
      <c r="D12" s="220">
        <v>0</v>
      </c>
      <c r="E12" s="220">
        <v>0</v>
      </c>
      <c r="F12" s="25">
        <v>0</v>
      </c>
      <c r="G12" s="92">
        <f>SUM('Egresos Reales'!H40)</f>
        <v>0</v>
      </c>
      <c r="H12" s="25">
        <f>SUM('Presupuesto Egresos'!H40)</f>
        <v>0</v>
      </c>
      <c r="I12" s="92">
        <f>SUM(H12-G12)</f>
        <v>0</v>
      </c>
    </row>
    <row r="13" spans="1:9" ht="12.75">
      <c r="A13" s="9"/>
      <c r="B13" s="12"/>
      <c r="C13" s="12"/>
      <c r="D13" s="12"/>
      <c r="E13" s="12"/>
      <c r="F13" s="26"/>
      <c r="G13" s="26"/>
      <c r="H13" s="26"/>
      <c r="I13" s="26"/>
    </row>
    <row r="14" spans="2:9" ht="12.75">
      <c r="B14" s="32"/>
      <c r="C14" s="32"/>
      <c r="D14" s="32"/>
      <c r="E14" s="32"/>
      <c r="F14" s="32"/>
      <c r="G14" s="32"/>
      <c r="H14" s="32"/>
      <c r="I14" s="32"/>
    </row>
    <row r="15" spans="1:9" ht="12.75">
      <c r="A15" s="5" t="s">
        <v>4</v>
      </c>
      <c r="B15" s="6">
        <f aca="true" t="shared" si="0" ref="B15:I15">SUM(B9:B13)</f>
        <v>1435799.44</v>
      </c>
      <c r="C15" s="6">
        <f t="shared" si="0"/>
        <v>1253989.67</v>
      </c>
      <c r="D15" s="6">
        <f t="shared" si="0"/>
        <v>5061000</v>
      </c>
      <c r="E15" s="6">
        <f t="shared" si="0"/>
        <v>3807010.33</v>
      </c>
      <c r="F15" s="6">
        <f t="shared" si="0"/>
        <v>2826988.61</v>
      </c>
      <c r="G15" s="94">
        <f t="shared" si="0"/>
        <v>2880533.3099999996</v>
      </c>
      <c r="H15" s="6">
        <f t="shared" si="0"/>
        <v>11160800</v>
      </c>
      <c r="I15" s="94">
        <f t="shared" si="0"/>
        <v>8280266.69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" right="0.2" top="0.25" bottom="0.19" header="0" footer="0"/>
  <pageSetup fitToHeight="1" fitToWidth="1" horizontalDpi="600" verticalDpi="600" orientation="landscape" scale="8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52"/>
    </sheetView>
  </sheetViews>
  <sheetFormatPr defaultColWidth="11.421875" defaultRowHeight="12.75"/>
  <cols>
    <col min="1" max="1" width="24.7109375" style="0" bestFit="1" customWidth="1"/>
    <col min="2" max="9" width="16.281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287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27" t="s">
        <v>60</v>
      </c>
      <c r="B10" s="220">
        <v>9455317.24</v>
      </c>
      <c r="C10" s="220">
        <v>12041611.61</v>
      </c>
      <c r="D10" s="220">
        <v>14584250</v>
      </c>
      <c r="E10" s="220">
        <v>2542638.39</v>
      </c>
      <c r="F10" s="25">
        <v>28633011.56</v>
      </c>
      <c r="G10" s="92">
        <f>SUM('Egresos Reales'!H43)</f>
        <v>25847151.180000003</v>
      </c>
      <c r="H10" s="25">
        <f>SUM('Presupuesto Egresos'!H43)</f>
        <v>33330000</v>
      </c>
      <c r="I10" s="92">
        <f>SUM(H10-G10)</f>
        <v>7482848.819999997</v>
      </c>
    </row>
    <row r="11" spans="1:9" ht="12.75">
      <c r="A11" s="8"/>
      <c r="B11" s="11"/>
      <c r="C11" s="11"/>
      <c r="D11" s="11"/>
      <c r="E11" s="11"/>
      <c r="F11" s="25"/>
      <c r="G11" s="25"/>
      <c r="H11" s="25"/>
      <c r="I11" s="25"/>
    </row>
    <row r="12" spans="1:9" ht="12.75">
      <c r="A12" s="27" t="s">
        <v>371</v>
      </c>
      <c r="B12" s="220">
        <v>4839659.06</v>
      </c>
      <c r="C12" s="220">
        <v>908074.36</v>
      </c>
      <c r="D12" s="220">
        <v>2530950</v>
      </c>
      <c r="E12" s="220">
        <v>1622875.64</v>
      </c>
      <c r="F12" s="25">
        <v>9005024.06</v>
      </c>
      <c r="G12" s="92">
        <f>SUM('Egresos Reales'!H44)</f>
        <v>3452284.34</v>
      </c>
      <c r="H12" s="25">
        <f>SUM('Presupuesto Egresos'!H44)</f>
        <v>8666010.71</v>
      </c>
      <c r="I12" s="92">
        <f>SUM(H12-G12)</f>
        <v>5213726.370000001</v>
      </c>
    </row>
    <row r="13" spans="1:9" ht="12.75">
      <c r="A13" s="8"/>
      <c r="B13" s="11"/>
      <c r="C13" s="11"/>
      <c r="D13" s="11"/>
      <c r="E13" s="11"/>
      <c r="F13" s="25"/>
      <c r="G13" s="25"/>
      <c r="H13" s="25"/>
      <c r="I13" s="25"/>
    </row>
    <row r="14" spans="1:9" ht="12.75">
      <c r="A14" s="27" t="s">
        <v>164</v>
      </c>
      <c r="B14" s="220">
        <v>0</v>
      </c>
      <c r="C14" s="220">
        <v>0</v>
      </c>
      <c r="D14" s="220">
        <v>0</v>
      </c>
      <c r="E14" s="220">
        <v>0</v>
      </c>
      <c r="F14" s="25">
        <v>0</v>
      </c>
      <c r="G14" s="92">
        <f>SUM('Egresos Reales'!H45)</f>
        <v>0</v>
      </c>
      <c r="H14" s="25">
        <f>SUM('Presupuesto Egresos'!H45)</f>
        <v>0</v>
      </c>
      <c r="I14" s="92">
        <f>SUM(H14-G14)</f>
        <v>0</v>
      </c>
    </row>
    <row r="15" spans="1:9" ht="12.75">
      <c r="A15" s="8"/>
      <c r="B15" s="11"/>
      <c r="C15" s="11"/>
      <c r="D15" s="11"/>
      <c r="E15" s="11"/>
      <c r="F15" s="25"/>
      <c r="G15" s="92"/>
      <c r="H15" s="25"/>
      <c r="I15" s="92"/>
    </row>
    <row r="16" spans="1:9" ht="12.75">
      <c r="A16" s="20" t="s">
        <v>61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92">
        <f>SUM('Egresos Reales'!H46)</f>
        <v>0</v>
      </c>
      <c r="H16" s="25">
        <f>SUM('Presupuesto Egresos'!H46)</f>
        <v>0</v>
      </c>
      <c r="I16" s="92">
        <f>SUM(H16-G16)</f>
        <v>0</v>
      </c>
    </row>
    <row r="17" spans="1:9" ht="12.75">
      <c r="A17" s="9"/>
      <c r="B17" s="12"/>
      <c r="C17" s="12"/>
      <c r="D17" s="12"/>
      <c r="E17" s="12"/>
      <c r="F17" s="26"/>
      <c r="G17" s="26"/>
      <c r="H17" s="26"/>
      <c r="I17" s="26"/>
    </row>
    <row r="18" spans="6:9" ht="12.75">
      <c r="F18" s="32"/>
      <c r="G18" s="32"/>
      <c r="H18" s="32"/>
      <c r="I18" s="32"/>
    </row>
    <row r="19" spans="1:9" ht="12.75">
      <c r="A19" s="5" t="s">
        <v>4</v>
      </c>
      <c r="B19" s="6">
        <f aca="true" t="shared" si="0" ref="B19:I19">SUM(B9:B17)</f>
        <v>14294976.3</v>
      </c>
      <c r="C19" s="6">
        <f t="shared" si="0"/>
        <v>12949685.969999999</v>
      </c>
      <c r="D19" s="6">
        <f t="shared" si="0"/>
        <v>17115200</v>
      </c>
      <c r="E19" s="6">
        <f t="shared" si="0"/>
        <v>4165514.0300000003</v>
      </c>
      <c r="F19" s="6">
        <f t="shared" si="0"/>
        <v>37638035.62</v>
      </c>
      <c r="G19" s="94">
        <f t="shared" si="0"/>
        <v>29299435.520000003</v>
      </c>
      <c r="H19" s="6">
        <f t="shared" si="0"/>
        <v>41996010.71</v>
      </c>
      <c r="I19" s="94">
        <f t="shared" si="0"/>
        <v>12696575.189999998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8" right="0.17" top="0.58" bottom="0.21" header="0" footer="0"/>
  <pageSetup horizontalDpi="600" verticalDpi="600" orientation="landscape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51"/>
    </sheetView>
  </sheetViews>
  <sheetFormatPr defaultColWidth="11.421875" defaultRowHeight="12.75"/>
  <cols>
    <col min="1" max="1" width="28.8515625" style="0" bestFit="1" customWidth="1"/>
    <col min="2" max="9" width="16.140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66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27" t="s">
        <v>250</v>
      </c>
      <c r="B10" s="220"/>
      <c r="C10" s="220">
        <v>0</v>
      </c>
      <c r="D10" s="220">
        <v>0</v>
      </c>
      <c r="E10" s="220">
        <v>0</v>
      </c>
      <c r="F10" s="25"/>
      <c r="G10" s="92">
        <f>SUM('Egresos Reales'!H50)</f>
        <v>0</v>
      </c>
      <c r="H10" s="25">
        <f>SUM('Presupuesto Egresos'!H50)</f>
        <v>0</v>
      </c>
      <c r="I10" s="92">
        <f>SUM(H10-G10)</f>
        <v>0</v>
      </c>
    </row>
    <row r="11" spans="1:9" ht="12.75">
      <c r="A11" s="8"/>
      <c r="B11" s="11"/>
      <c r="C11" s="11"/>
      <c r="D11" s="11"/>
      <c r="E11" s="11"/>
      <c r="F11" s="25"/>
      <c r="G11" s="92"/>
      <c r="H11" s="25"/>
      <c r="I11" s="92"/>
    </row>
    <row r="12" spans="1:9" ht="12.75">
      <c r="A12" s="27" t="s">
        <v>52</v>
      </c>
      <c r="B12" s="220"/>
      <c r="C12" s="220">
        <v>0</v>
      </c>
      <c r="D12" s="220">
        <v>0</v>
      </c>
      <c r="E12" s="220">
        <v>0</v>
      </c>
      <c r="F12" s="25"/>
      <c r="G12" s="92">
        <f>SUM('Egresos Reales'!H51)</f>
        <v>0</v>
      </c>
      <c r="H12" s="25">
        <f>SUM('Presupuesto Egresos'!H51)</f>
        <v>0</v>
      </c>
      <c r="I12" s="92">
        <f>SUM(H12-G12)</f>
        <v>0</v>
      </c>
    </row>
    <row r="13" spans="1:9" ht="12.75">
      <c r="A13" s="27"/>
      <c r="B13" s="220"/>
      <c r="C13" s="220"/>
      <c r="D13" s="220"/>
      <c r="E13" s="220"/>
      <c r="F13" s="25"/>
      <c r="G13" s="92"/>
      <c r="H13" s="25"/>
      <c r="I13" s="92"/>
    </row>
    <row r="14" spans="1:9" ht="12.75">
      <c r="A14" s="27" t="s">
        <v>433</v>
      </c>
      <c r="B14" s="220"/>
      <c r="C14" s="220">
        <v>23.2</v>
      </c>
      <c r="D14" s="220">
        <v>0</v>
      </c>
      <c r="E14" s="220">
        <v>-23.2</v>
      </c>
      <c r="F14" s="25"/>
      <c r="G14" s="92">
        <f>SUM('Egresos Reales'!H52)</f>
        <v>23.2</v>
      </c>
      <c r="H14" s="25">
        <f>SUM('Presupuesto Egresos'!H52)</f>
        <v>0</v>
      </c>
      <c r="I14" s="92">
        <f>SUM(H14-G14)</f>
        <v>-23.2</v>
      </c>
    </row>
    <row r="15" spans="1:9" ht="12.75">
      <c r="A15" s="27"/>
      <c r="B15" s="220"/>
      <c r="C15" s="220"/>
      <c r="D15" s="220"/>
      <c r="E15" s="220"/>
      <c r="F15" s="25"/>
      <c r="G15" s="92"/>
      <c r="H15" s="25"/>
      <c r="I15" s="92"/>
    </row>
    <row r="16" spans="1:9" ht="12.75">
      <c r="A16" s="27" t="s">
        <v>373</v>
      </c>
      <c r="B16" s="220"/>
      <c r="C16" s="220">
        <v>0</v>
      </c>
      <c r="D16" s="220">
        <v>0</v>
      </c>
      <c r="E16" s="220">
        <v>0</v>
      </c>
      <c r="F16" s="25">
        <v>34.5</v>
      </c>
      <c r="G16" s="92">
        <f>SUM('Egresos Reales'!H53)</f>
        <v>0</v>
      </c>
      <c r="H16" s="25">
        <f>SUM('Presupuesto Egresos'!H53)</f>
        <v>0</v>
      </c>
      <c r="I16" s="92">
        <f>SUM(H16-G16)</f>
        <v>0</v>
      </c>
    </row>
    <row r="17" spans="1:9" ht="12.75">
      <c r="A17" s="27"/>
      <c r="B17" s="220"/>
      <c r="C17" s="220"/>
      <c r="D17" s="220"/>
      <c r="E17" s="220"/>
      <c r="F17" s="25"/>
      <c r="G17" s="92"/>
      <c r="H17" s="25"/>
      <c r="I17" s="92"/>
    </row>
    <row r="18" spans="1:9" ht="12.75">
      <c r="A18" s="27" t="s">
        <v>374</v>
      </c>
      <c r="B18" s="220">
        <v>23</v>
      </c>
      <c r="C18" s="220">
        <v>0</v>
      </c>
      <c r="D18" s="220">
        <v>0</v>
      </c>
      <c r="E18" s="220">
        <v>0</v>
      </c>
      <c r="F18" s="25">
        <v>23</v>
      </c>
      <c r="G18" s="92">
        <f>SUM('Egresos Reales'!H54)</f>
        <v>0</v>
      </c>
      <c r="H18" s="25">
        <f>SUM('Presupuesto Egresos'!H54)</f>
        <v>0</v>
      </c>
      <c r="I18" s="92">
        <f>SUM(H18-G18)</f>
        <v>0</v>
      </c>
    </row>
    <row r="19" spans="1:9" ht="12.75">
      <c r="A19" s="27"/>
      <c r="B19" s="220"/>
      <c r="C19" s="220"/>
      <c r="D19" s="220"/>
      <c r="E19" s="220"/>
      <c r="F19" s="25"/>
      <c r="G19" s="92"/>
      <c r="H19" s="25"/>
      <c r="I19" s="92"/>
    </row>
    <row r="20" spans="1:9" ht="12.75">
      <c r="A20" s="27" t="s">
        <v>446</v>
      </c>
      <c r="B20" s="220"/>
      <c r="C20" s="220">
        <v>0</v>
      </c>
      <c r="D20" s="220">
        <v>300</v>
      </c>
      <c r="E20" s="220">
        <v>300</v>
      </c>
      <c r="F20" s="25"/>
      <c r="G20" s="92">
        <f>SUM('Egresos Reales'!H55)</f>
        <v>-1</v>
      </c>
      <c r="H20" s="25">
        <f>SUM('Presupuesto Egresos'!H55)</f>
        <v>600</v>
      </c>
      <c r="I20" s="92">
        <f>SUM(H20-G20)</f>
        <v>601</v>
      </c>
    </row>
    <row r="21" spans="1:9" ht="12.75">
      <c r="A21" s="27"/>
      <c r="B21" s="220"/>
      <c r="C21" s="220"/>
      <c r="D21" s="220"/>
      <c r="E21" s="220"/>
      <c r="F21" s="25"/>
      <c r="G21" s="92"/>
      <c r="H21" s="25"/>
      <c r="I21" s="92"/>
    </row>
    <row r="22" spans="1:9" ht="12.75">
      <c r="A22" s="27" t="s">
        <v>440</v>
      </c>
      <c r="B22" s="220"/>
      <c r="C22" s="220">
        <v>0</v>
      </c>
      <c r="D22" s="220">
        <v>0</v>
      </c>
      <c r="E22" s="220">
        <v>0</v>
      </c>
      <c r="F22" s="25"/>
      <c r="G22" s="92">
        <f>SUM('Egresos Reales'!H56)</f>
        <v>0</v>
      </c>
      <c r="H22" s="25">
        <f>SUM('Presupuesto Egresos'!H56)</f>
        <v>0</v>
      </c>
      <c r="I22" s="92">
        <f>SUM(H22-G22)</f>
        <v>0</v>
      </c>
    </row>
    <row r="23" spans="1:9" ht="12.75">
      <c r="A23" s="27"/>
      <c r="B23" s="220"/>
      <c r="C23" s="220"/>
      <c r="D23" s="220"/>
      <c r="E23" s="220"/>
      <c r="F23" s="25"/>
      <c r="G23" s="92"/>
      <c r="H23" s="25"/>
      <c r="I23" s="92"/>
    </row>
    <row r="24" spans="1:9" ht="12.75">
      <c r="A24" s="27" t="s">
        <v>432</v>
      </c>
      <c r="B24" s="220"/>
      <c r="C24" s="220">
        <v>0</v>
      </c>
      <c r="D24" s="220">
        <v>0</v>
      </c>
      <c r="E24" s="220">
        <v>0</v>
      </c>
      <c r="F24" s="25"/>
      <c r="G24" s="92">
        <f>SUM('Egresos Reales'!H57)</f>
        <v>0</v>
      </c>
      <c r="H24" s="25">
        <f>SUM('Presupuesto Egresos'!H57)</f>
        <v>0</v>
      </c>
      <c r="I24" s="92">
        <f>SUM(H24-G24)</f>
        <v>0</v>
      </c>
    </row>
    <row r="25" spans="1:9" ht="12.75">
      <c r="A25" s="27"/>
      <c r="B25" s="220"/>
      <c r="C25" s="220"/>
      <c r="D25" s="220"/>
      <c r="E25" s="220"/>
      <c r="F25" s="25"/>
      <c r="G25" s="92"/>
      <c r="H25" s="25"/>
      <c r="I25" s="92"/>
    </row>
    <row r="26" spans="1:9" ht="12.75">
      <c r="A26" s="27" t="s">
        <v>375</v>
      </c>
      <c r="B26" s="220"/>
      <c r="C26" s="220">
        <v>0</v>
      </c>
      <c r="D26" s="220">
        <v>0</v>
      </c>
      <c r="E26" s="220">
        <v>0</v>
      </c>
      <c r="F26" s="25">
        <v>2387386.78</v>
      </c>
      <c r="G26" s="92">
        <f>SUM('Egresos Reales'!H58)</f>
        <v>0</v>
      </c>
      <c r="H26" s="25">
        <f>SUM('Presupuesto Egresos'!H58)</f>
        <v>0</v>
      </c>
      <c r="I26" s="92">
        <f>SUM(H26-G26)</f>
        <v>0</v>
      </c>
    </row>
    <row r="27" spans="1:9" ht="12.75">
      <c r="A27" s="27"/>
      <c r="B27" s="220"/>
      <c r="C27" s="220"/>
      <c r="D27" s="220"/>
      <c r="E27" s="220"/>
      <c r="F27" s="25"/>
      <c r="G27" s="92"/>
      <c r="H27" s="25"/>
      <c r="I27" s="92"/>
    </row>
    <row r="28" spans="1:9" ht="12.75">
      <c r="A28" s="27" t="s">
        <v>376</v>
      </c>
      <c r="B28" s="220">
        <v>4430619.1</v>
      </c>
      <c r="C28" s="220">
        <v>0</v>
      </c>
      <c r="D28" s="220">
        <v>0</v>
      </c>
      <c r="E28" s="220">
        <v>0</v>
      </c>
      <c r="F28" s="25">
        <v>4430619.1</v>
      </c>
      <c r="G28" s="92">
        <f>SUM('Egresos Reales'!H59)</f>
        <v>0</v>
      </c>
      <c r="H28" s="25">
        <f>SUM('Presupuesto Egresos'!H59)</f>
        <v>2954066.31</v>
      </c>
      <c r="I28" s="92">
        <f>SUM(H28-G28)</f>
        <v>2954066.31</v>
      </c>
    </row>
    <row r="29" spans="1:9" ht="12.75">
      <c r="A29" s="27"/>
      <c r="B29" s="220"/>
      <c r="C29" s="220"/>
      <c r="D29" s="220"/>
      <c r="E29" s="220"/>
      <c r="F29" s="25"/>
      <c r="G29" s="92"/>
      <c r="H29" s="25"/>
      <c r="I29" s="92"/>
    </row>
    <row r="30" spans="1:9" ht="12.75">
      <c r="A30" s="27" t="s">
        <v>447</v>
      </c>
      <c r="B30" s="220"/>
      <c r="C30" s="220">
        <v>2370589.37</v>
      </c>
      <c r="D30" s="220">
        <v>3139230</v>
      </c>
      <c r="E30" s="220">
        <v>768640.63</v>
      </c>
      <c r="F30" s="25"/>
      <c r="G30" s="92">
        <f>SUM('Egresos Reales'!H60)</f>
        <v>5585606.57</v>
      </c>
      <c r="H30" s="25">
        <f>SUM('Presupuesto Egresos'!H60)</f>
        <v>7677540</v>
      </c>
      <c r="I30" s="92">
        <f>SUM(H30-G30)</f>
        <v>2091933.4299999997</v>
      </c>
    </row>
    <row r="31" spans="1:9" ht="12.75">
      <c r="A31" s="9"/>
      <c r="B31" s="9"/>
      <c r="C31" s="9"/>
      <c r="D31" s="9"/>
      <c r="E31" s="9"/>
      <c r="F31" s="26"/>
      <c r="G31" s="26"/>
      <c r="H31" s="26"/>
      <c r="I31" s="26"/>
    </row>
    <row r="32" spans="6:9" ht="12.75">
      <c r="F32" s="32"/>
      <c r="G32" s="32"/>
      <c r="H32" s="32"/>
      <c r="I32" s="32"/>
    </row>
    <row r="33" spans="1:9" ht="12.75">
      <c r="A33" s="5" t="s">
        <v>4</v>
      </c>
      <c r="B33" s="6">
        <f aca="true" t="shared" si="0" ref="B33:I33">SUM(B9:B31)</f>
        <v>4430642.1</v>
      </c>
      <c r="C33" s="6">
        <f t="shared" si="0"/>
        <v>2370612.5700000003</v>
      </c>
      <c r="D33" s="6">
        <f t="shared" si="0"/>
        <v>3139530</v>
      </c>
      <c r="E33" s="6">
        <f t="shared" si="0"/>
        <v>768917.43</v>
      </c>
      <c r="F33" s="6">
        <f t="shared" si="0"/>
        <v>6818063.379999999</v>
      </c>
      <c r="G33" s="94">
        <f t="shared" si="0"/>
        <v>5585628.7700000005</v>
      </c>
      <c r="H33" s="6">
        <f t="shared" si="0"/>
        <v>10632206.31</v>
      </c>
      <c r="I33" s="94">
        <f t="shared" si="0"/>
        <v>5046577.539999999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8" right="0.18" top="0.7" bottom="0.17" header="0" footer="0"/>
  <pageSetup horizontalDpi="600" verticalDpi="600" orientation="landscape" scale="8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68"/>
    </sheetView>
  </sheetViews>
  <sheetFormatPr defaultColWidth="32.421875" defaultRowHeight="12.75"/>
  <cols>
    <col min="1" max="1" width="34.00390625" style="0" bestFit="1" customWidth="1"/>
    <col min="2" max="7" width="17.57421875" style="0" customWidth="1"/>
    <col min="8" max="8" width="17.57421875" style="117" customWidth="1"/>
    <col min="9" max="9" width="17.5742187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175</v>
      </c>
      <c r="B3" s="228"/>
      <c r="C3" s="228"/>
      <c r="D3" s="228"/>
      <c r="E3" s="228"/>
      <c r="F3" s="228"/>
      <c r="G3" s="228"/>
      <c r="H3" s="228"/>
      <c r="I3" s="228"/>
    </row>
    <row r="4" spans="1:9" ht="13.5" thickBot="1">
      <c r="A4" s="96"/>
      <c r="B4" s="96"/>
      <c r="C4" s="96"/>
      <c r="D4" s="96"/>
      <c r="E4" s="96"/>
      <c r="F4" s="96"/>
      <c r="G4" s="96"/>
      <c r="H4" s="96"/>
      <c r="I4" s="96"/>
    </row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13"/>
      <c r="B9" s="13"/>
      <c r="C9" s="13"/>
      <c r="D9" s="13"/>
      <c r="E9" s="13"/>
      <c r="F9" s="24"/>
      <c r="G9" s="107"/>
      <c r="H9" s="124"/>
      <c r="I9" s="103"/>
    </row>
    <row r="10" spans="1:9" ht="12.75">
      <c r="A10" s="102" t="s">
        <v>304</v>
      </c>
      <c r="B10" s="221">
        <v>17419806</v>
      </c>
      <c r="C10" s="221">
        <v>18873286</v>
      </c>
      <c r="D10" s="221">
        <v>18677000</v>
      </c>
      <c r="E10" s="221">
        <v>-196286</v>
      </c>
      <c r="F10" s="120">
        <v>33559933</v>
      </c>
      <c r="G10" s="104">
        <f>SUM('Egresos Reales'!H62)</f>
        <v>36317381</v>
      </c>
      <c r="H10" s="120">
        <f>SUM('Presupuesto Egresos'!H62)</f>
        <v>37120000</v>
      </c>
      <c r="I10" s="105">
        <f>SUM(H10-G10)</f>
        <v>802619</v>
      </c>
    </row>
    <row r="11" spans="1:9" ht="12.75">
      <c r="A11" s="102"/>
      <c r="B11" s="221"/>
      <c r="C11" s="221"/>
      <c r="D11" s="221"/>
      <c r="E11" s="221"/>
      <c r="F11" s="120"/>
      <c r="G11" s="104"/>
      <c r="H11" s="120"/>
      <c r="I11" s="105"/>
    </row>
    <row r="12" spans="1:9" ht="12.75">
      <c r="A12" s="102" t="s">
        <v>399</v>
      </c>
      <c r="B12" s="221">
        <v>75574</v>
      </c>
      <c r="C12" s="221">
        <v>13593</v>
      </c>
      <c r="D12" s="221">
        <v>0</v>
      </c>
      <c r="E12" s="221">
        <v>-13593</v>
      </c>
      <c r="F12" s="120">
        <v>84979</v>
      </c>
      <c r="G12" s="104">
        <f>SUM('Egresos Reales'!H63)</f>
        <v>17026</v>
      </c>
      <c r="H12" s="120">
        <f>SUM('Presupuesto Egresos'!H63)</f>
        <v>0</v>
      </c>
      <c r="I12" s="105">
        <f>SUM(H12-G12)</f>
        <v>-17026</v>
      </c>
    </row>
    <row r="13" spans="1:9" ht="12.75">
      <c r="A13" s="102"/>
      <c r="B13" s="221"/>
      <c r="C13" s="221"/>
      <c r="D13" s="221"/>
      <c r="E13" s="221"/>
      <c r="F13" s="120"/>
      <c r="G13" s="104"/>
      <c r="H13" s="120"/>
      <c r="I13" s="105"/>
    </row>
    <row r="14" spans="1:9" ht="12.75">
      <c r="A14" s="102" t="s">
        <v>386</v>
      </c>
      <c r="B14" s="221">
        <v>239085</v>
      </c>
      <c r="C14" s="221">
        <v>0</v>
      </c>
      <c r="D14" s="221">
        <v>0</v>
      </c>
      <c r="E14" s="221">
        <v>0</v>
      </c>
      <c r="F14" s="120">
        <v>246006.85</v>
      </c>
      <c r="G14" s="104">
        <f>SUM('Egresos Reales'!H64)</f>
        <v>0</v>
      </c>
      <c r="H14" s="120">
        <f>SUM('Presupuesto Egresos'!H64)</f>
        <v>0</v>
      </c>
      <c r="I14" s="105">
        <f>SUM(H14-G14)</f>
        <v>0</v>
      </c>
    </row>
    <row r="15" spans="1:9" ht="12.75">
      <c r="A15" s="102"/>
      <c r="B15" s="221"/>
      <c r="C15" s="221"/>
      <c r="D15" s="221"/>
      <c r="E15" s="221"/>
      <c r="F15" s="120"/>
      <c r="G15" s="104"/>
      <c r="H15" s="120"/>
      <c r="I15" s="105"/>
    </row>
    <row r="16" spans="1:9" ht="12.75">
      <c r="A16" s="102" t="s">
        <v>381</v>
      </c>
      <c r="B16" s="221">
        <v>149761.65</v>
      </c>
      <c r="C16" s="221">
        <v>0</v>
      </c>
      <c r="D16" s="221">
        <v>0</v>
      </c>
      <c r="E16" s="221">
        <v>0</v>
      </c>
      <c r="F16" s="120">
        <v>288165.84</v>
      </c>
      <c r="G16" s="104">
        <f>SUM('Egresos Reales'!H65)</f>
        <v>107844.15</v>
      </c>
      <c r="H16" s="120">
        <f>SUM('Presupuesto Egresos'!H65)</f>
        <v>0</v>
      </c>
      <c r="I16" s="105">
        <f>SUM(H16-G16)</f>
        <v>-107844.15</v>
      </c>
    </row>
    <row r="17" spans="1:9" ht="12.75">
      <c r="A17" s="102"/>
      <c r="B17" s="221"/>
      <c r="C17" s="221"/>
      <c r="D17" s="221"/>
      <c r="E17" s="221"/>
      <c r="F17" s="120"/>
      <c r="G17" s="104"/>
      <c r="H17" s="120"/>
      <c r="I17" s="105"/>
    </row>
    <row r="18" spans="1:9" ht="12.75">
      <c r="A18" s="102" t="s">
        <v>449</v>
      </c>
      <c r="B18" s="221"/>
      <c r="C18" s="221">
        <v>736198.2</v>
      </c>
      <c r="D18" s="221">
        <v>2150000</v>
      </c>
      <c r="E18" s="221">
        <v>1413801.8</v>
      </c>
      <c r="F18" s="120"/>
      <c r="G18" s="104">
        <f>SUM('Egresos Reales'!H66)</f>
        <v>969470.1599999999</v>
      </c>
      <c r="H18" s="120">
        <f>SUM('Presupuesto Egresos'!H66)</f>
        <v>2302000</v>
      </c>
      <c r="I18" s="105">
        <f>SUM(H18-G18)</f>
        <v>1332529.84</v>
      </c>
    </row>
    <row r="19" spans="1:9" ht="12.75">
      <c r="A19" s="102"/>
      <c r="B19" s="221"/>
      <c r="C19" s="221"/>
      <c r="D19" s="221"/>
      <c r="E19" s="221"/>
      <c r="F19" s="120"/>
      <c r="G19" s="104"/>
      <c r="H19" s="120"/>
      <c r="I19" s="105"/>
    </row>
    <row r="20" spans="1:9" ht="12.75">
      <c r="A20" s="102" t="s">
        <v>387</v>
      </c>
      <c r="B20" s="221"/>
      <c r="C20" s="221">
        <v>0</v>
      </c>
      <c r="D20" s="221">
        <v>0</v>
      </c>
      <c r="E20" s="221">
        <v>0</v>
      </c>
      <c r="F20" s="120"/>
      <c r="G20" s="104">
        <f>SUM('Egresos Reales'!H67)</f>
        <v>0</v>
      </c>
      <c r="H20" s="120">
        <f>SUM('Presupuesto Egresos'!H67)</f>
        <v>0</v>
      </c>
      <c r="I20" s="105">
        <f>SUM(H20-G20)</f>
        <v>0</v>
      </c>
    </row>
    <row r="21" spans="1:9" ht="12.75">
      <c r="A21" s="102"/>
      <c r="B21" s="221"/>
      <c r="C21" s="221"/>
      <c r="D21" s="221"/>
      <c r="E21" s="221"/>
      <c r="F21" s="120"/>
      <c r="G21" s="104"/>
      <c r="H21" s="120"/>
      <c r="I21" s="105"/>
    </row>
    <row r="22" spans="1:9" ht="12.75">
      <c r="A22" s="102" t="s">
        <v>382</v>
      </c>
      <c r="B22" s="221">
        <v>360000</v>
      </c>
      <c r="C22" s="221">
        <v>0</v>
      </c>
      <c r="D22" s="221">
        <v>0</v>
      </c>
      <c r="E22" s="221">
        <v>0</v>
      </c>
      <c r="F22" s="120">
        <v>720000</v>
      </c>
      <c r="G22" s="104">
        <f>SUM('Egresos Reales'!H68)</f>
        <v>0</v>
      </c>
      <c r="H22" s="120">
        <f>SUM('Presupuesto Egresos'!H68)</f>
        <v>0</v>
      </c>
      <c r="I22" s="105">
        <f>SUM(H22-G22)</f>
        <v>0</v>
      </c>
    </row>
    <row r="23" spans="1:9" ht="12.75">
      <c r="A23" s="102"/>
      <c r="B23" s="221"/>
      <c r="C23" s="221"/>
      <c r="D23" s="221"/>
      <c r="E23" s="221"/>
      <c r="F23" s="120"/>
      <c r="G23" s="104"/>
      <c r="H23" s="120"/>
      <c r="I23" s="105"/>
    </row>
    <row r="24" spans="1:9" ht="12.75">
      <c r="A24" s="102" t="s">
        <v>450</v>
      </c>
      <c r="B24" s="221"/>
      <c r="C24" s="221">
        <v>360000</v>
      </c>
      <c r="D24" s="221">
        <v>360000</v>
      </c>
      <c r="E24" s="221">
        <v>0</v>
      </c>
      <c r="F24" s="120"/>
      <c r="G24" s="104">
        <f>SUM('Egresos Reales'!H69)</f>
        <v>720000</v>
      </c>
      <c r="H24" s="120">
        <f>SUM('Presupuesto Egresos'!H69)</f>
        <v>720000</v>
      </c>
      <c r="I24" s="105">
        <f>SUM(H24-G24)</f>
        <v>0</v>
      </c>
    </row>
    <row r="25" spans="1:9" ht="12.75">
      <c r="A25" s="102"/>
      <c r="B25" s="221"/>
      <c r="C25" s="221"/>
      <c r="D25" s="221"/>
      <c r="E25" s="221"/>
      <c r="F25" s="120"/>
      <c r="G25" s="104"/>
      <c r="H25" s="120"/>
      <c r="I25" s="105"/>
    </row>
    <row r="26" spans="1:9" ht="12.75">
      <c r="A26" s="102" t="s">
        <v>389</v>
      </c>
      <c r="B26" s="221"/>
      <c r="C26" s="221">
        <v>0</v>
      </c>
      <c r="D26" s="221">
        <v>0</v>
      </c>
      <c r="E26" s="221">
        <v>0</v>
      </c>
      <c r="F26" s="120"/>
      <c r="G26" s="104">
        <f>SUM('Egresos Reales'!H70)</f>
        <v>0</v>
      </c>
      <c r="H26" s="120">
        <f>SUM('Presupuesto Egresos'!H70)</f>
        <v>0</v>
      </c>
      <c r="I26" s="105">
        <f>SUM(H26-G26)</f>
        <v>0</v>
      </c>
    </row>
    <row r="27" spans="1:9" ht="12.75">
      <c r="A27" s="102"/>
      <c r="B27" s="221"/>
      <c r="C27" s="221"/>
      <c r="D27" s="221"/>
      <c r="E27" s="221"/>
      <c r="F27" s="120"/>
      <c r="G27" s="104"/>
      <c r="H27" s="120"/>
      <c r="I27" s="105"/>
    </row>
    <row r="28" spans="1:9" ht="12.75">
      <c r="A28" s="102" t="s">
        <v>390</v>
      </c>
      <c r="B28" s="221">
        <v>1244981.1</v>
      </c>
      <c r="C28" s="221">
        <v>0</v>
      </c>
      <c r="D28" s="221">
        <v>0</v>
      </c>
      <c r="E28" s="221">
        <v>0</v>
      </c>
      <c r="F28" s="120">
        <v>1919666.16</v>
      </c>
      <c r="G28" s="104">
        <f>SUM('Egresos Reales'!H71)</f>
        <v>0</v>
      </c>
      <c r="H28" s="120">
        <f>SUM('Presupuesto Egresos'!H71)</f>
        <v>0</v>
      </c>
      <c r="I28" s="105">
        <f>SUM(H28-G28)</f>
        <v>0</v>
      </c>
    </row>
    <row r="29" spans="1:9" ht="12.75">
      <c r="A29" s="102"/>
      <c r="B29" s="221"/>
      <c r="C29" s="221"/>
      <c r="D29" s="221"/>
      <c r="E29" s="221"/>
      <c r="F29" s="120"/>
      <c r="G29" s="104"/>
      <c r="H29" s="120"/>
      <c r="I29" s="105"/>
    </row>
    <row r="30" spans="1:9" ht="12.75">
      <c r="A30" s="102" t="s">
        <v>463</v>
      </c>
      <c r="B30" s="221"/>
      <c r="C30" s="221">
        <v>965046.95</v>
      </c>
      <c r="D30" s="221">
        <v>1020000</v>
      </c>
      <c r="E30" s="221">
        <v>54953.04999999993</v>
      </c>
      <c r="F30" s="120"/>
      <c r="G30" s="104">
        <f>SUM('Egresos Reales'!H72)</f>
        <v>2029764.8600000003</v>
      </c>
      <c r="H30" s="120">
        <f>SUM('Presupuesto Egresos'!H72)</f>
        <v>3010000</v>
      </c>
      <c r="I30" s="105">
        <f>SUM(H30-G30)</f>
        <v>980235.1399999997</v>
      </c>
    </row>
    <row r="31" spans="1:9" ht="12.75">
      <c r="A31" s="102"/>
      <c r="B31" s="221"/>
      <c r="C31" s="221"/>
      <c r="D31" s="221"/>
      <c r="E31" s="221"/>
      <c r="F31" s="120"/>
      <c r="G31" s="104"/>
      <c r="H31" s="120"/>
      <c r="I31" s="105"/>
    </row>
    <row r="32" spans="1:9" ht="12.75">
      <c r="A32" s="102" t="s">
        <v>375</v>
      </c>
      <c r="B32" s="221">
        <v>10000080.36</v>
      </c>
      <c r="C32" s="221">
        <v>31965.42</v>
      </c>
      <c r="D32" s="221">
        <v>0</v>
      </c>
      <c r="E32" s="221">
        <v>-31965.42</v>
      </c>
      <c r="F32" s="120">
        <v>19290174.909999996</v>
      </c>
      <c r="G32" s="104">
        <f>SUM('Egresos Reales'!H73)</f>
        <v>31965.42</v>
      </c>
      <c r="H32" s="120">
        <f>SUM('Presupuesto Egresos'!H73)</f>
        <v>3876875.13</v>
      </c>
      <c r="I32" s="105">
        <f>SUM(H32-G32)</f>
        <v>3844909.71</v>
      </c>
    </row>
    <row r="33" spans="1:9" ht="12.75">
      <c r="A33" s="102"/>
      <c r="B33" s="221"/>
      <c r="C33" s="221"/>
      <c r="D33" s="221"/>
      <c r="E33" s="221"/>
      <c r="F33" s="120"/>
      <c r="G33" s="104"/>
      <c r="H33" s="120"/>
      <c r="I33" s="105"/>
    </row>
    <row r="34" spans="1:9" ht="12.75">
      <c r="A34" s="102" t="s">
        <v>376</v>
      </c>
      <c r="B34" s="221">
        <v>13133508.82</v>
      </c>
      <c r="C34" s="221">
        <v>-411044.5</v>
      </c>
      <c r="D34" s="221">
        <v>0</v>
      </c>
      <c r="E34" s="221">
        <v>411044.5</v>
      </c>
      <c r="F34" s="120">
        <v>13133508.82</v>
      </c>
      <c r="G34" s="104">
        <f>SUM('Egresos Reales'!H74)</f>
        <v>6986137.2299999995</v>
      </c>
      <c r="H34" s="120">
        <f>SUM('Presupuesto Egresos'!H74)</f>
        <v>8889374.39</v>
      </c>
      <c r="I34" s="105">
        <f>SUM(H34-G34)</f>
        <v>1903237.160000001</v>
      </c>
    </row>
    <row r="35" spans="1:9" ht="12.75">
      <c r="A35" s="102"/>
      <c r="B35" s="221"/>
      <c r="C35" s="221"/>
      <c r="D35" s="221"/>
      <c r="E35" s="221"/>
      <c r="F35" s="120"/>
      <c r="G35" s="104"/>
      <c r="H35" s="120"/>
      <c r="I35" s="105"/>
    </row>
    <row r="36" spans="1:9" ht="12.75">
      <c r="A36" s="102" t="s">
        <v>447</v>
      </c>
      <c r="B36" s="221"/>
      <c r="C36" s="221">
        <v>13942264.73</v>
      </c>
      <c r="D36" s="221">
        <v>10608650</v>
      </c>
      <c r="E36" s="221">
        <v>-3333614.73</v>
      </c>
      <c r="F36" s="120"/>
      <c r="G36" s="104">
        <f>SUM('Egresos Reales'!H75)</f>
        <v>13942264.73</v>
      </c>
      <c r="H36" s="120">
        <f>SUM('Presupuesto Egresos'!H75)</f>
        <v>10608650</v>
      </c>
      <c r="I36" s="105">
        <f>SUM(H36-G36)</f>
        <v>-3333614.7300000004</v>
      </c>
    </row>
    <row r="37" spans="1:9" ht="12.75">
      <c r="A37" s="102"/>
      <c r="B37" s="221"/>
      <c r="C37" s="221"/>
      <c r="D37" s="221"/>
      <c r="E37" s="221"/>
      <c r="F37" s="120"/>
      <c r="G37" s="104"/>
      <c r="H37" s="120"/>
      <c r="I37" s="105"/>
    </row>
    <row r="38" spans="1:9" ht="11.25" customHeight="1" hidden="1">
      <c r="A38" s="102" t="s">
        <v>385</v>
      </c>
      <c r="B38" s="221"/>
      <c r="C38" s="221">
        <v>0</v>
      </c>
      <c r="D38" s="221">
        <v>0</v>
      </c>
      <c r="E38" s="221">
        <v>0</v>
      </c>
      <c r="F38" s="120"/>
      <c r="G38" s="104">
        <f>SUM('Egresos Reales'!H76)</f>
        <v>0</v>
      </c>
      <c r="H38" s="120">
        <f>SUM('Presupuesto Egresos'!H76)</f>
        <v>0</v>
      </c>
      <c r="I38" s="105">
        <f>SUM(H38-G38)</f>
        <v>0</v>
      </c>
    </row>
    <row r="39" spans="1:9" ht="11.25" customHeight="1" hidden="1">
      <c r="A39" s="102"/>
      <c r="B39" s="221"/>
      <c r="C39" s="221"/>
      <c r="D39" s="221"/>
      <c r="E39" s="221"/>
      <c r="F39" s="120"/>
      <c r="G39" s="104"/>
      <c r="H39" s="120"/>
      <c r="I39" s="105"/>
    </row>
    <row r="40" spans="1:9" ht="12.75">
      <c r="A40" s="102" t="s">
        <v>384</v>
      </c>
      <c r="B40" s="221">
        <v>138317.18</v>
      </c>
      <c r="C40" s="221">
        <v>0</v>
      </c>
      <c r="D40" s="221">
        <v>0</v>
      </c>
      <c r="E40" s="221">
        <v>0</v>
      </c>
      <c r="F40" s="120">
        <v>371277.18</v>
      </c>
      <c r="G40" s="104">
        <f>SUM('Egresos Reales'!H77)</f>
        <v>0</v>
      </c>
      <c r="H40" s="120">
        <f>SUM('Presupuesto Egresos'!H77)</f>
        <v>0</v>
      </c>
      <c r="I40" s="105">
        <f>SUM(H40-G40)</f>
        <v>0</v>
      </c>
    </row>
    <row r="41" spans="1:9" ht="12.75">
      <c r="A41" s="102"/>
      <c r="B41" s="221"/>
      <c r="C41" s="221"/>
      <c r="D41" s="221"/>
      <c r="E41" s="221"/>
      <c r="F41" s="120"/>
      <c r="G41" s="104"/>
      <c r="H41" s="120"/>
      <c r="I41" s="105"/>
    </row>
    <row r="42" spans="1:9" ht="12.75">
      <c r="A42" s="102" t="s">
        <v>448</v>
      </c>
      <c r="B42" s="221"/>
      <c r="C42" s="221">
        <v>-9658541.61</v>
      </c>
      <c r="D42" s="221">
        <v>1650000</v>
      </c>
      <c r="E42" s="221">
        <v>11308541.61</v>
      </c>
      <c r="F42" s="120"/>
      <c r="G42" s="104">
        <f>SUM('Egresos Reales'!H78)</f>
        <v>2557354.460000001</v>
      </c>
      <c r="H42" s="120">
        <f>SUM('Presupuesto Egresos'!H78)</f>
        <v>3300000</v>
      </c>
      <c r="I42" s="105">
        <f>SUM(H42-G42)</f>
        <v>742645.5399999991</v>
      </c>
    </row>
    <row r="43" spans="1:9" ht="12.75">
      <c r="A43" s="102"/>
      <c r="B43" s="221"/>
      <c r="C43" s="221"/>
      <c r="D43" s="221"/>
      <c r="E43" s="221"/>
      <c r="F43" s="120"/>
      <c r="G43" s="104"/>
      <c r="H43" s="120"/>
      <c r="I43" s="105"/>
    </row>
    <row r="44" spans="1:9" ht="12.75">
      <c r="A44" s="15" t="s">
        <v>373</v>
      </c>
      <c r="B44" s="214">
        <v>23</v>
      </c>
      <c r="C44" s="214">
        <v>5.8</v>
      </c>
      <c r="D44" s="214">
        <v>0</v>
      </c>
      <c r="E44" s="214">
        <v>-5.8</v>
      </c>
      <c r="F44" s="120">
        <v>92</v>
      </c>
      <c r="G44" s="104">
        <f>SUM('Egresos Reales'!H79)</f>
        <v>5.8</v>
      </c>
      <c r="H44" s="120">
        <f>SUM('Presupuesto Egresos'!H79)</f>
        <v>0</v>
      </c>
      <c r="I44" s="105">
        <f>SUM(H44-G44)</f>
        <v>-5.8</v>
      </c>
    </row>
    <row r="45" spans="1:9" ht="12.75">
      <c r="A45" s="15"/>
      <c r="B45" s="214"/>
      <c r="C45" s="214"/>
      <c r="D45" s="214"/>
      <c r="E45" s="214"/>
      <c r="F45" s="120"/>
      <c r="G45" s="104"/>
      <c r="H45" s="120"/>
      <c r="I45" s="105"/>
    </row>
    <row r="46" spans="1:9" ht="12.75">
      <c r="A46" s="15" t="s">
        <v>374</v>
      </c>
      <c r="B46" s="214">
        <v>258.75</v>
      </c>
      <c r="C46" s="214">
        <v>0</v>
      </c>
      <c r="D46" s="214">
        <v>0</v>
      </c>
      <c r="E46" s="214">
        <v>0</v>
      </c>
      <c r="F46" s="120">
        <v>356.5</v>
      </c>
      <c r="G46" s="104">
        <f>SUM('Egresos Reales'!H80)</f>
        <v>87</v>
      </c>
      <c r="H46" s="120">
        <f>SUM('Presupuesto Egresos'!H80)</f>
        <v>0</v>
      </c>
      <c r="I46" s="105">
        <f>SUM(H46-G46)</f>
        <v>-87</v>
      </c>
    </row>
    <row r="47" spans="1:9" ht="12.75">
      <c r="A47" s="15"/>
      <c r="B47" s="214"/>
      <c r="C47" s="214"/>
      <c r="D47" s="214"/>
      <c r="E47" s="214"/>
      <c r="F47" s="120"/>
      <c r="G47" s="104"/>
      <c r="H47" s="120"/>
      <c r="I47" s="105"/>
    </row>
    <row r="48" spans="1:9" ht="12.75">
      <c r="A48" s="15" t="s">
        <v>446</v>
      </c>
      <c r="B48" s="214"/>
      <c r="C48" s="214">
        <v>-278307.73</v>
      </c>
      <c r="D48" s="214">
        <v>0</v>
      </c>
      <c r="E48" s="214">
        <v>278307.73</v>
      </c>
      <c r="F48" s="120"/>
      <c r="G48" s="104">
        <f>SUM('Egresos Reales'!H81)</f>
        <v>114151</v>
      </c>
      <c r="H48" s="120">
        <f>SUM('Presupuesto Egresos'!H81)</f>
        <v>0</v>
      </c>
      <c r="I48" s="105">
        <f>SUM(H48-G48)</f>
        <v>-114151</v>
      </c>
    </row>
    <row r="49" spans="1:9" ht="12.75">
      <c r="A49" s="15"/>
      <c r="B49" s="214"/>
      <c r="C49" s="214"/>
      <c r="D49" s="214"/>
      <c r="E49" s="214"/>
      <c r="F49" s="120"/>
      <c r="G49" s="104"/>
      <c r="H49" s="120"/>
      <c r="I49" s="105"/>
    </row>
    <row r="50" spans="1:9" ht="12.75" hidden="1">
      <c r="A50" s="72" t="s">
        <v>317</v>
      </c>
      <c r="B50" s="131"/>
      <c r="C50" s="131">
        <v>0</v>
      </c>
      <c r="D50" s="131">
        <v>0</v>
      </c>
      <c r="E50" s="131">
        <v>0</v>
      </c>
      <c r="F50" s="120"/>
      <c r="G50" s="104">
        <f>SUM('Egresos Reales'!H82)</f>
        <v>0</v>
      </c>
      <c r="H50" s="120">
        <f>SUM('Presupuesto Egresos'!H82)</f>
        <v>0</v>
      </c>
      <c r="I50" s="105">
        <f>SUM(H50-G50)</f>
        <v>0</v>
      </c>
    </row>
    <row r="51" spans="1:9" ht="12.75" hidden="1">
      <c r="A51" s="72"/>
      <c r="B51" s="131"/>
      <c r="C51" s="131"/>
      <c r="D51" s="131"/>
      <c r="E51" s="131"/>
      <c r="F51" s="120"/>
      <c r="G51" s="104"/>
      <c r="H51" s="120"/>
      <c r="I51" s="105"/>
    </row>
    <row r="52" spans="1:9" ht="12.75" hidden="1">
      <c r="A52" s="102" t="s">
        <v>250</v>
      </c>
      <c r="B52" s="221"/>
      <c r="C52" s="221">
        <v>0</v>
      </c>
      <c r="D52" s="221">
        <v>0</v>
      </c>
      <c r="E52" s="221">
        <v>0</v>
      </c>
      <c r="F52" s="120"/>
      <c r="G52" s="104">
        <f>SUM('Egresos Reales'!H83)</f>
        <v>0</v>
      </c>
      <c r="H52" s="120">
        <f>SUM('Presupuesto Egresos'!H83)</f>
        <v>0</v>
      </c>
      <c r="I52" s="105">
        <f>SUM(H52-G52)</f>
        <v>0</v>
      </c>
    </row>
    <row r="53" spans="1:9" ht="12.75" hidden="1">
      <c r="A53" s="102"/>
      <c r="B53" s="221"/>
      <c r="C53" s="221"/>
      <c r="D53" s="221"/>
      <c r="E53" s="221"/>
      <c r="F53" s="120"/>
      <c r="G53" s="104"/>
      <c r="H53" s="120"/>
      <c r="I53" s="105"/>
    </row>
    <row r="54" spans="1:9" ht="12.75">
      <c r="A54" s="102" t="s">
        <v>348</v>
      </c>
      <c r="B54" s="221"/>
      <c r="C54" s="221">
        <v>3152115</v>
      </c>
      <c r="D54" s="221">
        <v>15000000</v>
      </c>
      <c r="E54" s="221">
        <v>11847885</v>
      </c>
      <c r="F54" s="120">
        <v>5000000</v>
      </c>
      <c r="G54" s="104">
        <f>SUM('Egresos Reales'!H84)</f>
        <v>27137564</v>
      </c>
      <c r="H54" s="120">
        <f>SUM('Presupuesto Egresos'!H84)</f>
        <v>30000000</v>
      </c>
      <c r="I54" s="105">
        <f>SUM(H54-G54)</f>
        <v>2862436</v>
      </c>
    </row>
    <row r="55" spans="1:9" ht="12.75">
      <c r="A55" s="102"/>
      <c r="B55" s="221"/>
      <c r="C55" s="221"/>
      <c r="D55" s="221"/>
      <c r="E55" s="221"/>
      <c r="F55" s="120"/>
      <c r="G55" s="104"/>
      <c r="H55" s="120"/>
      <c r="I55" s="105"/>
    </row>
    <row r="56" spans="1:9" ht="12.75">
      <c r="A56" s="102" t="s">
        <v>329</v>
      </c>
      <c r="B56" s="221"/>
      <c r="C56" s="221">
        <v>-893056.5</v>
      </c>
      <c r="D56" s="221">
        <v>0</v>
      </c>
      <c r="E56" s="221">
        <v>893056.5</v>
      </c>
      <c r="F56" s="120"/>
      <c r="G56" s="104">
        <f>SUM('Egresos Reales'!H85)</f>
        <v>0</v>
      </c>
      <c r="H56" s="120">
        <f>SUM('Presupuesto Egresos'!H85)</f>
        <v>0</v>
      </c>
      <c r="I56" s="105">
        <f>SUM(H56-G56)</f>
        <v>0</v>
      </c>
    </row>
    <row r="57" spans="1:9" ht="12.75">
      <c r="A57" s="102"/>
      <c r="B57" s="221"/>
      <c r="C57" s="221"/>
      <c r="D57" s="221"/>
      <c r="E57" s="221"/>
      <c r="F57" s="120"/>
      <c r="G57" s="104"/>
      <c r="H57" s="120"/>
      <c r="I57" s="105"/>
    </row>
    <row r="58" spans="1:9" ht="12.75">
      <c r="A58" s="102" t="s">
        <v>427</v>
      </c>
      <c r="B58" s="221">
        <v>1666666.67</v>
      </c>
      <c r="C58" s="221">
        <v>0</v>
      </c>
      <c r="D58" s="221">
        <v>0</v>
      </c>
      <c r="E58" s="221">
        <v>0</v>
      </c>
      <c r="F58" s="120">
        <v>1666666.67</v>
      </c>
      <c r="G58" s="104">
        <f>SUM('Egresos Reales'!H86)</f>
        <v>1500000</v>
      </c>
      <c r="H58" s="120">
        <f>SUM('Presupuesto Egresos'!H86)</f>
        <v>0</v>
      </c>
      <c r="I58" s="105">
        <f>SUM(H58-G58)</f>
        <v>-1500000</v>
      </c>
    </row>
    <row r="59" spans="1:9" ht="12.75">
      <c r="A59" s="102"/>
      <c r="B59" s="221"/>
      <c r="C59" s="221"/>
      <c r="D59" s="221"/>
      <c r="E59" s="221"/>
      <c r="F59" s="120"/>
      <c r="G59" s="104"/>
      <c r="H59" s="120"/>
      <c r="I59" s="105"/>
    </row>
    <row r="60" spans="1:9" ht="12.75">
      <c r="A60" s="102" t="s">
        <v>436</v>
      </c>
      <c r="B60" s="221"/>
      <c r="C60" s="221">
        <v>0</v>
      </c>
      <c r="D60" s="221">
        <v>0</v>
      </c>
      <c r="E60" s="221">
        <v>0</v>
      </c>
      <c r="F60" s="120"/>
      <c r="G60" s="104">
        <f>SUM('Egresos Reales'!H87)</f>
        <v>0</v>
      </c>
      <c r="H60" s="120">
        <f>SUM('Presupuesto Egresos'!H87)</f>
        <v>0</v>
      </c>
      <c r="I60" s="105">
        <f>SUM(H60-G60)</f>
        <v>0</v>
      </c>
    </row>
    <row r="61" spans="1:9" ht="12.75">
      <c r="A61" s="102"/>
      <c r="B61" s="221"/>
      <c r="C61" s="221"/>
      <c r="D61" s="221"/>
      <c r="E61" s="221"/>
      <c r="F61" s="25"/>
      <c r="G61" s="104"/>
      <c r="H61" s="120"/>
      <c r="I61" s="105"/>
    </row>
    <row r="62" spans="1:9" ht="12.75">
      <c r="A62" s="102" t="s">
        <v>421</v>
      </c>
      <c r="B62" s="221">
        <v>486332.95</v>
      </c>
      <c r="C62" s="221">
        <v>0</v>
      </c>
      <c r="D62" s="221">
        <v>0</v>
      </c>
      <c r="E62" s="221">
        <v>0</v>
      </c>
      <c r="F62" s="25">
        <v>486332.95</v>
      </c>
      <c r="G62" s="104">
        <f>SUM('Egresos Reales'!H88)</f>
        <v>0</v>
      </c>
      <c r="H62" s="120">
        <f>SUM('Presupuesto Egresos'!H88)</f>
        <v>0</v>
      </c>
      <c r="I62" s="105">
        <f>SUM(H62-G62)</f>
        <v>0</v>
      </c>
    </row>
    <row r="63" spans="1:9" ht="12.75">
      <c r="A63" s="102"/>
      <c r="B63" s="221"/>
      <c r="C63" s="221"/>
      <c r="D63" s="221"/>
      <c r="E63" s="221"/>
      <c r="F63" s="25"/>
      <c r="G63" s="104"/>
      <c r="H63" s="120"/>
      <c r="I63" s="105"/>
    </row>
    <row r="64" spans="1:9" ht="12.75">
      <c r="A64" s="102" t="s">
        <v>422</v>
      </c>
      <c r="B64" s="221">
        <v>9037374.3</v>
      </c>
      <c r="C64" s="221">
        <v>0</v>
      </c>
      <c r="D64" s="221">
        <v>0</v>
      </c>
      <c r="E64" s="221">
        <v>0</v>
      </c>
      <c r="F64" s="25">
        <v>13499985.74</v>
      </c>
      <c r="G64" s="104">
        <f>SUM('Egresos Reales'!H89)</f>
        <v>0</v>
      </c>
      <c r="H64" s="120">
        <f>SUM('Presupuesto Egresos'!H89)</f>
        <v>0</v>
      </c>
      <c r="I64" s="105">
        <f>SUM(H64-G64)</f>
        <v>0</v>
      </c>
    </row>
    <row r="65" spans="1:9" ht="12.75">
      <c r="A65" s="102"/>
      <c r="B65" s="221"/>
      <c r="C65" s="221"/>
      <c r="D65" s="221"/>
      <c r="E65" s="221"/>
      <c r="F65" s="25"/>
      <c r="G65" s="104"/>
      <c r="H65" s="120"/>
      <c r="I65" s="105"/>
    </row>
    <row r="66" spans="1:9" ht="12.75">
      <c r="A66" s="128" t="s">
        <v>475</v>
      </c>
      <c r="B66" s="222"/>
      <c r="C66" s="222">
        <v>2232641.27</v>
      </c>
      <c r="D66" s="222">
        <v>0</v>
      </c>
      <c r="E66" s="222">
        <v>-2232641.27</v>
      </c>
      <c r="F66" s="26"/>
      <c r="G66" s="106">
        <f>SUM('Egresos Reales'!H90)</f>
        <v>2232641.27</v>
      </c>
      <c r="H66" s="148">
        <f>SUM('Presupuesto Egresos'!H90)</f>
        <v>0</v>
      </c>
      <c r="I66" s="101">
        <f>SUM(H66-G66)</f>
        <v>-2232641.27</v>
      </c>
    </row>
    <row r="67" spans="1:9" ht="12.75">
      <c r="A67" s="108"/>
      <c r="B67" s="205"/>
      <c r="C67" s="205"/>
      <c r="D67" s="205"/>
      <c r="E67" s="205"/>
      <c r="F67" s="35"/>
      <c r="G67" s="35"/>
      <c r="H67" s="116"/>
      <c r="I67" s="35"/>
    </row>
    <row r="68" spans="1:9" ht="12.75">
      <c r="A68" s="5" t="s">
        <v>4</v>
      </c>
      <c r="B68" s="6">
        <f aca="true" t="shared" si="0" ref="B68:I68">SUM(B10:B66)</f>
        <v>53951769.78</v>
      </c>
      <c r="C68" s="6">
        <f t="shared" si="0"/>
        <v>29066166.029999997</v>
      </c>
      <c r="D68" s="6">
        <f t="shared" si="0"/>
        <v>49465650</v>
      </c>
      <c r="E68" s="6">
        <f t="shared" si="0"/>
        <v>20399483.97</v>
      </c>
      <c r="F68" s="6">
        <f t="shared" si="0"/>
        <v>90267145.62</v>
      </c>
      <c r="G68" s="6">
        <f t="shared" si="0"/>
        <v>94663657.08</v>
      </c>
      <c r="H68" s="6">
        <f t="shared" si="0"/>
        <v>99826899.52000001</v>
      </c>
      <c r="I68" s="6">
        <f t="shared" si="0"/>
        <v>5163242.439999998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8" right="0.18" top="0.17" bottom="0.21" header="0" footer="0"/>
  <pageSetup horizontalDpi="600" verticalDpi="600" orientation="landscape" scale="7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0"/>
  <sheetViews>
    <sheetView zoomScale="93" zoomScaleNormal="93" zoomScalePageLayoutView="0" workbookViewId="0" topLeftCell="A1">
      <selection activeCell="D24" sqref="D24"/>
    </sheetView>
  </sheetViews>
  <sheetFormatPr defaultColWidth="11.421875" defaultRowHeight="12.75"/>
  <cols>
    <col min="1" max="1" width="39.421875" style="0" bestFit="1" customWidth="1"/>
    <col min="2" max="9" width="16.5742187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280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13"/>
      <c r="B9" s="13"/>
      <c r="C9" s="13"/>
      <c r="D9" s="13"/>
      <c r="E9" s="13"/>
      <c r="F9" s="24"/>
      <c r="G9" s="107"/>
      <c r="H9" s="24"/>
      <c r="I9" s="103"/>
    </row>
    <row r="10" spans="1:9" ht="12.75">
      <c r="A10" s="102" t="s">
        <v>409</v>
      </c>
      <c r="B10" s="221">
        <v>0</v>
      </c>
      <c r="C10" s="221">
        <v>0</v>
      </c>
      <c r="D10" s="221">
        <v>0</v>
      </c>
      <c r="E10" s="221">
        <v>0</v>
      </c>
      <c r="F10" s="25">
        <v>0</v>
      </c>
      <c r="G10" s="104">
        <f>SUM('Egresos Reales'!H92)</f>
        <v>0</v>
      </c>
      <c r="H10" s="25">
        <f>SUM('Presupuesto Egresos'!H92)</f>
        <v>0</v>
      </c>
      <c r="I10" s="105">
        <f>SUM(H10-G10)</f>
        <v>0</v>
      </c>
    </row>
    <row r="11" spans="1:9" ht="12.75">
      <c r="A11" s="102"/>
      <c r="B11" s="221"/>
      <c r="C11" s="221"/>
      <c r="D11" s="221"/>
      <c r="E11" s="221"/>
      <c r="F11" s="25"/>
      <c r="G11" s="104"/>
      <c r="H11" s="25"/>
      <c r="I11" s="105"/>
    </row>
    <row r="12" spans="1:9" ht="12.75">
      <c r="A12" s="102" t="s">
        <v>407</v>
      </c>
      <c r="B12" s="221">
        <v>541125.19</v>
      </c>
      <c r="C12" s="221">
        <v>707120.36</v>
      </c>
      <c r="D12" s="221">
        <v>743772</v>
      </c>
      <c r="E12" s="221">
        <v>36651.6399999999</v>
      </c>
      <c r="F12" s="25">
        <v>1330665.09</v>
      </c>
      <c r="G12" s="104">
        <f>SUM('Egresos Reales'!H93)</f>
        <v>1410070.8599999999</v>
      </c>
      <c r="H12" s="25">
        <f>SUM('Presupuesto Egresos'!H93)</f>
        <v>1487664</v>
      </c>
      <c r="I12" s="105">
        <f>SUM(H12-G12)</f>
        <v>77593.14000000013</v>
      </c>
    </row>
    <row r="13" spans="1:9" ht="12.75">
      <c r="A13" s="102"/>
      <c r="B13" s="221"/>
      <c r="C13" s="221"/>
      <c r="D13" s="221"/>
      <c r="E13" s="221"/>
      <c r="F13" s="25"/>
      <c r="G13" s="104"/>
      <c r="H13" s="25"/>
      <c r="I13" s="105"/>
    </row>
    <row r="14" spans="1:9" ht="12.75">
      <c r="A14" s="15" t="s">
        <v>306</v>
      </c>
      <c r="B14" s="214">
        <v>0</v>
      </c>
      <c r="C14" s="214">
        <v>0</v>
      </c>
      <c r="D14" s="214">
        <v>0</v>
      </c>
      <c r="E14" s="214">
        <v>0</v>
      </c>
      <c r="F14" s="25">
        <v>0</v>
      </c>
      <c r="G14" s="104">
        <f>SUM('Egresos Reales'!H94)</f>
        <v>0</v>
      </c>
      <c r="H14" s="25">
        <f>SUM('Presupuesto Egresos'!H94)</f>
        <v>0</v>
      </c>
      <c r="I14" s="105">
        <f>SUM(H14-G14)</f>
        <v>0</v>
      </c>
    </row>
    <row r="15" spans="1:9" ht="12.75">
      <c r="A15" s="15"/>
      <c r="B15" s="214"/>
      <c r="C15" s="214"/>
      <c r="D15" s="214"/>
      <c r="E15" s="214"/>
      <c r="F15" s="25"/>
      <c r="G15" s="104"/>
      <c r="H15" s="25"/>
      <c r="I15" s="105"/>
    </row>
    <row r="16" spans="1:9" ht="12.75">
      <c r="A16" s="72" t="s">
        <v>312</v>
      </c>
      <c r="B16" s="131">
        <v>0</v>
      </c>
      <c r="C16" s="131">
        <v>0</v>
      </c>
      <c r="D16" s="131">
        <v>0</v>
      </c>
      <c r="E16" s="131">
        <v>0</v>
      </c>
      <c r="F16" s="25">
        <v>0</v>
      </c>
      <c r="G16" s="104">
        <f>SUM('Egresos Reales'!H95)</f>
        <v>0</v>
      </c>
      <c r="H16" s="25">
        <f>SUM('Presupuesto Egresos'!H95)</f>
        <v>0</v>
      </c>
      <c r="I16" s="105">
        <f>SUM(H16-G16)</f>
        <v>0</v>
      </c>
    </row>
    <row r="17" spans="1:9" ht="12.75">
      <c r="A17" s="72"/>
      <c r="B17" s="131"/>
      <c r="C17" s="131"/>
      <c r="D17" s="131"/>
      <c r="E17" s="131"/>
      <c r="F17" s="25"/>
      <c r="G17" s="104"/>
      <c r="H17" s="25"/>
      <c r="I17" s="105"/>
    </row>
    <row r="18" spans="1:9" ht="12.75">
      <c r="A18" s="113" t="s">
        <v>318</v>
      </c>
      <c r="B18" s="223">
        <v>0</v>
      </c>
      <c r="C18" s="223">
        <v>0</v>
      </c>
      <c r="D18" s="223">
        <v>0</v>
      </c>
      <c r="E18" s="223">
        <v>0</v>
      </c>
      <c r="F18" s="26">
        <v>0</v>
      </c>
      <c r="G18" s="106">
        <f>SUM('Egresos Reales'!H96)</f>
        <v>0</v>
      </c>
      <c r="H18" s="26">
        <f>SUM('Presupuesto Egresos'!H96)</f>
        <v>0</v>
      </c>
      <c r="I18" s="101">
        <f>SUM(H18-G18)</f>
        <v>0</v>
      </c>
    </row>
    <row r="19" spans="6:9" ht="12.75">
      <c r="F19" s="32"/>
      <c r="G19" s="32"/>
      <c r="H19" s="32"/>
      <c r="I19" s="35"/>
    </row>
    <row r="20" spans="1:9" ht="12.75">
      <c r="A20" s="5" t="s">
        <v>4</v>
      </c>
      <c r="B20" s="6">
        <f aca="true" t="shared" si="0" ref="B20:I20">SUM(B9:B18)</f>
        <v>541125.19</v>
      </c>
      <c r="C20" s="6">
        <f t="shared" si="0"/>
        <v>707120.36</v>
      </c>
      <c r="D20" s="6">
        <f t="shared" si="0"/>
        <v>743772</v>
      </c>
      <c r="E20" s="6">
        <f t="shared" si="0"/>
        <v>36651.6399999999</v>
      </c>
      <c r="F20" s="6">
        <f t="shared" si="0"/>
        <v>1330665.09</v>
      </c>
      <c r="G20" s="6">
        <f t="shared" si="0"/>
        <v>1410070.8599999999</v>
      </c>
      <c r="H20" s="6">
        <f t="shared" si="0"/>
        <v>1487664</v>
      </c>
      <c r="I20" s="6">
        <f t="shared" si="0"/>
        <v>77593.14000000013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6" right="0.26" top="0.56" bottom="0.38" header="0" footer="0"/>
  <pageSetup horizontalDpi="600" verticalDpi="600" orientation="landscape" scale="8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80"/>
  <sheetViews>
    <sheetView zoomScale="90" zoomScaleNormal="90" zoomScalePageLayoutView="0" workbookViewId="0" topLeftCell="A1">
      <selection activeCell="A1" sqref="A1:I80"/>
    </sheetView>
  </sheetViews>
  <sheetFormatPr defaultColWidth="11.421875" defaultRowHeight="12.75"/>
  <cols>
    <col min="1" max="1" width="46.140625" style="0" bestFit="1" customWidth="1"/>
    <col min="2" max="9" width="15.8515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299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3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183</v>
      </c>
      <c r="C6" s="231"/>
      <c r="D6" s="3" t="s">
        <v>34</v>
      </c>
      <c r="E6" s="3" t="s">
        <v>35</v>
      </c>
      <c r="F6" s="230" t="s">
        <v>183</v>
      </c>
      <c r="G6" s="231"/>
      <c r="H6" s="3" t="s">
        <v>34</v>
      </c>
      <c r="I6" s="3" t="s">
        <v>35</v>
      </c>
    </row>
    <row r="7" spans="1:9" ht="13.5" thickBot="1">
      <c r="A7" s="2"/>
      <c r="B7" s="20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8" ht="12.75" hidden="1"/>
    <row r="9" spans="1:9" ht="12.75">
      <c r="A9" s="142"/>
      <c r="B9" s="123"/>
      <c r="C9" s="166"/>
      <c r="D9" s="123"/>
      <c r="E9" s="166"/>
      <c r="F9" s="124"/>
      <c r="G9" s="208"/>
      <c r="H9" s="124"/>
      <c r="I9" s="209"/>
    </row>
    <row r="10" spans="1:9" ht="12.75">
      <c r="A10" s="108" t="s">
        <v>141</v>
      </c>
      <c r="B10" s="115">
        <v>386840.54</v>
      </c>
      <c r="C10" s="116">
        <v>762392.49</v>
      </c>
      <c r="D10" s="115">
        <v>712500</v>
      </c>
      <c r="E10" s="116">
        <v>-49892.49</v>
      </c>
      <c r="F10" s="120">
        <v>1188340.94</v>
      </c>
      <c r="G10" s="158">
        <f>SUM('Egresos Reales'!H98)</f>
        <v>762392.49</v>
      </c>
      <c r="H10" s="120">
        <f>SUM('Presupuesto Egresos'!H98)</f>
        <v>1425000</v>
      </c>
      <c r="I10" s="159">
        <f>SUM(H10-G10)</f>
        <v>662607.51</v>
      </c>
    </row>
    <row r="11" spans="1:9" ht="12.75" hidden="1">
      <c r="A11" s="210"/>
      <c r="B11" s="224"/>
      <c r="C11" s="206"/>
      <c r="D11" s="224"/>
      <c r="E11" s="206"/>
      <c r="F11" s="120"/>
      <c r="G11" s="158"/>
      <c r="H11" s="120"/>
      <c r="I11" s="159"/>
    </row>
    <row r="12" spans="1:9" ht="12.75" hidden="1">
      <c r="A12" s="210" t="s">
        <v>131</v>
      </c>
      <c r="B12" s="224"/>
      <c r="C12" s="206">
        <v>0</v>
      </c>
      <c r="D12" s="224">
        <v>0</v>
      </c>
      <c r="E12" s="206">
        <v>0</v>
      </c>
      <c r="F12" s="120"/>
      <c r="G12" s="158">
        <f>SUM('Egresos Reales'!H99)</f>
        <v>0</v>
      </c>
      <c r="H12" s="120">
        <f>SUM('Presupuesto Egresos'!H99)</f>
        <v>0</v>
      </c>
      <c r="I12" s="159">
        <f>SUM(H12-G12)</f>
        <v>0</v>
      </c>
    </row>
    <row r="13" spans="1:9" ht="12.75" hidden="1">
      <c r="A13" s="210"/>
      <c r="B13" s="224"/>
      <c r="C13" s="206"/>
      <c r="D13" s="224"/>
      <c r="E13" s="206"/>
      <c r="F13" s="120"/>
      <c r="G13" s="158"/>
      <c r="H13" s="120"/>
      <c r="I13" s="159"/>
    </row>
    <row r="14" spans="1:9" ht="12.75" hidden="1">
      <c r="A14" s="210" t="s">
        <v>295</v>
      </c>
      <c r="B14" s="224"/>
      <c r="C14" s="206">
        <v>0</v>
      </c>
      <c r="D14" s="224">
        <v>0</v>
      </c>
      <c r="E14" s="206">
        <v>0</v>
      </c>
      <c r="F14" s="120"/>
      <c r="G14" s="158">
        <f>SUM('Egresos Reales'!H100)</f>
        <v>0</v>
      </c>
      <c r="H14" s="120">
        <f>SUM('Presupuesto Egresos'!H100)</f>
        <v>0</v>
      </c>
      <c r="I14" s="159">
        <f>SUM(H14-G14)</f>
        <v>0</v>
      </c>
    </row>
    <row r="15" spans="1:9" ht="12.75" hidden="1">
      <c r="A15" s="210"/>
      <c r="B15" s="224"/>
      <c r="C15" s="206"/>
      <c r="D15" s="224"/>
      <c r="E15" s="206"/>
      <c r="F15" s="120"/>
      <c r="G15" s="158"/>
      <c r="H15" s="120"/>
      <c r="I15" s="159"/>
    </row>
    <row r="16" spans="1:9" ht="12.75" hidden="1">
      <c r="A16" s="210" t="s">
        <v>296</v>
      </c>
      <c r="B16" s="224"/>
      <c r="C16" s="206">
        <v>0</v>
      </c>
      <c r="D16" s="224">
        <v>0</v>
      </c>
      <c r="E16" s="206">
        <v>0</v>
      </c>
      <c r="F16" s="120"/>
      <c r="G16" s="158">
        <f>SUM('Egresos Reales'!H101)</f>
        <v>0</v>
      </c>
      <c r="H16" s="120">
        <f>SUM('Presupuesto Egresos'!H101)</f>
        <v>0</v>
      </c>
      <c r="I16" s="159">
        <f>SUM(H16-G16)</f>
        <v>0</v>
      </c>
    </row>
    <row r="17" spans="1:9" ht="12.75" hidden="1">
      <c r="A17" s="210"/>
      <c r="B17" s="224"/>
      <c r="C17" s="206"/>
      <c r="D17" s="224"/>
      <c r="E17" s="206"/>
      <c r="F17" s="120"/>
      <c r="G17" s="158"/>
      <c r="H17" s="120"/>
      <c r="I17" s="159"/>
    </row>
    <row r="18" spans="1:9" ht="12.75" hidden="1">
      <c r="A18" s="210" t="s">
        <v>242</v>
      </c>
      <c r="B18" s="224"/>
      <c r="C18" s="206">
        <v>0</v>
      </c>
      <c r="D18" s="224">
        <v>0</v>
      </c>
      <c r="E18" s="206">
        <v>0</v>
      </c>
      <c r="F18" s="120"/>
      <c r="G18" s="158">
        <f>SUM('Egresos Reales'!H102)</f>
        <v>0</v>
      </c>
      <c r="H18" s="120">
        <f>SUM('Presupuesto Egresos'!H102)</f>
        <v>0</v>
      </c>
      <c r="I18" s="159">
        <f>SUM(H18-G18)</f>
        <v>0</v>
      </c>
    </row>
    <row r="19" spans="1:9" ht="12.75" hidden="1">
      <c r="A19" s="210"/>
      <c r="B19" s="224"/>
      <c r="C19" s="206"/>
      <c r="D19" s="224"/>
      <c r="E19" s="206"/>
      <c r="F19" s="120"/>
      <c r="G19" s="158"/>
      <c r="H19" s="120"/>
      <c r="I19" s="159"/>
    </row>
    <row r="20" spans="1:9" ht="12.75" hidden="1">
      <c r="A20" s="210" t="s">
        <v>255</v>
      </c>
      <c r="B20" s="224"/>
      <c r="C20" s="206">
        <v>0</v>
      </c>
      <c r="D20" s="224">
        <v>0</v>
      </c>
      <c r="E20" s="206">
        <v>0</v>
      </c>
      <c r="F20" s="120"/>
      <c r="G20" s="158">
        <f>SUM('Egresos Reales'!H103)</f>
        <v>0</v>
      </c>
      <c r="H20" s="120">
        <f>SUM('Presupuesto Egresos'!H103)</f>
        <v>0</v>
      </c>
      <c r="I20" s="159">
        <f>SUM(H20-G20)</f>
        <v>0</v>
      </c>
    </row>
    <row r="21" spans="1:9" ht="12.75" hidden="1">
      <c r="A21" s="210"/>
      <c r="B21" s="224"/>
      <c r="C21" s="206"/>
      <c r="D21" s="224"/>
      <c r="E21" s="206"/>
      <c r="F21" s="120"/>
      <c r="G21" s="158"/>
      <c r="H21" s="120"/>
      <c r="I21" s="159"/>
    </row>
    <row r="22" spans="1:9" ht="12.75" hidden="1">
      <c r="A22" s="210" t="s">
        <v>256</v>
      </c>
      <c r="B22" s="224"/>
      <c r="C22" s="206">
        <v>0</v>
      </c>
      <c r="D22" s="224">
        <v>0</v>
      </c>
      <c r="E22" s="206">
        <v>0</v>
      </c>
      <c r="F22" s="120"/>
      <c r="G22" s="158">
        <f>SUM('Egresos Reales'!H104)</f>
        <v>0</v>
      </c>
      <c r="H22" s="120">
        <f>SUM('Presupuesto Egresos'!H104)</f>
        <v>0</v>
      </c>
      <c r="I22" s="159">
        <f>SUM(H22-G22)</f>
        <v>0</v>
      </c>
    </row>
    <row r="23" spans="1:9" ht="12.75" hidden="1">
      <c r="A23" s="210"/>
      <c r="B23" s="224"/>
      <c r="C23" s="206"/>
      <c r="D23" s="224"/>
      <c r="E23" s="206"/>
      <c r="F23" s="120"/>
      <c r="G23" s="158"/>
      <c r="H23" s="120"/>
      <c r="I23" s="159"/>
    </row>
    <row r="24" spans="1:9" ht="12.75" hidden="1">
      <c r="A24" s="210" t="s">
        <v>291</v>
      </c>
      <c r="B24" s="224"/>
      <c r="C24" s="206">
        <v>0</v>
      </c>
      <c r="D24" s="224">
        <v>0</v>
      </c>
      <c r="E24" s="206">
        <v>0</v>
      </c>
      <c r="F24" s="120"/>
      <c r="G24" s="158">
        <f>SUM('Egresos Reales'!H105)</f>
        <v>0</v>
      </c>
      <c r="H24" s="120">
        <f>SUM('Presupuesto Egresos'!H105)</f>
        <v>0</v>
      </c>
      <c r="I24" s="159">
        <f>SUM(H24-G24)</f>
        <v>0</v>
      </c>
    </row>
    <row r="25" spans="1:9" ht="12.75" hidden="1">
      <c r="A25" s="210"/>
      <c r="B25" s="224"/>
      <c r="C25" s="206"/>
      <c r="D25" s="224"/>
      <c r="E25" s="206"/>
      <c r="F25" s="120"/>
      <c r="G25" s="158"/>
      <c r="H25" s="120"/>
      <c r="I25" s="159"/>
    </row>
    <row r="26" spans="1:9" ht="12.75" hidden="1">
      <c r="A26" s="210" t="s">
        <v>243</v>
      </c>
      <c r="B26" s="224"/>
      <c r="C26" s="206">
        <v>0</v>
      </c>
      <c r="D26" s="224">
        <v>0</v>
      </c>
      <c r="E26" s="206">
        <v>0</v>
      </c>
      <c r="F26" s="120"/>
      <c r="G26" s="158">
        <f>SUM('Egresos Reales'!H106)</f>
        <v>0</v>
      </c>
      <c r="H26" s="120">
        <f>SUM('Presupuesto Egresos'!H106)</f>
        <v>0</v>
      </c>
      <c r="I26" s="159">
        <f>SUM(H26-G26)</f>
        <v>0</v>
      </c>
    </row>
    <row r="27" spans="1:9" ht="12.75" hidden="1">
      <c r="A27" s="210"/>
      <c r="B27" s="224"/>
      <c r="C27" s="206"/>
      <c r="D27" s="224"/>
      <c r="E27" s="206"/>
      <c r="F27" s="120"/>
      <c r="G27" s="158"/>
      <c r="H27" s="120"/>
      <c r="I27" s="159"/>
    </row>
    <row r="28" spans="1:9" ht="12.75" hidden="1">
      <c r="A28" s="210" t="s">
        <v>244</v>
      </c>
      <c r="B28" s="224"/>
      <c r="C28" s="206">
        <v>0</v>
      </c>
      <c r="D28" s="224">
        <v>0</v>
      </c>
      <c r="E28" s="206">
        <v>0</v>
      </c>
      <c r="F28" s="120"/>
      <c r="G28" s="158">
        <f>SUM('Egresos Reales'!H107)</f>
        <v>0</v>
      </c>
      <c r="H28" s="120">
        <f>SUM('Presupuesto Egresos'!H107)</f>
        <v>0</v>
      </c>
      <c r="I28" s="159">
        <f>SUM(H28-G28)</f>
        <v>0</v>
      </c>
    </row>
    <row r="29" spans="1:9" ht="12.75">
      <c r="A29" s="210"/>
      <c r="B29" s="224"/>
      <c r="C29" s="206"/>
      <c r="D29" s="224"/>
      <c r="E29" s="206"/>
      <c r="F29" s="120"/>
      <c r="G29" s="158"/>
      <c r="H29" s="120"/>
      <c r="I29" s="159"/>
    </row>
    <row r="30" spans="1:9" ht="12.75">
      <c r="A30" s="210" t="s">
        <v>245</v>
      </c>
      <c r="B30" s="224">
        <v>6938457.709999999</v>
      </c>
      <c r="C30" s="206">
        <v>0</v>
      </c>
      <c r="D30" s="224">
        <v>0</v>
      </c>
      <c r="E30" s="206">
        <v>0</v>
      </c>
      <c r="F30" s="120">
        <v>8855530.83</v>
      </c>
      <c r="G30" s="158">
        <f>SUM('Egresos Reales'!H108)</f>
        <v>0</v>
      </c>
      <c r="H30" s="120">
        <f>SUM('Presupuesto Egresos'!H108)</f>
        <v>0</v>
      </c>
      <c r="I30" s="159">
        <f>SUM(H30-G30)</f>
        <v>0</v>
      </c>
    </row>
    <row r="31" spans="1:9" ht="12.75">
      <c r="A31" s="210"/>
      <c r="B31" s="224"/>
      <c r="C31" s="206"/>
      <c r="D31" s="224"/>
      <c r="E31" s="206"/>
      <c r="F31" s="120"/>
      <c r="G31" s="158"/>
      <c r="H31" s="120"/>
      <c r="I31" s="159"/>
    </row>
    <row r="32" spans="1:9" ht="12.75">
      <c r="A32" s="210" t="s">
        <v>401</v>
      </c>
      <c r="B32" s="224"/>
      <c r="C32" s="206">
        <v>1304223.61</v>
      </c>
      <c r="D32" s="224">
        <v>187557.97</v>
      </c>
      <c r="E32" s="206">
        <v>-1116665.64</v>
      </c>
      <c r="F32" s="120">
        <v>0</v>
      </c>
      <c r="G32" s="158">
        <f>SUM('Egresos Reales'!H109)</f>
        <v>1399427.56</v>
      </c>
      <c r="H32" s="120">
        <f>SUM('Presupuesto Egresos'!H109)</f>
        <v>8062563.939999999</v>
      </c>
      <c r="I32" s="159">
        <f>SUM(H32-G32)</f>
        <v>6663136.379999999</v>
      </c>
    </row>
    <row r="33" spans="1:9" ht="12.75">
      <c r="A33" s="210"/>
      <c r="B33" s="224"/>
      <c r="C33" s="206"/>
      <c r="D33" s="224"/>
      <c r="E33" s="206"/>
      <c r="F33" s="120"/>
      <c r="G33" s="158"/>
      <c r="H33" s="120"/>
      <c r="I33" s="159"/>
    </row>
    <row r="34" spans="1:9" ht="12.75">
      <c r="A34" s="210" t="s">
        <v>453</v>
      </c>
      <c r="B34" s="224"/>
      <c r="C34" s="206">
        <v>0</v>
      </c>
      <c r="D34" s="224">
        <v>5087012</v>
      </c>
      <c r="E34" s="206">
        <v>5087012</v>
      </c>
      <c r="F34" s="120"/>
      <c r="G34" s="158">
        <f>SUM('Egresos Reales'!H110)</f>
        <v>0</v>
      </c>
      <c r="H34" s="120">
        <f>SUM('Presupuesto Egresos'!H110)</f>
        <v>5087012</v>
      </c>
      <c r="I34" s="159">
        <f>SUM(H34-G34)</f>
        <v>5087012</v>
      </c>
    </row>
    <row r="35" spans="1:9" ht="12.75">
      <c r="A35" s="210"/>
      <c r="B35" s="224"/>
      <c r="C35" s="206"/>
      <c r="D35" s="224"/>
      <c r="E35" s="206"/>
      <c r="F35" s="120"/>
      <c r="G35" s="158"/>
      <c r="H35" s="120"/>
      <c r="I35" s="159"/>
    </row>
    <row r="36" spans="1:9" ht="12.75">
      <c r="A36" s="210" t="s">
        <v>302</v>
      </c>
      <c r="B36" s="224">
        <v>182487.86</v>
      </c>
      <c r="C36" s="206">
        <v>5268168.83</v>
      </c>
      <c r="D36" s="224">
        <v>95001</v>
      </c>
      <c r="E36" s="206">
        <v>-5173167.83</v>
      </c>
      <c r="F36" s="120">
        <v>301670.64</v>
      </c>
      <c r="G36" s="158">
        <f>SUM('Egresos Reales'!H111)</f>
        <v>5792836.68</v>
      </c>
      <c r="H36" s="120">
        <f>SUM('Presupuesto Egresos'!H111)</f>
        <v>190002</v>
      </c>
      <c r="I36" s="159">
        <f>SUM(H36-G36)</f>
        <v>-5602834.68</v>
      </c>
    </row>
    <row r="37" spans="1:9" ht="12.75">
      <c r="A37" s="210"/>
      <c r="B37" s="224"/>
      <c r="C37" s="206"/>
      <c r="D37" s="224"/>
      <c r="E37" s="206"/>
      <c r="F37" s="120"/>
      <c r="G37" s="158"/>
      <c r="H37" s="120"/>
      <c r="I37" s="159"/>
    </row>
    <row r="38" spans="1:9" ht="12.75">
      <c r="A38" s="108" t="s">
        <v>303</v>
      </c>
      <c r="B38" s="115">
        <v>3793005.65</v>
      </c>
      <c r="C38" s="116">
        <v>5346930.63</v>
      </c>
      <c r="D38" s="115">
        <v>7496500</v>
      </c>
      <c r="E38" s="116">
        <v>2149569.37</v>
      </c>
      <c r="F38" s="120">
        <v>10373864.2</v>
      </c>
      <c r="G38" s="158">
        <f>SUM('Egresos Reales'!H112)</f>
        <v>9464324.669999998</v>
      </c>
      <c r="H38" s="120">
        <f>SUM('Presupuesto Egresos'!H112)</f>
        <v>10643000</v>
      </c>
      <c r="I38" s="159">
        <f>SUM(H38-G38)</f>
        <v>1178675.330000002</v>
      </c>
    </row>
    <row r="39" spans="1:9" ht="12.75">
      <c r="A39" s="108"/>
      <c r="B39" s="115"/>
      <c r="C39" s="116"/>
      <c r="D39" s="115"/>
      <c r="E39" s="116"/>
      <c r="F39" s="120"/>
      <c r="G39" s="158"/>
      <c r="H39" s="120"/>
      <c r="I39" s="159"/>
    </row>
    <row r="40" spans="1:9" ht="12.75">
      <c r="A40" s="108" t="s">
        <v>327</v>
      </c>
      <c r="B40" s="115">
        <v>3772806.94</v>
      </c>
      <c r="C40" s="116">
        <v>0</v>
      </c>
      <c r="D40" s="115">
        <v>0</v>
      </c>
      <c r="E40" s="116">
        <v>0</v>
      </c>
      <c r="F40" s="120">
        <v>5554475.399999999</v>
      </c>
      <c r="G40" s="158">
        <f>SUM('Egresos Reales'!H113)</f>
        <v>0</v>
      </c>
      <c r="H40" s="120">
        <f>SUM('Presupuesto Egresos'!H113)</f>
        <v>0</v>
      </c>
      <c r="I40" s="159">
        <f>SUM(H40-G40)</f>
        <v>0</v>
      </c>
    </row>
    <row r="41" spans="1:9" ht="12.75">
      <c r="A41" s="108"/>
      <c r="B41" s="115"/>
      <c r="C41" s="116"/>
      <c r="D41" s="115"/>
      <c r="E41" s="116"/>
      <c r="F41" s="120"/>
      <c r="G41" s="158"/>
      <c r="H41" s="120"/>
      <c r="I41" s="159"/>
    </row>
    <row r="42" spans="1:9" ht="12.75">
      <c r="A42" s="108" t="s">
        <v>402</v>
      </c>
      <c r="B42" s="115">
        <v>0</v>
      </c>
      <c r="C42" s="116">
        <v>0</v>
      </c>
      <c r="D42" s="115">
        <v>1258887.57</v>
      </c>
      <c r="E42" s="116">
        <v>1258887.57</v>
      </c>
      <c r="F42" s="120"/>
      <c r="G42" s="158">
        <f>SUM('Egresos Reales'!H114)</f>
        <v>1305754.88</v>
      </c>
      <c r="H42" s="120">
        <f>SUM('Presupuesto Egresos'!H114)</f>
        <v>11461947.3</v>
      </c>
      <c r="I42" s="159">
        <f>SUM(H42-G42)</f>
        <v>10156192.420000002</v>
      </c>
    </row>
    <row r="43" spans="1:9" ht="12.75">
      <c r="A43" s="108"/>
      <c r="B43" s="115"/>
      <c r="C43" s="116"/>
      <c r="D43" s="115"/>
      <c r="E43" s="116"/>
      <c r="F43" s="120"/>
      <c r="G43" s="158"/>
      <c r="H43" s="120"/>
      <c r="I43" s="159"/>
    </row>
    <row r="44" spans="1:9" ht="12.75">
      <c r="A44" s="108" t="s">
        <v>454</v>
      </c>
      <c r="B44" s="115"/>
      <c r="C44" s="116">
        <v>0</v>
      </c>
      <c r="D44" s="115">
        <v>12234900</v>
      </c>
      <c r="E44" s="116">
        <v>12234900</v>
      </c>
      <c r="F44" s="120"/>
      <c r="G44" s="158">
        <f>SUM('Egresos Reales'!H115)</f>
        <v>0</v>
      </c>
      <c r="H44" s="120">
        <f>SUM('Presupuesto Egresos'!H115)</f>
        <v>12234900</v>
      </c>
      <c r="I44" s="159">
        <f>SUM(H44-G44)</f>
        <v>12234900</v>
      </c>
    </row>
    <row r="45" spans="1:9" ht="12.75">
      <c r="A45" s="108"/>
      <c r="B45" s="115"/>
      <c r="C45" s="116"/>
      <c r="D45" s="115"/>
      <c r="E45" s="116"/>
      <c r="F45" s="129"/>
      <c r="G45" s="158"/>
      <c r="H45" s="120"/>
      <c r="I45" s="159"/>
    </row>
    <row r="46" spans="1:9" ht="12.75">
      <c r="A46" s="108" t="s">
        <v>333</v>
      </c>
      <c r="B46" s="115">
        <v>2540528.95</v>
      </c>
      <c r="C46" s="116">
        <v>0</v>
      </c>
      <c r="D46" s="115">
        <v>0</v>
      </c>
      <c r="E46" s="116">
        <v>0</v>
      </c>
      <c r="F46" s="120">
        <v>3333220.21</v>
      </c>
      <c r="G46" s="158">
        <f>SUM('Egresos Reales'!H116)</f>
        <v>0</v>
      </c>
      <c r="H46" s="120">
        <f>SUM('Presupuesto Egresos'!H116)</f>
        <v>296765.02</v>
      </c>
      <c r="I46" s="159">
        <f>SUM(H46-G46)</f>
        <v>296765.02</v>
      </c>
    </row>
    <row r="47" spans="1:9" ht="12.75">
      <c r="A47" s="108"/>
      <c r="B47" s="115"/>
      <c r="C47" s="116"/>
      <c r="D47" s="115"/>
      <c r="E47" s="116"/>
      <c r="F47" s="120"/>
      <c r="G47" s="158"/>
      <c r="H47" s="120"/>
      <c r="I47" s="159"/>
    </row>
    <row r="48" spans="1:9" ht="12.75">
      <c r="A48" s="108" t="s">
        <v>403</v>
      </c>
      <c r="B48" s="115">
        <v>8728877.69</v>
      </c>
      <c r="C48" s="116">
        <v>0</v>
      </c>
      <c r="D48" s="115">
        <v>0</v>
      </c>
      <c r="E48" s="116">
        <v>0</v>
      </c>
      <c r="F48" s="120">
        <v>8728877.69</v>
      </c>
      <c r="G48" s="158">
        <f>SUM('Egresos Reales'!H117)</f>
        <v>13259304.05</v>
      </c>
      <c r="H48" s="120">
        <f>SUM('Presupuesto Egresos'!H117)</f>
        <v>14766000</v>
      </c>
      <c r="I48" s="159">
        <f>SUM(H48-G48)</f>
        <v>1506695.9499999993</v>
      </c>
    </row>
    <row r="49" spans="1:9" ht="12.75">
      <c r="A49" s="108"/>
      <c r="B49" s="115"/>
      <c r="C49" s="116"/>
      <c r="D49" s="115"/>
      <c r="E49" s="116"/>
      <c r="F49" s="120"/>
      <c r="G49" s="158"/>
      <c r="H49" s="120"/>
      <c r="I49" s="159"/>
    </row>
    <row r="50" spans="1:9" ht="12.75">
      <c r="A50" s="108" t="s">
        <v>455</v>
      </c>
      <c r="B50" s="115"/>
      <c r="C50" s="116">
        <v>0</v>
      </c>
      <c r="D50" s="115">
        <v>10412500</v>
      </c>
      <c r="E50" s="116">
        <v>10412500</v>
      </c>
      <c r="F50" s="120"/>
      <c r="G50" s="158">
        <f>SUM('Egresos Reales'!H118)</f>
        <v>0</v>
      </c>
      <c r="H50" s="120">
        <f>SUM('Presupuesto Egresos'!H118)</f>
        <v>12979600</v>
      </c>
      <c r="I50" s="159">
        <f>SUM(H50-G50)</f>
        <v>12979600</v>
      </c>
    </row>
    <row r="51" spans="1:9" ht="12.75">
      <c r="A51" s="108"/>
      <c r="B51" s="115"/>
      <c r="C51" s="116"/>
      <c r="D51" s="115"/>
      <c r="E51" s="116"/>
      <c r="F51" s="120"/>
      <c r="G51" s="158"/>
      <c r="H51" s="120"/>
      <c r="I51" s="159"/>
    </row>
    <row r="52" spans="1:9" ht="12.75">
      <c r="A52" s="108" t="s">
        <v>334</v>
      </c>
      <c r="B52" s="115">
        <v>1715899.24</v>
      </c>
      <c r="C52" s="116">
        <v>203</v>
      </c>
      <c r="D52" s="115">
        <v>0</v>
      </c>
      <c r="E52" s="116">
        <v>-203</v>
      </c>
      <c r="F52" s="120">
        <v>5814483.97</v>
      </c>
      <c r="G52" s="158">
        <f>SUM('Egresos Reales'!H119)</f>
        <v>203</v>
      </c>
      <c r="H52" s="120">
        <f>SUM('Presupuesto Egresos'!H119)</f>
        <v>400000</v>
      </c>
      <c r="I52" s="159">
        <f>SUM(H52-G52)</f>
        <v>399797</v>
      </c>
    </row>
    <row r="53" spans="1:9" ht="12.75">
      <c r="A53" s="108"/>
      <c r="B53" s="115"/>
      <c r="C53" s="116"/>
      <c r="D53" s="115"/>
      <c r="E53" s="116"/>
      <c r="F53" s="120"/>
      <c r="G53" s="158"/>
      <c r="H53" s="120"/>
      <c r="I53" s="159"/>
    </row>
    <row r="54" spans="1:9" ht="12.75">
      <c r="A54" s="108" t="s">
        <v>404</v>
      </c>
      <c r="B54" s="115">
        <v>21000</v>
      </c>
      <c r="C54" s="116">
        <v>74244.76</v>
      </c>
      <c r="D54" s="115">
        <v>0</v>
      </c>
      <c r="E54" s="116">
        <v>-74244.76</v>
      </c>
      <c r="F54" s="120">
        <v>21000</v>
      </c>
      <c r="G54" s="158">
        <f>SUM('Egresos Reales'!H120)</f>
        <v>141184.68000000002</v>
      </c>
      <c r="H54" s="120">
        <f>SUM('Presupuesto Egresos'!H120)</f>
        <v>0</v>
      </c>
      <c r="I54" s="159">
        <f>SUM(H54-G54)</f>
        <v>-141184.68000000002</v>
      </c>
    </row>
    <row r="55" spans="1:9" ht="12.75">
      <c r="A55" s="108"/>
      <c r="B55" s="115"/>
      <c r="C55" s="116"/>
      <c r="D55" s="115"/>
      <c r="E55" s="116"/>
      <c r="F55" s="120"/>
      <c r="G55" s="158"/>
      <c r="H55" s="120"/>
      <c r="I55" s="159"/>
    </row>
    <row r="56" spans="1:9" ht="12.75">
      <c r="A56" s="108" t="s">
        <v>456</v>
      </c>
      <c r="B56" s="115"/>
      <c r="C56" s="116">
        <v>3403124.8</v>
      </c>
      <c r="D56" s="115">
        <v>0</v>
      </c>
      <c r="E56" s="116">
        <v>-3403124.8</v>
      </c>
      <c r="F56" s="120"/>
      <c r="G56" s="158">
        <f>SUM('Egresos Reales'!H121)</f>
        <v>3403124.8</v>
      </c>
      <c r="H56" s="120">
        <f>SUM('Presupuesto Egresos'!H121)</f>
        <v>0</v>
      </c>
      <c r="I56" s="159">
        <f>SUM(H56-G56)</f>
        <v>-3403124.8</v>
      </c>
    </row>
    <row r="57" spans="1:9" ht="12.75">
      <c r="A57" s="108"/>
      <c r="B57" s="115"/>
      <c r="C57" s="116"/>
      <c r="D57" s="115"/>
      <c r="E57" s="116"/>
      <c r="F57" s="120"/>
      <c r="G57" s="158"/>
      <c r="H57" s="120"/>
      <c r="I57" s="159"/>
    </row>
    <row r="58" spans="1:9" ht="12.75">
      <c r="A58" s="108" t="s">
        <v>335</v>
      </c>
      <c r="B58" s="115">
        <v>1067409.58</v>
      </c>
      <c r="C58" s="116">
        <v>0</v>
      </c>
      <c r="D58" s="115">
        <v>0</v>
      </c>
      <c r="E58" s="116">
        <v>0</v>
      </c>
      <c r="F58" s="120">
        <v>6351881.25</v>
      </c>
      <c r="G58" s="158">
        <f>SUM('Egresos Reales'!H122)</f>
        <v>0</v>
      </c>
      <c r="H58" s="120">
        <f>SUM('Presupuesto Egresos'!H122)</f>
        <v>0</v>
      </c>
      <c r="I58" s="159">
        <f>SUM(H58-G58)</f>
        <v>0</v>
      </c>
    </row>
    <row r="59" spans="1:9" ht="12.75">
      <c r="A59" s="108"/>
      <c r="B59" s="115"/>
      <c r="C59" s="116"/>
      <c r="D59" s="115"/>
      <c r="E59" s="116"/>
      <c r="F59" s="120"/>
      <c r="G59" s="158"/>
      <c r="H59" s="120"/>
      <c r="I59" s="159"/>
    </row>
    <row r="60" spans="1:9" ht="12.75">
      <c r="A60" s="108" t="s">
        <v>346</v>
      </c>
      <c r="B60" s="115">
        <v>889381.34</v>
      </c>
      <c r="C60" s="116">
        <v>0</v>
      </c>
      <c r="D60" s="115">
        <v>0</v>
      </c>
      <c r="E60" s="116">
        <v>0</v>
      </c>
      <c r="F60" s="120">
        <v>2266955.35</v>
      </c>
      <c r="G60" s="158">
        <f>SUM('Egresos Reales'!H123)</f>
        <v>0</v>
      </c>
      <c r="H60" s="120">
        <f>SUM('Presupuesto Egresos'!H123)</f>
        <v>0</v>
      </c>
      <c r="I60" s="159">
        <f>SUM(H60-G60)</f>
        <v>0</v>
      </c>
    </row>
    <row r="61" spans="1:9" ht="12.75">
      <c r="A61" s="108"/>
      <c r="B61" s="115"/>
      <c r="C61" s="116"/>
      <c r="D61" s="115"/>
      <c r="E61" s="116"/>
      <c r="F61" s="120"/>
      <c r="G61" s="158"/>
      <c r="H61" s="120"/>
      <c r="I61" s="159"/>
    </row>
    <row r="62" spans="1:9" ht="12.75">
      <c r="A62" s="108" t="s">
        <v>406</v>
      </c>
      <c r="B62" s="115">
        <v>1147619.41</v>
      </c>
      <c r="C62" s="116">
        <v>0</v>
      </c>
      <c r="D62" s="115">
        <v>0</v>
      </c>
      <c r="E62" s="116">
        <v>0</v>
      </c>
      <c r="F62" s="120">
        <v>1147619.41</v>
      </c>
      <c r="G62" s="158">
        <f>SUM('Egresos Reales'!H124)</f>
        <v>518286.02</v>
      </c>
      <c r="H62" s="120">
        <f>SUM('Presupuesto Egresos'!H124)</f>
        <v>1243507.42</v>
      </c>
      <c r="I62" s="159">
        <f>SUM(H62-G62)</f>
        <v>725221.3999999999</v>
      </c>
    </row>
    <row r="63" spans="1:9" ht="12.75">
      <c r="A63" s="108"/>
      <c r="B63" s="115"/>
      <c r="C63" s="116"/>
      <c r="D63" s="115"/>
      <c r="E63" s="116"/>
      <c r="F63" s="120"/>
      <c r="G63" s="158"/>
      <c r="H63" s="120"/>
      <c r="I63" s="159"/>
    </row>
    <row r="64" spans="1:9" ht="12.75">
      <c r="A64" s="108" t="s">
        <v>417</v>
      </c>
      <c r="B64" s="115">
        <v>110258.39</v>
      </c>
      <c r="C64" s="116">
        <v>0</v>
      </c>
      <c r="D64" s="115">
        <v>0</v>
      </c>
      <c r="E64" s="116">
        <v>0</v>
      </c>
      <c r="F64" s="120">
        <v>392125.61</v>
      </c>
      <c r="G64" s="158">
        <f>SUM('Egresos Reales'!H125)</f>
        <v>0</v>
      </c>
      <c r="H64" s="120">
        <f>SUM('Presupuesto Egresos'!H125)</f>
        <v>0</v>
      </c>
      <c r="I64" s="159">
        <f>SUM(H64-G64)</f>
        <v>0</v>
      </c>
    </row>
    <row r="65" spans="1:9" ht="12.75">
      <c r="A65" s="108"/>
      <c r="B65" s="115"/>
      <c r="C65" s="116"/>
      <c r="D65" s="115"/>
      <c r="E65" s="116"/>
      <c r="F65" s="120"/>
      <c r="G65" s="158"/>
      <c r="H65" s="120"/>
      <c r="I65" s="159"/>
    </row>
    <row r="66" spans="1:9" ht="12.75">
      <c r="A66" s="108" t="s">
        <v>358</v>
      </c>
      <c r="B66" s="115">
        <v>2780611.84</v>
      </c>
      <c r="C66" s="116">
        <v>0</v>
      </c>
      <c r="D66" s="115">
        <v>0</v>
      </c>
      <c r="E66" s="116">
        <v>0</v>
      </c>
      <c r="F66" s="120">
        <v>4150400.13</v>
      </c>
      <c r="G66" s="158">
        <f>SUM('Egresos Reales'!H126)</f>
        <v>0</v>
      </c>
      <c r="H66" s="120">
        <f>SUM('Presupuesto Egresos'!H126)</f>
        <v>817475.53</v>
      </c>
      <c r="I66" s="159">
        <f>SUM(H66-G66)</f>
        <v>817475.53</v>
      </c>
    </row>
    <row r="67" spans="1:9" ht="12.75">
      <c r="A67" s="108"/>
      <c r="B67" s="115"/>
      <c r="C67" s="116"/>
      <c r="D67" s="115"/>
      <c r="E67" s="116"/>
      <c r="F67" s="120"/>
      <c r="G67" s="158"/>
      <c r="H67" s="120"/>
      <c r="I67" s="159"/>
    </row>
    <row r="68" spans="1:9" ht="12.75">
      <c r="A68" s="108" t="s">
        <v>452</v>
      </c>
      <c r="B68" s="115"/>
      <c r="C68" s="116">
        <v>0</v>
      </c>
      <c r="D68" s="115">
        <v>1800000</v>
      </c>
      <c r="E68" s="116">
        <v>1800000</v>
      </c>
      <c r="F68" s="120"/>
      <c r="G68" s="158">
        <f>SUM('Egresos Reales'!H127)</f>
        <v>0</v>
      </c>
      <c r="H68" s="120">
        <f>SUM('Presupuesto Egresos'!H127)</f>
        <v>4560000</v>
      </c>
      <c r="I68" s="159">
        <f>SUM(H68-G68)</f>
        <v>4560000</v>
      </c>
    </row>
    <row r="69" spans="1:9" ht="12.75">
      <c r="A69" s="108"/>
      <c r="B69" s="115"/>
      <c r="C69" s="116"/>
      <c r="D69" s="115"/>
      <c r="E69" s="116"/>
      <c r="F69" s="120"/>
      <c r="G69" s="158"/>
      <c r="H69" s="120"/>
      <c r="I69" s="159"/>
    </row>
    <row r="70" spans="1:9" ht="12.75">
      <c r="A70" s="108" t="s">
        <v>415</v>
      </c>
      <c r="B70" s="115"/>
      <c r="C70" s="116">
        <v>0</v>
      </c>
      <c r="D70" s="115">
        <v>2000000</v>
      </c>
      <c r="E70" s="116">
        <v>2000000</v>
      </c>
      <c r="F70" s="120">
        <v>5567696.85</v>
      </c>
      <c r="G70" s="158">
        <f>SUM('Egresos Reales'!H128)</f>
        <v>0</v>
      </c>
      <c r="H70" s="120">
        <f>SUM('Presupuesto Egresos'!H128)</f>
        <v>4000000</v>
      </c>
      <c r="I70" s="159">
        <f>SUM(H70-G70)</f>
        <v>4000000</v>
      </c>
    </row>
    <row r="71" spans="1:9" ht="12.75">
      <c r="A71" s="108"/>
      <c r="B71" s="115"/>
      <c r="C71" s="116"/>
      <c r="D71" s="115"/>
      <c r="E71" s="116"/>
      <c r="F71" s="120"/>
      <c r="G71" s="158"/>
      <c r="H71" s="120"/>
      <c r="I71" s="159"/>
    </row>
    <row r="72" spans="1:9" ht="12.75">
      <c r="A72" s="108" t="s">
        <v>430</v>
      </c>
      <c r="B72" s="115"/>
      <c r="C72" s="116">
        <v>7841360.46</v>
      </c>
      <c r="D72" s="115">
        <v>3066309.03</v>
      </c>
      <c r="E72" s="116">
        <v>-4775051.43</v>
      </c>
      <c r="F72" s="120">
        <v>0</v>
      </c>
      <c r="G72" s="158">
        <f>SUM('Egresos Reales'!H129)</f>
        <v>11176678.18</v>
      </c>
      <c r="H72" s="120">
        <f>SUM('Presupuesto Egresos'!H129)</f>
        <v>12703192.61</v>
      </c>
      <c r="I72" s="159">
        <f>SUM(H72-G72)</f>
        <v>1526514.4299999997</v>
      </c>
    </row>
    <row r="73" spans="1:9" ht="12.75">
      <c r="A73" s="108"/>
      <c r="B73" s="115"/>
      <c r="C73" s="116"/>
      <c r="D73" s="115"/>
      <c r="E73" s="116"/>
      <c r="F73" s="120"/>
      <c r="G73" s="158"/>
      <c r="H73" s="120"/>
      <c r="I73" s="159"/>
    </row>
    <row r="74" spans="1:9" ht="12.75">
      <c r="A74" s="108" t="s">
        <v>324</v>
      </c>
      <c r="B74" s="115">
        <v>3575226.03</v>
      </c>
      <c r="C74" s="116">
        <v>2289485.27</v>
      </c>
      <c r="D74" s="115">
        <v>2017475.55</v>
      </c>
      <c r="E74" s="116">
        <v>-272009.72</v>
      </c>
      <c r="F74" s="120">
        <v>3575226.03</v>
      </c>
      <c r="G74" s="158">
        <f>SUM('Egresos Reales'!H130)</f>
        <v>5977193.970000001</v>
      </c>
      <c r="H74" s="120">
        <f>SUM('Presupuesto Egresos'!H130)</f>
        <v>6017475.55</v>
      </c>
      <c r="I74" s="159">
        <f>SUM(H74-G74)</f>
        <v>40281.57999999914</v>
      </c>
    </row>
    <row r="75" spans="1:9" ht="12.75">
      <c r="A75" s="108"/>
      <c r="B75" s="115"/>
      <c r="C75" s="116"/>
      <c r="D75" s="115"/>
      <c r="E75" s="116"/>
      <c r="F75" s="120"/>
      <c r="G75" s="158"/>
      <c r="H75" s="120"/>
      <c r="I75" s="159"/>
    </row>
    <row r="76" spans="1:9" ht="12.75">
      <c r="A76" s="108" t="s">
        <v>418</v>
      </c>
      <c r="B76" s="115">
        <v>2727933.96</v>
      </c>
      <c r="C76" s="116">
        <v>0</v>
      </c>
      <c r="D76" s="115">
        <v>0</v>
      </c>
      <c r="E76" s="116">
        <v>0</v>
      </c>
      <c r="F76" s="120">
        <v>4208122.65</v>
      </c>
      <c r="G76" s="158">
        <f>SUM('Egresos Reales'!H131)</f>
        <v>0</v>
      </c>
      <c r="H76" s="120">
        <f>SUM('Presupuesto Egresos'!H131)</f>
        <v>709623.3200000001</v>
      </c>
      <c r="I76" s="159">
        <f>SUM(H76-G76)</f>
        <v>709623.3200000001</v>
      </c>
    </row>
    <row r="77" spans="1:9" ht="12.75">
      <c r="A77" s="108"/>
      <c r="B77" s="115"/>
      <c r="C77" s="116"/>
      <c r="D77" s="115"/>
      <c r="E77" s="116"/>
      <c r="F77" s="120"/>
      <c r="G77" s="158"/>
      <c r="H77" s="120"/>
      <c r="I77" s="159"/>
    </row>
    <row r="78" spans="1:9" ht="12.75">
      <c r="A78" s="108" t="s">
        <v>457</v>
      </c>
      <c r="B78" s="115"/>
      <c r="C78" s="116">
        <v>364678.2</v>
      </c>
      <c r="D78" s="115">
        <v>2359972</v>
      </c>
      <c r="E78" s="116">
        <v>1995293.8</v>
      </c>
      <c r="F78" s="120"/>
      <c r="G78" s="158">
        <f>SUM('Egresos Reales'!H132)</f>
        <v>1066016.76</v>
      </c>
      <c r="H78" s="120">
        <f>SUM('Presupuesto Egresos'!H132)</f>
        <v>2359972</v>
      </c>
      <c r="I78" s="159">
        <f>SUM(H78-G78)</f>
        <v>1293955.24</v>
      </c>
    </row>
    <row r="79" spans="1:9" ht="12.75">
      <c r="A79" s="108"/>
      <c r="B79" s="115"/>
      <c r="C79" s="116"/>
      <c r="D79" s="115"/>
      <c r="E79" s="116"/>
      <c r="F79" s="120"/>
      <c r="G79" s="158"/>
      <c r="H79" s="120"/>
      <c r="I79" s="159"/>
    </row>
    <row r="80" spans="1:9" ht="12.75">
      <c r="A80" s="211" t="s">
        <v>4</v>
      </c>
      <c r="B80" s="212">
        <f aca="true" t="shared" si="0" ref="B80:I80">SUM(B9:B78)</f>
        <v>40378345.13</v>
      </c>
      <c r="C80" s="212">
        <f t="shared" si="0"/>
        <v>26654812.049999997</v>
      </c>
      <c r="D80" s="212">
        <f t="shared" si="0"/>
        <v>48728615.12</v>
      </c>
      <c r="E80" s="212">
        <f t="shared" si="0"/>
        <v>22073803.07</v>
      </c>
      <c r="F80" s="212">
        <f t="shared" si="0"/>
        <v>71831491.16</v>
      </c>
      <c r="G80" s="212">
        <f t="shared" si="0"/>
        <v>54266727.739999995</v>
      </c>
      <c r="H80" s="212">
        <f t="shared" si="0"/>
        <v>109958036.68999998</v>
      </c>
      <c r="I80" s="213">
        <f t="shared" si="0"/>
        <v>55691308.95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43" right="0.18" top="0.56" bottom="0.21" header="0" footer="0"/>
  <pageSetup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80" zoomScaleNormal="80" zoomScalePageLayoutView="0" workbookViewId="0" topLeftCell="A1">
      <selection activeCell="A9" sqref="A9:I35"/>
    </sheetView>
  </sheetViews>
  <sheetFormatPr defaultColWidth="11.421875" defaultRowHeight="12.75"/>
  <cols>
    <col min="1" max="1" width="33.7109375" style="0" bestFit="1" customWidth="1"/>
    <col min="2" max="3" width="14.57421875" style="0" bestFit="1" customWidth="1"/>
    <col min="4" max="4" width="15.00390625" style="0" bestFit="1" customWidth="1"/>
    <col min="5" max="5" width="14.28125" style="0" bestFit="1" customWidth="1"/>
    <col min="6" max="7" width="14.57421875" style="0" bestFit="1" customWidth="1"/>
    <col min="8" max="8" width="15.00390625" style="0" bestFit="1" customWidth="1"/>
    <col min="9" max="9" width="15.28125" style="0" bestFit="1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5</v>
      </c>
      <c r="B3" s="228"/>
      <c r="C3" s="228"/>
      <c r="D3" s="228"/>
      <c r="E3" s="228"/>
      <c r="F3" s="228"/>
      <c r="G3" s="228"/>
      <c r="H3" s="228"/>
      <c r="I3" s="228"/>
    </row>
    <row r="4" spans="1:9" ht="13.5" thickBot="1">
      <c r="A4" s="96"/>
      <c r="B4" s="96"/>
      <c r="C4" s="96"/>
      <c r="D4" s="96"/>
      <c r="E4" s="96"/>
      <c r="F4" s="96"/>
      <c r="G4" s="96"/>
      <c r="H4" s="96"/>
      <c r="I4" s="96"/>
    </row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 t="s">
        <v>12</v>
      </c>
      <c r="B9" s="10">
        <v>27602315.439999998</v>
      </c>
      <c r="C9" s="10">
        <v>30963533.36</v>
      </c>
      <c r="D9" s="10">
        <v>27876000</v>
      </c>
      <c r="E9" s="10">
        <v>3087533.36</v>
      </c>
      <c r="F9" s="10">
        <v>110093012.75999999</v>
      </c>
      <c r="G9" s="10">
        <f>SUM('Ingresos Reales'!H7)</f>
        <v>124711119.22</v>
      </c>
      <c r="H9" s="10">
        <f>SUM('Presupuesto Ingresos'!H7)</f>
        <v>115582000</v>
      </c>
      <c r="I9" s="10">
        <f>SUM(G9-H9)</f>
        <v>9129119.219999999</v>
      </c>
    </row>
    <row r="10" spans="1:9" ht="12.75">
      <c r="A10" s="8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8" t="s">
        <v>13</v>
      </c>
      <c r="B11" s="11">
        <v>14631052.31</v>
      </c>
      <c r="C11" s="11">
        <v>12693451.74</v>
      </c>
      <c r="D11" s="11">
        <v>18045000</v>
      </c>
      <c r="E11" s="11">
        <v>-5351548.26</v>
      </c>
      <c r="F11" s="11">
        <v>31426718.429999992</v>
      </c>
      <c r="G11" s="11">
        <f>SUM('Ingresos Reales'!H15)</f>
        <v>22322185.359999996</v>
      </c>
      <c r="H11" s="11">
        <f>SUM('Presupuesto Ingresos'!H15)</f>
        <v>37375000</v>
      </c>
      <c r="I11" s="11">
        <f>SUM(G11-H11)</f>
        <v>-15052814.640000004</v>
      </c>
    </row>
    <row r="12" spans="1:9" ht="12.75">
      <c r="A12" s="8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8" t="s">
        <v>200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SUM('Ingresos Reales'!H29)</f>
        <v>0</v>
      </c>
      <c r="H13" s="11">
        <f>SUM('Presupuesto Ingresos'!H29)</f>
        <v>0</v>
      </c>
      <c r="I13" s="11">
        <f>SUM(G13-H13)</f>
        <v>0</v>
      </c>
    </row>
    <row r="14" spans="1:9" ht="12.75">
      <c r="A14" s="8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8" t="s">
        <v>14</v>
      </c>
      <c r="B15" s="11">
        <v>2061659.89</v>
      </c>
      <c r="C15" s="11">
        <v>1825298.34</v>
      </c>
      <c r="D15" s="11">
        <v>1740000</v>
      </c>
      <c r="E15" s="11">
        <v>85298.34000000008</v>
      </c>
      <c r="F15" s="11">
        <v>3582211.7</v>
      </c>
      <c r="G15" s="11">
        <f>SUM('Ingresos Reales'!H34)</f>
        <v>4434628.59</v>
      </c>
      <c r="H15" s="11">
        <f>SUM('Presupuesto Ingresos'!H34)</f>
        <v>3480000</v>
      </c>
      <c r="I15" s="11">
        <f>SUM(G15-H15)</f>
        <v>954628.5899999999</v>
      </c>
    </row>
    <row r="16" spans="1:9" ht="12.75">
      <c r="A16" s="8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8" t="s">
        <v>15</v>
      </c>
      <c r="B17" s="11">
        <v>6418800.380000001</v>
      </c>
      <c r="C17" s="11">
        <v>14658881.620000003</v>
      </c>
      <c r="D17" s="11">
        <v>7910000</v>
      </c>
      <c r="E17" s="11">
        <v>6748881.620000003</v>
      </c>
      <c r="F17" s="11">
        <v>19129496.540000003</v>
      </c>
      <c r="G17" s="11">
        <f>SUM('Ingresos Reales'!H47)</f>
        <v>26626271.99</v>
      </c>
      <c r="H17" s="11">
        <f>SUM('Presupuesto Ingresos'!H47)</f>
        <v>20970000</v>
      </c>
      <c r="I17" s="11">
        <f>SUM(G17-H17)</f>
        <v>5656271.989999998</v>
      </c>
    </row>
    <row r="18" spans="1:9" ht="12.75">
      <c r="A18" s="8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8" t="s">
        <v>16</v>
      </c>
      <c r="B19" s="11">
        <v>56400831</v>
      </c>
      <c r="C19" s="11">
        <v>71070442.8</v>
      </c>
      <c r="D19" s="11">
        <v>55725000</v>
      </c>
      <c r="E19" s="11">
        <v>15345442.799999997</v>
      </c>
      <c r="F19" s="11">
        <v>111241877</v>
      </c>
      <c r="G19" s="11">
        <f>SUM('Ingresos Reales'!H57)</f>
        <v>146595447</v>
      </c>
      <c r="H19" s="11">
        <f>SUM('Presupuesto Ingresos'!H56)</f>
        <v>111300000</v>
      </c>
      <c r="I19" s="11">
        <f>SUM(G19-H19)</f>
        <v>35295447</v>
      </c>
    </row>
    <row r="20" spans="1:9" ht="12.75">
      <c r="A20" s="8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8" t="s">
        <v>1</v>
      </c>
      <c r="B21" s="11">
        <v>4127314.13</v>
      </c>
      <c r="C21" s="11">
        <v>3561771.62</v>
      </c>
      <c r="D21" s="11">
        <v>4347261</v>
      </c>
      <c r="E21" s="11">
        <v>-785489.38</v>
      </c>
      <c r="F21" s="11">
        <v>8231366.870000001</v>
      </c>
      <c r="G21" s="11">
        <f>SUM('Ingresos Reales'!H67)</f>
        <v>7096453.07</v>
      </c>
      <c r="H21" s="11">
        <f>SUM('Presupuesto Ingresos'!H66)</f>
        <v>8694522</v>
      </c>
      <c r="I21" s="11">
        <f>SUM(G21-H21)</f>
        <v>-1598068.9299999997</v>
      </c>
    </row>
    <row r="22" spans="1:9" ht="12.75">
      <c r="A22" s="8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8" t="s">
        <v>2</v>
      </c>
      <c r="B23" s="11">
        <v>42179078.38</v>
      </c>
      <c r="C23" s="11">
        <v>43835258.67</v>
      </c>
      <c r="D23" s="11">
        <v>43545621</v>
      </c>
      <c r="E23" s="11">
        <v>289637.6700000018</v>
      </c>
      <c r="F23" s="11">
        <v>84529223.30999999</v>
      </c>
      <c r="G23" s="11">
        <f>SUM('Ingresos Reales'!H73)</f>
        <v>87634849.4</v>
      </c>
      <c r="H23" s="11">
        <f>SUM('Presupuesto Ingresos'!H72)</f>
        <v>87091242</v>
      </c>
      <c r="I23" s="11">
        <f>SUM(G23-H23)</f>
        <v>543607.400000006</v>
      </c>
    </row>
    <row r="24" spans="1:9" ht="12.75">
      <c r="A24" s="8"/>
      <c r="B24" s="11"/>
      <c r="C24" s="11"/>
      <c r="D24" s="11"/>
      <c r="E24" s="11"/>
      <c r="F24" s="11"/>
      <c r="G24" s="11"/>
      <c r="H24" s="11"/>
      <c r="I24" s="11"/>
    </row>
    <row r="25" spans="1:9" ht="12.75">
      <c r="A25" s="8" t="s">
        <v>188</v>
      </c>
      <c r="B25" s="11">
        <v>0</v>
      </c>
      <c r="C25" s="11">
        <v>0</v>
      </c>
      <c r="D25" s="11">
        <v>4381055</v>
      </c>
      <c r="E25" s="11">
        <v>-4381055</v>
      </c>
      <c r="F25" s="11">
        <v>0</v>
      </c>
      <c r="G25" s="11">
        <f>SUM('Ingresos Reales'!H79)</f>
        <v>2544209.98</v>
      </c>
      <c r="H25" s="11">
        <f>SUM('Presupuesto Ingresos'!H78)</f>
        <v>4381055</v>
      </c>
      <c r="I25" s="11">
        <f>SUM(G25-H25)</f>
        <v>-1836845.02</v>
      </c>
    </row>
    <row r="26" spans="1:9" ht="12.75">
      <c r="A26" s="8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8" t="s">
        <v>142</v>
      </c>
      <c r="B27" s="11">
        <v>19173733.509999998</v>
      </c>
      <c r="C27" s="11">
        <v>6826670.61</v>
      </c>
      <c r="D27" s="11">
        <v>16401050</v>
      </c>
      <c r="E27" s="11">
        <v>-9574379.39</v>
      </c>
      <c r="F27" s="11">
        <v>65023989.620000005</v>
      </c>
      <c r="G27" s="11">
        <f>SUM('Ingresos Reales'!H81)</f>
        <v>25336933.490000002</v>
      </c>
      <c r="H27" s="11">
        <f>SUM('Presupuesto Ingresos'!H80)</f>
        <v>31762450</v>
      </c>
      <c r="I27" s="11">
        <f>SUM(G27-H27)</f>
        <v>-6425516.509999998</v>
      </c>
    </row>
    <row r="28" spans="1:9" ht="12.75">
      <c r="A28" s="8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8" t="s">
        <v>19</v>
      </c>
      <c r="B29" s="11">
        <v>79900</v>
      </c>
      <c r="C29" s="11">
        <v>0</v>
      </c>
      <c r="D29" s="11">
        <v>0</v>
      </c>
      <c r="E29" s="11">
        <v>0</v>
      </c>
      <c r="F29" s="11">
        <v>586500</v>
      </c>
      <c r="G29" s="11">
        <f>SUM('Ingresos Reales'!H105)</f>
        <v>0</v>
      </c>
      <c r="H29" s="11">
        <f>SUM('Presupuesto Ingresos'!H104)</f>
        <v>0</v>
      </c>
      <c r="I29" s="11">
        <f>SUM(G29-H29)</f>
        <v>0</v>
      </c>
    </row>
    <row r="30" spans="1:9" ht="12.75">
      <c r="A30" s="8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8" t="s">
        <v>17</v>
      </c>
      <c r="B31" s="11">
        <v>0</v>
      </c>
      <c r="C31" s="11">
        <v>-10787384.54</v>
      </c>
      <c r="D31" s="11">
        <v>0</v>
      </c>
      <c r="E31" s="11">
        <v>-10787384.54</v>
      </c>
      <c r="F31" s="11">
        <v>0</v>
      </c>
      <c r="G31" s="11">
        <f>SUM('Ingresos Reales'!H107)</f>
        <v>2608463.2</v>
      </c>
      <c r="H31" s="11">
        <f>SUM('Presupuesto Ingresos'!H106)</f>
        <v>75283323.8</v>
      </c>
      <c r="I31" s="11">
        <f>SUM(G31-H31)</f>
        <v>-72674860.6</v>
      </c>
    </row>
    <row r="32" spans="1:9" ht="12.75">
      <c r="A32" s="8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8" t="s">
        <v>20</v>
      </c>
      <c r="B33" s="11">
        <v>1354508.72</v>
      </c>
      <c r="C33" s="11">
        <v>2677245.44</v>
      </c>
      <c r="D33" s="11">
        <v>0</v>
      </c>
      <c r="E33" s="11">
        <v>2677245.44</v>
      </c>
      <c r="F33" s="11">
        <v>2668023.49</v>
      </c>
      <c r="G33" s="11">
        <f>SUM('Ingresos Reales'!H114)</f>
        <v>3862566.9699999997</v>
      </c>
      <c r="H33" s="11">
        <f>SUM('Presupuesto Ingresos'!H113)</f>
        <v>0</v>
      </c>
      <c r="I33" s="11">
        <f>SUM(G33-H33)</f>
        <v>3862566.9699999997</v>
      </c>
    </row>
    <row r="34" spans="1:9" ht="12.75">
      <c r="A34" s="9"/>
      <c r="B34" s="12"/>
      <c r="C34" s="12"/>
      <c r="D34" s="12"/>
      <c r="E34" s="11"/>
      <c r="F34" s="12"/>
      <c r="G34" s="12"/>
      <c r="H34" s="12"/>
      <c r="I34" s="11"/>
    </row>
    <row r="35" spans="1:10" ht="12.75">
      <c r="A35" s="5" t="s">
        <v>4</v>
      </c>
      <c r="B35" s="6">
        <v>174029193.76</v>
      </c>
      <c r="C35" s="6">
        <v>177325169.66000006</v>
      </c>
      <c r="D35" s="6">
        <v>179970987</v>
      </c>
      <c r="E35" s="6">
        <v>-2645817.34</v>
      </c>
      <c r="F35" s="6">
        <f>SUM(F9:F33)</f>
        <v>436512419.71999997</v>
      </c>
      <c r="G35" s="6">
        <f>SUM(G9:G33)</f>
        <v>453773128.27000004</v>
      </c>
      <c r="H35" s="6">
        <f>SUM(H9:H33)</f>
        <v>495919592.8</v>
      </c>
      <c r="I35" s="6">
        <f>SUM(I9:I33)</f>
        <v>-42146464.52999999</v>
      </c>
      <c r="J35" s="1"/>
    </row>
    <row r="36" spans="1:9" ht="12.75">
      <c r="A36" s="13"/>
      <c r="B36" s="14"/>
      <c r="C36" s="14"/>
      <c r="D36" s="14"/>
      <c r="E36" s="14"/>
      <c r="F36" s="14"/>
      <c r="G36" s="14"/>
      <c r="H36" s="16"/>
      <c r="I36" s="16"/>
    </row>
    <row r="37" spans="1:9" ht="12.75">
      <c r="A37" s="15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15"/>
      <c r="B38" s="16"/>
      <c r="C38" s="16"/>
      <c r="D38" s="16"/>
      <c r="E38" s="16"/>
      <c r="F38" s="16"/>
      <c r="G38" s="16"/>
      <c r="H38" s="16"/>
      <c r="I38" s="16"/>
    </row>
    <row r="39" spans="1:9" ht="12.75">
      <c r="A39" s="15"/>
      <c r="B39" s="16"/>
      <c r="C39" s="16"/>
      <c r="D39" s="16"/>
      <c r="E39" s="16"/>
      <c r="F39" s="16"/>
      <c r="G39" s="16"/>
      <c r="H39" s="16"/>
      <c r="I39" s="16"/>
    </row>
    <row r="40" spans="1:9" ht="12.75">
      <c r="A40" s="15"/>
      <c r="B40" s="16"/>
      <c r="C40" s="16"/>
      <c r="D40" s="16"/>
      <c r="E40" s="16"/>
      <c r="F40" s="16"/>
      <c r="G40" s="16"/>
      <c r="H40" s="16"/>
      <c r="I40" s="16"/>
    </row>
    <row r="41" spans="1:9" ht="12.75">
      <c r="A41" s="15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5"/>
      <c r="B42" s="16"/>
      <c r="C42" s="16"/>
      <c r="D42" s="16"/>
      <c r="E42" s="16"/>
      <c r="F42" s="16"/>
      <c r="G42" s="16"/>
      <c r="H42" s="16"/>
      <c r="I42" s="16"/>
    </row>
    <row r="43" spans="1:9" ht="12.75">
      <c r="A43" s="15"/>
      <c r="B43" s="16"/>
      <c r="C43" s="16"/>
      <c r="D43" s="16"/>
      <c r="E43" s="16"/>
      <c r="F43" s="16"/>
      <c r="G43" s="16"/>
      <c r="H43" s="16"/>
      <c r="I43" s="16"/>
    </row>
    <row r="44" spans="1:9" ht="12.75">
      <c r="A44" s="15"/>
      <c r="B44" s="16"/>
      <c r="C44" s="16"/>
      <c r="D44" s="16"/>
      <c r="E44" s="16"/>
      <c r="F44" s="16"/>
      <c r="G44" s="16"/>
      <c r="H44" s="16"/>
      <c r="I44" s="16"/>
    </row>
    <row r="45" spans="1:9" ht="12.75">
      <c r="A45" s="15"/>
      <c r="B45" s="16"/>
      <c r="C45" s="16"/>
      <c r="D45" s="16"/>
      <c r="E45" s="16"/>
      <c r="F45" s="16"/>
      <c r="G45" s="16"/>
      <c r="H45" s="16"/>
      <c r="I45" s="16"/>
    </row>
    <row r="46" spans="1:9" ht="12.75">
      <c r="A46" s="15"/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5"/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5"/>
      <c r="B48" s="16"/>
      <c r="C48" s="16"/>
      <c r="D48" s="16"/>
      <c r="E48" s="16"/>
      <c r="F48" s="16"/>
      <c r="G48" s="16"/>
      <c r="H48" s="16"/>
      <c r="I48" s="16"/>
    </row>
    <row r="49" spans="1:9" ht="12.75">
      <c r="A49" s="17"/>
      <c r="B49" s="18"/>
      <c r="C49" s="18"/>
      <c r="D49" s="18"/>
      <c r="E49" s="18"/>
      <c r="F49" s="18"/>
      <c r="G49" s="18"/>
      <c r="H49" s="18"/>
      <c r="I49" s="18"/>
    </row>
  </sheetData>
  <sheetProtection/>
  <mergeCells count="7">
    <mergeCell ref="A2:I2"/>
    <mergeCell ref="A3:I3"/>
    <mergeCell ref="A1:I1"/>
    <mergeCell ref="F6:G6"/>
    <mergeCell ref="B6:C6"/>
    <mergeCell ref="B5:E5"/>
    <mergeCell ref="F5:I5"/>
  </mergeCells>
  <printOptions horizontalCentered="1"/>
  <pageMargins left="0.16" right="0.18" top="0.23" bottom="0.21" header="0" footer="0"/>
  <pageSetup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71"/>
  <sheetViews>
    <sheetView zoomScale="87" zoomScaleNormal="87" zoomScaleSheetLayoutView="75" zoomScalePageLayoutView="0" workbookViewId="0" topLeftCell="A1">
      <selection activeCell="B7" sqref="B7:G7"/>
    </sheetView>
  </sheetViews>
  <sheetFormatPr defaultColWidth="11.421875" defaultRowHeight="12.75"/>
  <cols>
    <col min="1" max="1" width="66.421875" style="0" customWidth="1"/>
    <col min="2" max="4" width="15.57421875" style="0" bestFit="1" customWidth="1"/>
    <col min="5" max="5" width="15.421875" style="0" customWidth="1"/>
    <col min="6" max="6" width="15.57421875" style="0" bestFit="1" customWidth="1"/>
    <col min="7" max="7" width="15.140625" style="0" bestFit="1" customWidth="1"/>
    <col min="8" max="8" width="16.140625" style="0" bestFit="1" customWidth="1"/>
    <col min="9" max="10" width="13.7109375" style="0" bestFit="1" customWidth="1"/>
  </cols>
  <sheetData>
    <row r="1" spans="1:8" ht="15.75">
      <c r="A1" s="229" t="s">
        <v>311</v>
      </c>
      <c r="B1" s="229"/>
      <c r="C1" s="229"/>
      <c r="D1" s="229"/>
      <c r="E1" s="229"/>
      <c r="F1" s="229"/>
      <c r="G1" s="229"/>
      <c r="H1" s="229"/>
    </row>
    <row r="2" spans="1:8" ht="15.75">
      <c r="A2" s="229" t="s">
        <v>288</v>
      </c>
      <c r="B2" s="229"/>
      <c r="C2" s="229"/>
      <c r="D2" s="229"/>
      <c r="E2" s="229"/>
      <c r="F2" s="229"/>
      <c r="G2" s="229"/>
      <c r="H2" s="229"/>
    </row>
    <row r="3" spans="1:8" ht="15.75">
      <c r="A3" s="229" t="s">
        <v>477</v>
      </c>
      <c r="B3" s="229"/>
      <c r="C3" s="229"/>
      <c r="D3" s="229"/>
      <c r="E3" s="229"/>
      <c r="F3" s="229"/>
      <c r="G3" s="229"/>
      <c r="H3" s="229"/>
    </row>
    <row r="4" spans="1:8" ht="15.75">
      <c r="A4" s="30"/>
      <c r="B4" s="31"/>
      <c r="C4" s="31"/>
      <c r="D4" s="31"/>
      <c r="E4" s="31"/>
      <c r="F4" s="31"/>
      <c r="G4" s="31"/>
      <c r="H4" s="31"/>
    </row>
    <row r="5" spans="1:8" ht="12.75">
      <c r="A5" s="38"/>
      <c r="B5" s="52" t="s">
        <v>6</v>
      </c>
      <c r="C5" s="52" t="s">
        <v>7</v>
      </c>
      <c r="D5" s="52" t="s">
        <v>8</v>
      </c>
      <c r="E5" s="52" t="s">
        <v>9</v>
      </c>
      <c r="F5" s="52" t="s">
        <v>10</v>
      </c>
      <c r="G5" s="52" t="s">
        <v>11</v>
      </c>
      <c r="H5" s="52" t="s">
        <v>69</v>
      </c>
    </row>
    <row r="6" spans="1:8" ht="13.5" thickBot="1">
      <c r="A6" s="80"/>
      <c r="B6" s="16"/>
      <c r="C6" s="16"/>
      <c r="D6" s="16"/>
      <c r="E6" s="16"/>
      <c r="F6" s="16"/>
      <c r="G6" s="16"/>
      <c r="H6" s="16"/>
    </row>
    <row r="7" spans="1:8" ht="18" customHeight="1" thickBot="1">
      <c r="A7" s="38" t="s">
        <v>68</v>
      </c>
      <c r="B7" s="34">
        <v>36319284.72</v>
      </c>
      <c r="C7" s="81">
        <f>SUM(B268)</f>
        <v>95746689.04000002</v>
      </c>
      <c r="D7" s="81">
        <f>SUM(C268)</f>
        <v>88666739.91000003</v>
      </c>
      <c r="E7" s="81">
        <f>SUM(D268)</f>
        <v>80599926</v>
      </c>
      <c r="F7" s="81">
        <f>SUM(E268)</f>
        <v>75649195.54</v>
      </c>
      <c r="G7" s="81">
        <f>SUM(F268)</f>
        <v>66221854.150000036</v>
      </c>
      <c r="H7" s="34">
        <v>36319284.72</v>
      </c>
    </row>
    <row r="8" spans="1:8" ht="12.75">
      <c r="A8" s="16"/>
      <c r="B8" s="121"/>
      <c r="C8" s="52"/>
      <c r="D8" s="52"/>
      <c r="E8" s="52"/>
      <c r="F8" s="52"/>
      <c r="G8" s="52"/>
      <c r="H8" s="16"/>
    </row>
    <row r="9" spans="1:10" ht="12.75">
      <c r="A9" s="82" t="s">
        <v>33</v>
      </c>
      <c r="B9" s="53"/>
      <c r="C9" s="53"/>
      <c r="D9" s="53"/>
      <c r="E9" s="53"/>
      <c r="F9" s="53"/>
      <c r="G9" s="53"/>
      <c r="H9" s="53"/>
      <c r="J9" s="32"/>
    </row>
    <row r="10" spans="1:10" ht="12.75">
      <c r="A10" s="83"/>
      <c r="B10" s="84"/>
      <c r="C10" s="84"/>
      <c r="D10" s="84"/>
      <c r="E10" s="84"/>
      <c r="F10" s="84"/>
      <c r="G10" s="84"/>
      <c r="H10" s="84"/>
      <c r="J10" s="32"/>
    </row>
    <row r="11" spans="1:10" ht="12.75">
      <c r="A11" s="73" t="s">
        <v>12</v>
      </c>
      <c r="B11" s="74"/>
      <c r="C11" s="74"/>
      <c r="D11" s="74"/>
      <c r="E11" s="74"/>
      <c r="F11" s="74"/>
      <c r="G11" s="74"/>
      <c r="H11" s="74"/>
      <c r="J11" s="32"/>
    </row>
    <row r="12" spans="1:10" ht="12.75">
      <c r="A12" s="47" t="s">
        <v>70</v>
      </c>
      <c r="B12" s="54">
        <f>SUM('Ingresos Reales'!B8)</f>
        <v>52323204</v>
      </c>
      <c r="C12" s="54">
        <f>SUM('Ingresos Reales'!C8)</f>
        <v>12004119</v>
      </c>
      <c r="D12" s="54">
        <f>SUM('Ingresos Reales'!D8)</f>
        <v>7108963</v>
      </c>
      <c r="E12" s="54">
        <f>SUM('Ingresos Reales'!E8)</f>
        <v>2965923</v>
      </c>
      <c r="F12" s="54">
        <f>SUM('Ingresos Reales'!F8)</f>
        <v>3697862</v>
      </c>
      <c r="G12" s="54">
        <f>SUM('Ingresos Reales'!G8)</f>
        <v>3613814</v>
      </c>
      <c r="H12" s="54">
        <f aca="true" t="shared" si="0" ref="H12:H17">SUM(B12:G12)</f>
        <v>81713885</v>
      </c>
      <c r="J12" s="32"/>
    </row>
    <row r="13" spans="1:10" ht="12.75">
      <c r="A13" s="47" t="s">
        <v>225</v>
      </c>
      <c r="B13" s="54">
        <f>SUM('Ingresos Reales'!B9)</f>
        <v>9423853.85</v>
      </c>
      <c r="C13" s="54">
        <f>SUM('Ingresos Reales'!C9)</f>
        <v>6153297.12</v>
      </c>
      <c r="D13" s="54">
        <f>SUM('Ingresos Reales'!D9)</f>
        <v>6726849.89</v>
      </c>
      <c r="E13" s="54">
        <f>SUM('Ingresos Reales'!E9)</f>
        <v>5411435.72</v>
      </c>
      <c r="F13" s="54">
        <f>SUM('Ingresos Reales'!F9)</f>
        <v>5703954.08</v>
      </c>
      <c r="G13" s="54">
        <f>SUM('Ingresos Reales'!G9)</f>
        <v>9545274.56</v>
      </c>
      <c r="H13" s="54">
        <f t="shared" si="0"/>
        <v>42964665.22</v>
      </c>
      <c r="J13" s="32"/>
    </row>
    <row r="14" spans="1:8" ht="12.75">
      <c r="A14" s="47" t="s">
        <v>226</v>
      </c>
      <c r="B14" s="54">
        <f>SUM('Ingresos Reales'!B10)</f>
        <v>1638</v>
      </c>
      <c r="C14" s="54">
        <f>SUM('Ingresos Reales'!C10)</f>
        <v>3984</v>
      </c>
      <c r="D14" s="54">
        <f>SUM('Ingresos Reales'!D10)</f>
        <v>1677</v>
      </c>
      <c r="E14" s="54">
        <f>SUM('Ingresos Reales'!E10)</f>
        <v>11643.5</v>
      </c>
      <c r="F14" s="54">
        <f>SUM('Ingresos Reales'!F10)</f>
        <v>7060.5</v>
      </c>
      <c r="G14" s="54">
        <f>SUM('Ingresos Reales'!G10)</f>
        <v>6566</v>
      </c>
      <c r="H14" s="54">
        <f t="shared" si="0"/>
        <v>32569</v>
      </c>
    </row>
    <row r="15" spans="1:8" ht="12.75">
      <c r="A15" s="47" t="s">
        <v>71</v>
      </c>
      <c r="B15" s="54">
        <f>SUM('Ingresos Reales'!B11)</f>
        <v>0</v>
      </c>
      <c r="C15" s="54">
        <f>SUM('Ingresos Reales'!C11)</f>
        <v>0</v>
      </c>
      <c r="D15" s="54">
        <f>SUM('Ingresos Reales'!D11)</f>
        <v>0</v>
      </c>
      <c r="E15" s="54">
        <f>SUM('Ingresos Reales'!E11)</f>
        <v>0</v>
      </c>
      <c r="F15" s="54">
        <f>SUM('Ingresos Reales'!F11)</f>
        <v>0</v>
      </c>
      <c r="G15" s="54">
        <f>SUM('Ingresos Reales'!G11)</f>
        <v>0</v>
      </c>
      <c r="H15" s="54">
        <f t="shared" si="0"/>
        <v>0</v>
      </c>
    </row>
    <row r="16" spans="1:8" ht="12.75">
      <c r="A16" s="47" t="s">
        <v>72</v>
      </c>
      <c r="B16" s="54">
        <f>SUM('Ingresos Reales'!B12)</f>
        <v>0</v>
      </c>
      <c r="C16" s="54">
        <f>SUM('Ingresos Reales'!C12)</f>
        <v>0</v>
      </c>
      <c r="D16" s="54">
        <f>SUM('Ingresos Reales'!D12)</f>
        <v>0</v>
      </c>
      <c r="E16" s="54">
        <f>SUM('Ingresos Reales'!E12)</f>
        <v>0</v>
      </c>
      <c r="F16" s="54">
        <f>SUM('Ingresos Reales'!F12)</f>
        <v>0</v>
      </c>
      <c r="G16" s="54">
        <f>SUM('Ingresos Reales'!G12)</f>
        <v>0</v>
      </c>
      <c r="H16" s="54">
        <f t="shared" si="0"/>
        <v>0</v>
      </c>
    </row>
    <row r="17" spans="1:8" ht="12.75">
      <c r="A17" s="47" t="s">
        <v>204</v>
      </c>
      <c r="B17" s="54">
        <f>SUM('Ingresos Reales'!B13)</f>
        <v>0</v>
      </c>
      <c r="C17" s="54">
        <f>SUM('Ingresos Reales'!C13)</f>
        <v>0</v>
      </c>
      <c r="D17" s="54">
        <f>SUM('Ingresos Reales'!D13)</f>
        <v>0</v>
      </c>
      <c r="E17" s="54">
        <f>SUM('Ingresos Reales'!E13)</f>
        <v>0</v>
      </c>
      <c r="F17" s="54">
        <f>SUM('Ingresos Reales'!F13)</f>
        <v>0</v>
      </c>
      <c r="G17" s="54">
        <f>SUM('Ingresos Reales'!G13)</f>
        <v>0</v>
      </c>
      <c r="H17" s="54">
        <f t="shared" si="0"/>
        <v>0</v>
      </c>
    </row>
    <row r="18" spans="1:8" ht="12.75">
      <c r="A18" s="48" t="s">
        <v>73</v>
      </c>
      <c r="B18" s="55">
        <f>SUM(B12:B17)</f>
        <v>61748695.85</v>
      </c>
      <c r="C18" s="55">
        <f aca="true" t="shared" si="1" ref="C18:H18">SUM(C12:C17)</f>
        <v>18161400.12</v>
      </c>
      <c r="D18" s="55">
        <f t="shared" si="1"/>
        <v>13837489.89</v>
      </c>
      <c r="E18" s="55">
        <f t="shared" si="1"/>
        <v>8389002.219999999</v>
      </c>
      <c r="F18" s="55">
        <f t="shared" si="1"/>
        <v>9408876.58</v>
      </c>
      <c r="G18" s="55">
        <f t="shared" si="1"/>
        <v>13165654.56</v>
      </c>
      <c r="H18" s="55">
        <f t="shared" si="1"/>
        <v>124711119.22</v>
      </c>
    </row>
    <row r="19" spans="1:8" ht="12.75">
      <c r="A19" s="46" t="s">
        <v>13</v>
      </c>
      <c r="B19" s="54"/>
      <c r="C19" s="54"/>
      <c r="D19" s="54"/>
      <c r="E19" s="54"/>
      <c r="F19" s="54"/>
      <c r="G19" s="54"/>
      <c r="H19" s="54"/>
    </row>
    <row r="20" spans="1:8" ht="12.75">
      <c r="A20" s="47" t="s">
        <v>227</v>
      </c>
      <c r="B20" s="54">
        <f>SUM('Ingresos Reales'!B16)</f>
        <v>0</v>
      </c>
      <c r="C20" s="54">
        <f>SUM('Ingresos Reales'!C16)</f>
        <v>0</v>
      </c>
      <c r="D20" s="54">
        <f>SUM('Ingresos Reales'!D16)</f>
        <v>0</v>
      </c>
      <c r="E20" s="54">
        <f>SUM('Ingresos Reales'!E16)</f>
        <v>0</v>
      </c>
      <c r="F20" s="54">
        <f>SUM('Ingresos Reales'!F16)</f>
        <v>0</v>
      </c>
      <c r="G20" s="54">
        <f>SUM('Ingresos Reales'!G16)</f>
        <v>0</v>
      </c>
      <c r="H20" s="54">
        <f aca="true" t="shared" si="2" ref="H20:H31">SUM(B20:G20)</f>
        <v>0</v>
      </c>
    </row>
    <row r="21" spans="1:8" ht="12.75">
      <c r="A21" s="47" t="s">
        <v>228</v>
      </c>
      <c r="B21" s="54">
        <f>SUM('Ingresos Reales'!B17)</f>
        <v>1696</v>
      </c>
      <c r="C21" s="54">
        <f>SUM('Ingresos Reales'!C17)</f>
        <v>7773</v>
      </c>
      <c r="D21" s="54">
        <f>SUM('Ingresos Reales'!D17)</f>
        <v>171333.8</v>
      </c>
      <c r="E21" s="54">
        <f>SUM('Ingresos Reales'!E17)</f>
        <v>67788.5</v>
      </c>
      <c r="F21" s="54">
        <f>SUM('Ingresos Reales'!F17)</f>
        <v>56629.95</v>
      </c>
      <c r="G21" s="54">
        <f>SUM('Ingresos Reales'!G17)</f>
        <v>158650.5</v>
      </c>
      <c r="H21" s="54">
        <f t="shared" si="2"/>
        <v>463871.75</v>
      </c>
    </row>
    <row r="22" spans="1:8" ht="12.75">
      <c r="A22" s="47" t="s">
        <v>229</v>
      </c>
      <c r="B22" s="54">
        <f>SUM('Ingresos Reales'!B18)</f>
        <v>1232157.93</v>
      </c>
      <c r="C22" s="54">
        <f>SUM('Ingresos Reales'!C18)</f>
        <v>1407035.73</v>
      </c>
      <c r="D22" s="54">
        <f>SUM('Ingresos Reales'!D18)</f>
        <v>2293732.14</v>
      </c>
      <c r="E22" s="54">
        <f>SUM('Ingresos Reales'!E18)</f>
        <v>2304829.53</v>
      </c>
      <c r="F22" s="54">
        <f>SUM('Ingresos Reales'!F18)</f>
        <v>4325389.03</v>
      </c>
      <c r="G22" s="54">
        <f>SUM('Ingresos Reales'!G18)</f>
        <v>3240213.15</v>
      </c>
      <c r="H22" s="54">
        <f t="shared" si="2"/>
        <v>14803357.51</v>
      </c>
    </row>
    <row r="23" spans="1:8" ht="12.75">
      <c r="A23" s="47" t="s">
        <v>230</v>
      </c>
      <c r="B23" s="54">
        <f>SUM('Ingresos Reales'!B19)</f>
        <v>43695</v>
      </c>
      <c r="C23" s="54">
        <f>SUM('Ingresos Reales'!C19)</f>
        <v>84665</v>
      </c>
      <c r="D23" s="54">
        <f>SUM('Ingresos Reales'!D19)</f>
        <v>77208</v>
      </c>
      <c r="E23" s="54">
        <f>SUM('Ingresos Reales'!E19)</f>
        <v>34216</v>
      </c>
      <c r="F23" s="54">
        <f>SUM('Ingresos Reales'!F19)</f>
        <v>35515</v>
      </c>
      <c r="G23" s="54">
        <f>SUM('Ingresos Reales'!G19)</f>
        <v>109656</v>
      </c>
      <c r="H23" s="54">
        <f t="shared" si="2"/>
        <v>384955</v>
      </c>
    </row>
    <row r="24" spans="1:8" ht="12.75">
      <c r="A24" s="47" t="s">
        <v>231</v>
      </c>
      <c r="B24" s="54">
        <f>SUM('Ingresos Reales'!B20)</f>
        <v>5433.2</v>
      </c>
      <c r="C24" s="54">
        <f>SUM('Ingresos Reales'!C20)</f>
        <v>33655</v>
      </c>
      <c r="D24" s="54">
        <f>SUM('Ingresos Reales'!D20)</f>
        <v>1415305.4</v>
      </c>
      <c r="E24" s="54">
        <f>SUM('Ingresos Reales'!E20)</f>
        <v>430077.7</v>
      </c>
      <c r="F24" s="54">
        <f>SUM('Ingresos Reales'!F20)</f>
        <v>273484.01</v>
      </c>
      <c r="G24" s="54">
        <f>SUM('Ingresos Reales'!G20)</f>
        <v>317472.55</v>
      </c>
      <c r="H24" s="54">
        <f t="shared" si="2"/>
        <v>2475427.8599999994</v>
      </c>
    </row>
    <row r="25" spans="1:8" ht="12.75">
      <c r="A25" s="47" t="s">
        <v>232</v>
      </c>
      <c r="B25" s="54">
        <f>SUM('Ingresos Reales'!B21)</f>
        <v>0</v>
      </c>
      <c r="C25" s="54">
        <f>SUM('Ingresos Reales'!C21)</f>
        <v>0</v>
      </c>
      <c r="D25" s="54">
        <f>SUM('Ingresos Reales'!D21)</f>
        <v>0</v>
      </c>
      <c r="E25" s="54">
        <f>SUM('Ingresos Reales'!E21)</f>
        <v>0</v>
      </c>
      <c r="F25" s="54">
        <f>SUM('Ingresos Reales'!F21)</f>
        <v>0</v>
      </c>
      <c r="G25" s="54">
        <f>SUM('Ingresos Reales'!G21)</f>
        <v>0</v>
      </c>
      <c r="H25" s="54">
        <f t="shared" si="2"/>
        <v>0</v>
      </c>
    </row>
    <row r="26" spans="1:8" ht="12.75">
      <c r="A26" s="47" t="s">
        <v>233</v>
      </c>
      <c r="B26" s="54">
        <f>SUM('Ingresos Reales'!B22)</f>
        <v>200486</v>
      </c>
      <c r="C26" s="54">
        <f>SUM('Ingresos Reales'!C22)</f>
        <v>222761.08</v>
      </c>
      <c r="D26" s="54">
        <f>SUM('Ingresos Reales'!D22)</f>
        <v>240046.24</v>
      </c>
      <c r="E26" s="54">
        <f>SUM('Ingresos Reales'!E22)</f>
        <v>180033.6</v>
      </c>
      <c r="F26" s="54">
        <f>SUM('Ingresos Reales'!F22)</f>
        <v>246884.36</v>
      </c>
      <c r="G26" s="54">
        <f>SUM('Ingresos Reales'!G22)</f>
        <v>200029.6</v>
      </c>
      <c r="H26" s="54">
        <f t="shared" si="2"/>
        <v>1290240.88</v>
      </c>
    </row>
    <row r="27" spans="1:8" ht="12.75">
      <c r="A27" s="47" t="s">
        <v>234</v>
      </c>
      <c r="B27" s="54">
        <f>SUM('Ingresos Reales'!B23)</f>
        <v>0</v>
      </c>
      <c r="C27" s="54">
        <f>SUM('Ingresos Reales'!C23)</f>
        <v>0</v>
      </c>
      <c r="D27" s="54">
        <f>SUM('Ingresos Reales'!D23)</f>
        <v>0</v>
      </c>
      <c r="E27" s="54">
        <f>SUM('Ingresos Reales'!E23)</f>
        <v>0</v>
      </c>
      <c r="F27" s="54">
        <f>SUM('Ingresos Reales'!F23)</f>
        <v>0</v>
      </c>
      <c r="G27" s="54">
        <f>SUM('Ingresos Reales'!G23)</f>
        <v>0</v>
      </c>
      <c r="H27" s="54">
        <f t="shared" si="2"/>
        <v>0</v>
      </c>
    </row>
    <row r="28" spans="1:8" ht="12.75">
      <c r="A28" s="47" t="s">
        <v>235</v>
      </c>
      <c r="B28" s="54">
        <f>SUM('Ingresos Reales'!B24)</f>
        <v>0</v>
      </c>
      <c r="C28" s="54">
        <f>SUM('Ingresos Reales'!C24)</f>
        <v>0</v>
      </c>
      <c r="D28" s="54">
        <f>SUM('Ingresos Reales'!D24)</f>
        <v>0</v>
      </c>
      <c r="E28" s="54">
        <f>SUM('Ingresos Reales'!E24)</f>
        <v>0</v>
      </c>
      <c r="F28" s="54">
        <f>SUM('Ingresos Reales'!F24)</f>
        <v>0</v>
      </c>
      <c r="G28" s="54">
        <f>SUM('Ingresos Reales'!G24)</f>
        <v>0</v>
      </c>
      <c r="H28" s="54">
        <f t="shared" si="2"/>
        <v>0</v>
      </c>
    </row>
    <row r="29" spans="1:8" ht="12.75">
      <c r="A29" s="47" t="s">
        <v>236</v>
      </c>
      <c r="B29" s="54">
        <f>SUM('Ingresos Reales'!B25)</f>
        <v>120990.8</v>
      </c>
      <c r="C29" s="54">
        <f>SUM('Ingresos Reales'!C25)</f>
        <v>40836.3</v>
      </c>
      <c r="D29" s="54">
        <f>SUM('Ingresos Reales'!D25)</f>
        <v>65250.5</v>
      </c>
      <c r="E29" s="54">
        <f>SUM('Ingresos Reales'!E25)</f>
        <v>38669.6</v>
      </c>
      <c r="F29" s="54">
        <f>SUM('Ingresos Reales'!F25)</f>
        <v>4744</v>
      </c>
      <c r="G29" s="54">
        <f>SUM('Ingresos Reales'!G25)</f>
        <v>42508.8</v>
      </c>
      <c r="H29" s="54">
        <f t="shared" si="2"/>
        <v>313000</v>
      </c>
    </row>
    <row r="30" spans="1:8" ht="12.75">
      <c r="A30" s="47" t="s">
        <v>74</v>
      </c>
      <c r="B30" s="54">
        <f>SUM('Ingresos Reales'!B26)</f>
        <v>622728.32</v>
      </c>
      <c r="C30" s="54">
        <f>SUM('Ingresos Reales'!C26)</f>
        <v>440866.92</v>
      </c>
      <c r="D30" s="54">
        <f>SUM('Ingresos Reales'!D26)</f>
        <v>901077.26</v>
      </c>
      <c r="E30" s="54">
        <f>SUM('Ingresos Reales'!E26)</f>
        <v>113036.95</v>
      </c>
      <c r="F30" s="54">
        <f>SUM('Ingresos Reales'!F26)</f>
        <v>284488.35</v>
      </c>
      <c r="G30" s="54">
        <f>SUM('Ingresos Reales'!G26)</f>
        <v>229134.56</v>
      </c>
      <c r="H30" s="54">
        <f t="shared" si="2"/>
        <v>2591332.36</v>
      </c>
    </row>
    <row r="31" spans="1:8" ht="12.75">
      <c r="A31" s="47" t="s">
        <v>204</v>
      </c>
      <c r="B31" s="54">
        <f>SUM('Ingresos Reales'!B27)</f>
        <v>0</v>
      </c>
      <c r="C31" s="54">
        <f>SUM('Ingresos Reales'!C27)</f>
        <v>0</v>
      </c>
      <c r="D31" s="54">
        <f>SUM('Ingresos Reales'!D27)</f>
        <v>0</v>
      </c>
      <c r="E31" s="54">
        <f>SUM('Ingresos Reales'!E27)</f>
        <v>0</v>
      </c>
      <c r="F31" s="54">
        <f>SUM('Ingresos Reales'!F27)</f>
        <v>0</v>
      </c>
      <c r="G31" s="54">
        <f>SUM('Ingresos Reales'!G27)</f>
        <v>0</v>
      </c>
      <c r="H31" s="54">
        <f t="shared" si="2"/>
        <v>0</v>
      </c>
    </row>
    <row r="32" spans="1:8" ht="12.75">
      <c r="A32" s="48" t="s">
        <v>75</v>
      </c>
      <c r="B32" s="55">
        <f>SUM(B20:B31)</f>
        <v>2227187.25</v>
      </c>
      <c r="C32" s="55">
        <f aca="true" t="shared" si="3" ref="C32:H32">SUM(C20:C31)</f>
        <v>2237593.0300000003</v>
      </c>
      <c r="D32" s="55">
        <f t="shared" si="3"/>
        <v>5163953.34</v>
      </c>
      <c r="E32" s="55">
        <f t="shared" si="3"/>
        <v>3168651.8800000004</v>
      </c>
      <c r="F32" s="55">
        <f t="shared" si="3"/>
        <v>5227134.7</v>
      </c>
      <c r="G32" s="55">
        <f t="shared" si="3"/>
        <v>4297665.159999999</v>
      </c>
      <c r="H32" s="55">
        <f t="shared" si="3"/>
        <v>22322185.359999996</v>
      </c>
    </row>
    <row r="33" spans="1:8" ht="38.25">
      <c r="A33" s="68" t="s">
        <v>257</v>
      </c>
      <c r="B33" s="55"/>
      <c r="C33" s="55"/>
      <c r="D33" s="55"/>
      <c r="E33" s="55"/>
      <c r="F33" s="55"/>
      <c r="G33" s="55"/>
      <c r="H33" s="55"/>
    </row>
    <row r="34" spans="1:8" ht="12.75">
      <c r="A34" s="67" t="s">
        <v>258</v>
      </c>
      <c r="B34" s="54">
        <f>SUM('Ingresos Reales'!B30)</f>
        <v>0</v>
      </c>
      <c r="C34" s="54">
        <f>SUM('Ingresos Reales'!C30)</f>
        <v>0</v>
      </c>
      <c r="D34" s="54">
        <f>SUM('Ingresos Reales'!D30)</f>
        <v>0</v>
      </c>
      <c r="E34" s="54">
        <f>SUM('Ingresos Reales'!E30)</f>
        <v>0</v>
      </c>
      <c r="F34" s="54">
        <f>SUM('Ingresos Reales'!F30)</f>
        <v>0</v>
      </c>
      <c r="G34" s="54">
        <f>SUM('Ingresos Reales'!G30)</f>
        <v>0</v>
      </c>
      <c r="H34" s="54">
        <f>SUM(B34:G34)</f>
        <v>0</v>
      </c>
    </row>
    <row r="35" spans="1:8" ht="12.75">
      <c r="A35" s="67" t="s">
        <v>247</v>
      </c>
      <c r="B35" s="54">
        <f>SUM('Ingresos Reales'!B31)</f>
        <v>0</v>
      </c>
      <c r="C35" s="54">
        <f>SUM('Ingresos Reales'!C31)</f>
        <v>0</v>
      </c>
      <c r="D35" s="54">
        <f>SUM('Ingresos Reales'!D31)</f>
        <v>0</v>
      </c>
      <c r="E35" s="54">
        <f>SUM('Ingresos Reales'!E31)</f>
        <v>0</v>
      </c>
      <c r="F35" s="54">
        <f>SUM('Ingresos Reales'!F31)</f>
        <v>0</v>
      </c>
      <c r="G35" s="54">
        <f>SUM('Ingresos Reales'!G31)</f>
        <v>0</v>
      </c>
      <c r="H35" s="54">
        <f>SUM(B35:G35)</f>
        <v>0</v>
      </c>
    </row>
    <row r="36" spans="1:8" ht="12.75">
      <c r="A36" s="67" t="s">
        <v>248</v>
      </c>
      <c r="B36" s="54">
        <f>SUM('Ingresos Reales'!B32)</f>
        <v>0</v>
      </c>
      <c r="C36" s="54">
        <f>SUM('Ingresos Reales'!C32)</f>
        <v>0</v>
      </c>
      <c r="D36" s="54">
        <f>SUM('Ingresos Reales'!D32)</f>
        <v>0</v>
      </c>
      <c r="E36" s="54">
        <f>SUM('Ingresos Reales'!E32)</f>
        <v>0</v>
      </c>
      <c r="F36" s="54">
        <f>SUM('Ingresos Reales'!F32)</f>
        <v>0</v>
      </c>
      <c r="G36" s="54">
        <f>SUM('Ingresos Reales'!G32)</f>
        <v>0</v>
      </c>
      <c r="H36" s="54">
        <f>SUM(B36:G36)</f>
        <v>0</v>
      </c>
    </row>
    <row r="37" spans="1:8" ht="12.75">
      <c r="A37" s="48" t="s">
        <v>199</v>
      </c>
      <c r="B37" s="55">
        <f>SUM(B34:B36)</f>
        <v>0</v>
      </c>
      <c r="C37" s="55">
        <f aca="true" t="shared" si="4" ref="C37:H37">SUM(C34:C36)</f>
        <v>0</v>
      </c>
      <c r="D37" s="55">
        <f t="shared" si="4"/>
        <v>0</v>
      </c>
      <c r="E37" s="55">
        <f t="shared" si="4"/>
        <v>0</v>
      </c>
      <c r="F37" s="55">
        <f t="shared" si="4"/>
        <v>0</v>
      </c>
      <c r="G37" s="55">
        <f t="shared" si="4"/>
        <v>0</v>
      </c>
      <c r="H37" s="55">
        <f t="shared" si="4"/>
        <v>0</v>
      </c>
    </row>
    <row r="38" spans="1:8" ht="12.75">
      <c r="A38" s="46" t="s">
        <v>14</v>
      </c>
      <c r="B38" s="54"/>
      <c r="C38" s="54"/>
      <c r="D38" s="54"/>
      <c r="E38" s="54"/>
      <c r="F38" s="54"/>
      <c r="G38" s="54"/>
      <c r="H38" s="54"/>
    </row>
    <row r="39" spans="1:8" ht="12.75">
      <c r="A39" s="47" t="s">
        <v>260</v>
      </c>
      <c r="B39" s="54">
        <f>SUM('Ingresos Reales'!B35)</f>
        <v>1705584.38</v>
      </c>
      <c r="C39" s="54">
        <f>SUM('Ingresos Reales'!C35)</f>
        <v>23349</v>
      </c>
      <c r="D39" s="54">
        <f>SUM('Ingresos Reales'!D35)</f>
        <v>21571</v>
      </c>
      <c r="E39" s="54">
        <f>SUM('Ingresos Reales'!E35)</f>
        <v>37964</v>
      </c>
      <c r="F39" s="54">
        <f>SUM('Ingresos Reales'!F35)</f>
        <v>26535</v>
      </c>
      <c r="G39" s="54">
        <f>SUM('Ingresos Reales'!G35)</f>
        <v>39581</v>
      </c>
      <c r="H39" s="54">
        <f aca="true" t="shared" si="5" ref="H39:H49">SUM(B39:G39)</f>
        <v>1854584.38</v>
      </c>
    </row>
    <row r="40" spans="1:8" ht="12.75">
      <c r="A40" s="47" t="s">
        <v>259</v>
      </c>
      <c r="B40" s="54">
        <f>SUM('Ingresos Reales'!B36)</f>
        <v>69812.61</v>
      </c>
      <c r="C40" s="54">
        <f>SUM('Ingresos Reales'!C36)</f>
        <v>60148.51</v>
      </c>
      <c r="D40" s="54">
        <f>SUM('Ingresos Reales'!D36)</f>
        <v>130142.06</v>
      </c>
      <c r="E40" s="54">
        <f>SUM('Ingresos Reales'!E36)</f>
        <v>683102.81</v>
      </c>
      <c r="F40" s="54">
        <f>SUM('Ingresos Reales'!F36)</f>
        <v>247531.51</v>
      </c>
      <c r="G40" s="54">
        <f>SUM('Ingresos Reales'!G36)</f>
        <v>243534.51</v>
      </c>
      <c r="H40" s="54">
        <f t="shared" si="5"/>
        <v>1434272.01</v>
      </c>
    </row>
    <row r="41" spans="1:8" ht="12.75">
      <c r="A41" s="47" t="s">
        <v>205</v>
      </c>
      <c r="B41" s="54">
        <f>SUM('Ingresos Reales'!B37)</f>
        <v>0</v>
      </c>
      <c r="C41" s="54">
        <f>SUM('Ingresos Reales'!C37)</f>
        <v>0</v>
      </c>
      <c r="D41" s="54">
        <f>SUM('Ingresos Reales'!D37)</f>
        <v>0</v>
      </c>
      <c r="E41" s="54">
        <f>SUM('Ingresos Reales'!E37)</f>
        <v>0</v>
      </c>
      <c r="F41" s="54">
        <f>SUM('Ingresos Reales'!F37)</f>
        <v>0</v>
      </c>
      <c r="G41" s="54">
        <f>SUM('Ingresos Reales'!G37)</f>
        <v>0</v>
      </c>
      <c r="H41" s="54">
        <f t="shared" si="5"/>
        <v>0</v>
      </c>
    </row>
    <row r="42" spans="1:8" ht="12.75">
      <c r="A42" s="47" t="s">
        <v>261</v>
      </c>
      <c r="B42" s="54">
        <f>SUM('Ingresos Reales'!B38)</f>
        <v>0</v>
      </c>
      <c r="C42" s="54">
        <f>SUM('Ingresos Reales'!C38)</f>
        <v>0</v>
      </c>
      <c r="D42" s="54">
        <f>SUM('Ingresos Reales'!D38)</f>
        <v>0</v>
      </c>
      <c r="E42" s="54">
        <f>SUM('Ingresos Reales'!E38)</f>
        <v>0</v>
      </c>
      <c r="F42" s="54">
        <f>SUM('Ingresos Reales'!F38)</f>
        <v>0</v>
      </c>
      <c r="G42" s="54">
        <f>SUM('Ingresos Reales'!G38)</f>
        <v>0</v>
      </c>
      <c r="H42" s="54">
        <f t="shared" si="5"/>
        <v>0</v>
      </c>
    </row>
    <row r="43" spans="1:8" ht="12.75">
      <c r="A43" s="47" t="s">
        <v>206</v>
      </c>
      <c r="B43" s="54">
        <f>SUM('Ingresos Reales'!B39)</f>
        <v>0</v>
      </c>
      <c r="C43" s="54">
        <f>SUM('Ingresos Reales'!C39)</f>
        <v>0</v>
      </c>
      <c r="D43" s="54">
        <f>SUM('Ingresos Reales'!D39)</f>
        <v>0</v>
      </c>
      <c r="E43" s="54">
        <f>SUM('Ingresos Reales'!E39)</f>
        <v>0</v>
      </c>
      <c r="F43" s="54">
        <f>SUM('Ingresos Reales'!F39)</f>
        <v>0</v>
      </c>
      <c r="G43" s="54">
        <f>SUM('Ingresos Reales'!G39)</f>
        <v>0</v>
      </c>
      <c r="H43" s="54">
        <f t="shared" si="5"/>
        <v>0</v>
      </c>
    </row>
    <row r="44" spans="1:8" ht="12.75">
      <c r="A44" s="47" t="s">
        <v>207</v>
      </c>
      <c r="B44" s="54">
        <f>SUM('Ingresos Reales'!B40)</f>
        <v>0</v>
      </c>
      <c r="C44" s="54">
        <f>SUM('Ingresos Reales'!C40)</f>
        <v>0</v>
      </c>
      <c r="D44" s="54">
        <f>SUM('Ingresos Reales'!D40)</f>
        <v>0</v>
      </c>
      <c r="E44" s="54">
        <f>SUM('Ingresos Reales'!E40)</f>
        <v>0</v>
      </c>
      <c r="F44" s="54">
        <f>SUM('Ingresos Reales'!F40)</f>
        <v>0</v>
      </c>
      <c r="G44" s="54">
        <f>SUM('Ingresos Reales'!G40)</f>
        <v>0</v>
      </c>
      <c r="H44" s="54">
        <f t="shared" si="5"/>
        <v>0</v>
      </c>
    </row>
    <row r="45" spans="1:8" ht="12.75">
      <c r="A45" s="47" t="s">
        <v>208</v>
      </c>
      <c r="B45" s="54">
        <f>SUM('Ingresos Reales'!B41)</f>
        <v>0</v>
      </c>
      <c r="C45" s="54">
        <f>SUM('Ingresos Reales'!C41)</f>
        <v>0</v>
      </c>
      <c r="D45" s="54">
        <f>SUM('Ingresos Reales'!D41)</f>
        <v>0</v>
      </c>
      <c r="E45" s="54">
        <f>SUM('Ingresos Reales'!E41)</f>
        <v>0</v>
      </c>
      <c r="F45" s="54">
        <f>SUM('Ingresos Reales'!F41)</f>
        <v>0</v>
      </c>
      <c r="G45" s="54">
        <f>SUM('Ingresos Reales'!G41)</f>
        <v>0</v>
      </c>
      <c r="H45" s="54">
        <f t="shared" si="5"/>
        <v>0</v>
      </c>
    </row>
    <row r="46" spans="1:8" ht="12.75">
      <c r="A46" s="47" t="s">
        <v>209</v>
      </c>
      <c r="B46" s="54">
        <f>SUM('Ingresos Reales'!B42)</f>
        <v>0</v>
      </c>
      <c r="C46" s="54">
        <f>SUM('Ingresos Reales'!C42)</f>
        <v>0</v>
      </c>
      <c r="D46" s="54">
        <f>SUM('Ingresos Reales'!D42)</f>
        <v>0</v>
      </c>
      <c r="E46" s="54">
        <f>SUM('Ingresos Reales'!E42)</f>
        <v>0</v>
      </c>
      <c r="F46" s="54">
        <f>SUM('Ingresos Reales'!F42)</f>
        <v>0</v>
      </c>
      <c r="G46" s="54">
        <f>SUM('Ingresos Reales'!G42)</f>
        <v>0</v>
      </c>
      <c r="H46" s="54">
        <f t="shared" si="5"/>
        <v>0</v>
      </c>
    </row>
    <row r="47" spans="1:8" ht="12.75">
      <c r="A47" s="47" t="s">
        <v>76</v>
      </c>
      <c r="B47" s="54">
        <f>SUM('Ingresos Reales'!B43)</f>
        <v>139572.93</v>
      </c>
      <c r="C47" s="54">
        <f>SUM('Ingresos Reales'!C43)</f>
        <v>201593.45</v>
      </c>
      <c r="D47" s="54">
        <f>SUM('Ingresos Reales'!D43)</f>
        <v>257556.31</v>
      </c>
      <c r="E47" s="54">
        <f>SUM('Ingresos Reales'!E43)</f>
        <v>218515.22</v>
      </c>
      <c r="F47" s="54">
        <f>SUM('Ingresos Reales'!F43)</f>
        <v>191394.52</v>
      </c>
      <c r="G47" s="54">
        <f>SUM('Ingresos Reales'!G43)</f>
        <v>137139.77</v>
      </c>
      <c r="H47" s="54">
        <f t="shared" si="5"/>
        <v>1145772.2</v>
      </c>
    </row>
    <row r="48" spans="1:8" ht="12.75">
      <c r="A48" s="47" t="s">
        <v>210</v>
      </c>
      <c r="B48" s="54">
        <f>SUM('Ingresos Reales'!B44)</f>
        <v>0</v>
      </c>
      <c r="C48" s="54">
        <f>SUM('Ingresos Reales'!C44)</f>
        <v>0</v>
      </c>
      <c r="D48" s="54">
        <f>SUM('Ingresos Reales'!D44)</f>
        <v>0</v>
      </c>
      <c r="E48" s="54">
        <f>SUM('Ingresos Reales'!E44)</f>
        <v>0</v>
      </c>
      <c r="F48" s="54">
        <f>SUM('Ingresos Reales'!F44)</f>
        <v>0</v>
      </c>
      <c r="G48" s="54">
        <f>SUM('Ingresos Reales'!G44)</f>
        <v>0</v>
      </c>
      <c r="H48" s="54">
        <f t="shared" si="5"/>
        <v>0</v>
      </c>
    </row>
    <row r="49" spans="1:8" ht="12.75">
      <c r="A49" s="47" t="s">
        <v>74</v>
      </c>
      <c r="B49" s="54">
        <f>SUM('Ingresos Reales'!B45)</f>
        <v>0</v>
      </c>
      <c r="C49" s="54">
        <f>SUM('Ingresos Reales'!C45)</f>
        <v>0</v>
      </c>
      <c r="D49" s="54">
        <f>SUM('Ingresos Reales'!D45)</f>
        <v>0</v>
      </c>
      <c r="E49" s="54">
        <f>SUM('Ingresos Reales'!E45)</f>
        <v>0</v>
      </c>
      <c r="F49" s="54">
        <f>SUM('Ingresos Reales'!F45)</f>
        <v>0</v>
      </c>
      <c r="G49" s="54">
        <f>SUM('Ingresos Reales'!G45)</f>
        <v>0</v>
      </c>
      <c r="H49" s="54">
        <f t="shared" si="5"/>
        <v>0</v>
      </c>
    </row>
    <row r="50" spans="1:8" ht="12.75">
      <c r="A50" s="48" t="s">
        <v>77</v>
      </c>
      <c r="B50" s="55">
        <f>SUM(B39:B49)</f>
        <v>1914969.92</v>
      </c>
      <c r="C50" s="55">
        <f aca="true" t="shared" si="6" ref="C50:H50">SUM(C39:C49)</f>
        <v>285090.96</v>
      </c>
      <c r="D50" s="55">
        <f t="shared" si="6"/>
        <v>409269.37</v>
      </c>
      <c r="E50" s="55">
        <f t="shared" si="6"/>
        <v>939582.03</v>
      </c>
      <c r="F50" s="55">
        <f t="shared" si="6"/>
        <v>465461.03</v>
      </c>
      <c r="G50" s="55">
        <f t="shared" si="6"/>
        <v>420255.28</v>
      </c>
      <c r="H50" s="55">
        <f t="shared" si="6"/>
        <v>4434628.59</v>
      </c>
    </row>
    <row r="51" spans="1:8" ht="12.75">
      <c r="A51" s="46" t="s">
        <v>15</v>
      </c>
      <c r="B51" s="54"/>
      <c r="C51" s="54"/>
      <c r="D51" s="54"/>
      <c r="E51" s="54"/>
      <c r="F51" s="54"/>
      <c r="G51" s="54"/>
      <c r="H51" s="54"/>
    </row>
    <row r="52" spans="1:8" ht="12.75">
      <c r="A52" s="47" t="s">
        <v>78</v>
      </c>
      <c r="B52" s="54">
        <f>SUM('Ingresos Reales'!B48)</f>
        <v>1565865.16</v>
      </c>
      <c r="C52" s="54">
        <f>SUM('Ingresos Reales'!C48)</f>
        <v>1329173.57</v>
      </c>
      <c r="D52" s="54">
        <f>SUM('Ingresos Reales'!D48)</f>
        <v>3922774</v>
      </c>
      <c r="E52" s="54">
        <f>SUM('Ingresos Reales'!E48)</f>
        <v>4315524.73</v>
      </c>
      <c r="F52" s="54">
        <f>SUM('Ingresos Reales'!F48)</f>
        <v>3150902.95</v>
      </c>
      <c r="G52" s="54">
        <f>SUM('Ingresos Reales'!G48)</f>
        <v>2991902.17</v>
      </c>
      <c r="H52" s="54">
        <f aca="true" t="shared" si="7" ref="H52:H58">SUM(B52:G52)</f>
        <v>17276142.58</v>
      </c>
    </row>
    <row r="53" spans="1:8" ht="12.75">
      <c r="A53" s="47" t="s">
        <v>79</v>
      </c>
      <c r="B53" s="54">
        <f>SUM('Ingresos Reales'!B49)</f>
        <v>760735.12</v>
      </c>
      <c r="C53" s="54">
        <f>SUM('Ingresos Reales'!C49)</f>
        <v>1250372</v>
      </c>
      <c r="D53" s="54">
        <f>SUM('Ingresos Reales'!D49)</f>
        <v>2465672.5</v>
      </c>
      <c r="E53" s="54">
        <f>SUM('Ingresos Reales'!E49)</f>
        <v>630457.75</v>
      </c>
      <c r="F53" s="54">
        <f>SUM('Ingresos Reales'!F49)</f>
        <v>1037477.89</v>
      </c>
      <c r="G53" s="54">
        <f>SUM('Ingresos Reales'!G49)</f>
        <v>1046154</v>
      </c>
      <c r="H53" s="54">
        <f t="shared" si="7"/>
        <v>7190869.26</v>
      </c>
    </row>
    <row r="54" spans="1:8" ht="12.75">
      <c r="A54" s="47" t="s">
        <v>211</v>
      </c>
      <c r="B54" s="54">
        <f>SUM('Ingresos Reales'!B50)</f>
        <v>0</v>
      </c>
      <c r="C54" s="54">
        <f>SUM('Ingresos Reales'!C50)</f>
        <v>0</v>
      </c>
      <c r="D54" s="54">
        <f>SUM('Ingresos Reales'!D50)</f>
        <v>0</v>
      </c>
      <c r="E54" s="54">
        <f>SUM('Ingresos Reales'!E50)</f>
        <v>0</v>
      </c>
      <c r="F54" s="54">
        <f>SUM('Ingresos Reales'!F50)</f>
        <v>0</v>
      </c>
      <c r="G54" s="54">
        <f>SUM('Ingresos Reales'!G50)</f>
        <v>0</v>
      </c>
      <c r="H54" s="54">
        <f t="shared" si="7"/>
        <v>0</v>
      </c>
    </row>
    <row r="55" spans="1:8" ht="12.75">
      <c r="A55" s="47" t="s">
        <v>262</v>
      </c>
      <c r="B55" s="54">
        <f>SUM('Ingresos Reales'!B51)</f>
        <v>0</v>
      </c>
      <c r="C55" s="54">
        <f>SUM('Ingresos Reales'!C51)</f>
        <v>0</v>
      </c>
      <c r="D55" s="54">
        <f>SUM('Ingresos Reales'!D51)</f>
        <v>0</v>
      </c>
      <c r="E55" s="54">
        <f>SUM('Ingresos Reales'!E51)</f>
        <v>0</v>
      </c>
      <c r="F55" s="54">
        <f>SUM('Ingresos Reales'!F51)</f>
        <v>0</v>
      </c>
      <c r="G55" s="54">
        <f>SUM('Ingresos Reales'!G51)</f>
        <v>0</v>
      </c>
      <c r="H55" s="54">
        <f t="shared" si="7"/>
        <v>0</v>
      </c>
    </row>
    <row r="56" spans="1:8" ht="12.75">
      <c r="A56" s="47" t="s">
        <v>212</v>
      </c>
      <c r="B56" s="54">
        <f>SUM('Ingresos Reales'!B52)</f>
        <v>0</v>
      </c>
      <c r="C56" s="54">
        <f>SUM('Ingresos Reales'!C52)</f>
        <v>0</v>
      </c>
      <c r="D56" s="54">
        <f>SUM('Ingresos Reales'!D52)</f>
        <v>0</v>
      </c>
      <c r="E56" s="54">
        <f>SUM('Ingresos Reales'!E52)</f>
        <v>0</v>
      </c>
      <c r="F56" s="54">
        <f>SUM('Ingresos Reales'!F52)</f>
        <v>0</v>
      </c>
      <c r="G56" s="54">
        <f>SUM('Ingresos Reales'!G52)</f>
        <v>0</v>
      </c>
      <c r="H56" s="54">
        <f t="shared" si="7"/>
        <v>0</v>
      </c>
    </row>
    <row r="57" spans="1:8" ht="12.75">
      <c r="A57" s="47" t="s">
        <v>74</v>
      </c>
      <c r="B57" s="54">
        <f>SUM('Ingresos Reales'!B53)</f>
        <v>52270.8</v>
      </c>
      <c r="C57" s="54">
        <f>SUM('Ingresos Reales'!C53)</f>
        <v>72928</v>
      </c>
      <c r="D57" s="54">
        <f>SUM('Ingresos Reales'!D53)</f>
        <v>101801.9</v>
      </c>
      <c r="E57" s="54">
        <f>SUM('Ingresos Reales'!E53)</f>
        <v>80871.8</v>
      </c>
      <c r="F57" s="54">
        <f>SUM('Ingresos Reales'!F53)</f>
        <v>70119.49</v>
      </c>
      <c r="G57" s="54">
        <f>SUM('Ingresos Reales'!G53)</f>
        <v>114507.95</v>
      </c>
      <c r="H57" s="54">
        <f t="shared" si="7"/>
        <v>492499.94</v>
      </c>
    </row>
    <row r="58" spans="1:8" ht="12.75">
      <c r="A58" s="47" t="s">
        <v>204</v>
      </c>
      <c r="B58" s="54">
        <f>SUM('Ingresos Reales'!B54)</f>
        <v>138454.75</v>
      </c>
      <c r="C58" s="54">
        <f>SUM('Ingresos Reales'!C54)</f>
        <v>125632.88</v>
      </c>
      <c r="D58" s="54">
        <f>SUM('Ingresos Reales'!D54)</f>
        <v>181709.69</v>
      </c>
      <c r="E58" s="54">
        <f>SUM('Ingresos Reales'!E54)</f>
        <v>355969.8</v>
      </c>
      <c r="F58" s="54">
        <f>SUM('Ingresos Reales'!F54)</f>
        <v>414683.82</v>
      </c>
      <c r="G58" s="54">
        <f>SUM('Ingresos Reales'!G54)</f>
        <v>450309.27</v>
      </c>
      <c r="H58" s="54">
        <f t="shared" si="7"/>
        <v>1666760.21</v>
      </c>
    </row>
    <row r="59" spans="1:8" ht="12.75">
      <c r="A59" s="60" t="s">
        <v>80</v>
      </c>
      <c r="B59" s="61">
        <f>SUM(B52:B58)</f>
        <v>2517325.8299999996</v>
      </c>
      <c r="C59" s="61">
        <f aca="true" t="shared" si="8" ref="C59:H59">SUM(C52:C58)</f>
        <v>2778106.45</v>
      </c>
      <c r="D59" s="61">
        <f t="shared" si="8"/>
        <v>6671958.090000001</v>
      </c>
      <c r="E59" s="61">
        <f t="shared" si="8"/>
        <v>5382824.08</v>
      </c>
      <c r="F59" s="61">
        <f t="shared" si="8"/>
        <v>4673184.15</v>
      </c>
      <c r="G59" s="61">
        <f t="shared" si="8"/>
        <v>4602873.390000001</v>
      </c>
      <c r="H59" s="61">
        <f t="shared" si="8"/>
        <v>26626271.99</v>
      </c>
    </row>
    <row r="60" spans="1:8" ht="12.75">
      <c r="A60" s="76"/>
      <c r="B60" s="77"/>
      <c r="C60" s="77"/>
      <c r="D60" s="77"/>
      <c r="E60" s="77"/>
      <c r="F60" s="77"/>
      <c r="G60" s="77"/>
      <c r="H60" s="77"/>
    </row>
    <row r="61" spans="1:8" ht="12.75">
      <c r="A61" s="85"/>
      <c r="B61" s="86"/>
      <c r="C61" s="86"/>
      <c r="D61" s="86"/>
      <c r="E61" s="86"/>
      <c r="F61" s="86"/>
      <c r="G61" s="86"/>
      <c r="H61" s="86"/>
    </row>
    <row r="62" spans="1:8" ht="12.75">
      <c r="A62" s="73" t="s">
        <v>16</v>
      </c>
      <c r="B62" s="64"/>
      <c r="C62" s="64"/>
      <c r="D62" s="64"/>
      <c r="E62" s="64"/>
      <c r="F62" s="64"/>
      <c r="G62" s="64"/>
      <c r="H62" s="64"/>
    </row>
    <row r="63" spans="1:8" ht="12.75">
      <c r="A63" s="47" t="s">
        <v>81</v>
      </c>
      <c r="B63" s="54">
        <f>SUM('Ingresos Reales'!B58)</f>
        <v>17395356.2</v>
      </c>
      <c r="C63" s="54">
        <f>SUM('Ingresos Reales'!C58)</f>
        <v>19716074</v>
      </c>
      <c r="D63" s="54">
        <f>SUM('Ingresos Reales'!D58)</f>
        <v>15925757</v>
      </c>
      <c r="E63" s="54">
        <f>SUM('Ingresos Reales'!E58)</f>
        <v>16751309</v>
      </c>
      <c r="F63" s="54">
        <f>SUM('Ingresos Reales'!F58)</f>
        <v>18924507.8</v>
      </c>
      <c r="G63" s="54">
        <f>SUM('Ingresos Reales'!G58)</f>
        <v>14716401</v>
      </c>
      <c r="H63" s="54">
        <f aca="true" t="shared" si="9" ref="H63:H71">SUM(B63:G63)</f>
        <v>103429405</v>
      </c>
    </row>
    <row r="64" spans="1:8" ht="12.75">
      <c r="A64" s="47" t="s">
        <v>82</v>
      </c>
      <c r="B64" s="54">
        <f>SUM('Ingresos Reales'!B59)</f>
        <v>1081689</v>
      </c>
      <c r="C64" s="54">
        <f>SUM('Ingresos Reales'!C59)</f>
        <v>1238779</v>
      </c>
      <c r="D64" s="54">
        <f>SUM('Ingresos Reales'!D59)</f>
        <v>2243863</v>
      </c>
      <c r="E64" s="54">
        <f>SUM('Ingresos Reales'!E59)</f>
        <v>1543696</v>
      </c>
      <c r="F64" s="54">
        <f>SUM('Ingresos Reales'!F59)</f>
        <v>1783896</v>
      </c>
      <c r="G64" s="54">
        <f>SUM('Ingresos Reales'!G59)</f>
        <v>1280681</v>
      </c>
      <c r="H64" s="54">
        <f t="shared" si="9"/>
        <v>9172604</v>
      </c>
    </row>
    <row r="65" spans="1:8" ht="12.75">
      <c r="A65" s="47" t="s">
        <v>289</v>
      </c>
      <c r="B65" s="54">
        <f>SUM('Ingresos Reales'!B60)</f>
        <v>0</v>
      </c>
      <c r="C65" s="54">
        <f>SUM('Ingresos Reales'!C60)</f>
        <v>0</v>
      </c>
      <c r="D65" s="54">
        <f>SUM('Ingresos Reales'!D60)</f>
        <v>0</v>
      </c>
      <c r="E65" s="54">
        <f>SUM('Ingresos Reales'!E60)</f>
        <v>0</v>
      </c>
      <c r="F65" s="54">
        <f>SUM('Ingresos Reales'!F60)</f>
        <v>0</v>
      </c>
      <c r="G65" s="54">
        <f>SUM('Ingresos Reales'!G60)</f>
        <v>0</v>
      </c>
      <c r="H65" s="54">
        <f t="shared" si="9"/>
        <v>0</v>
      </c>
    </row>
    <row r="66" spans="1:8" ht="12.75">
      <c r="A66" s="47" t="s">
        <v>213</v>
      </c>
      <c r="B66" s="54">
        <f>SUM('Ingresos Reales'!B61)</f>
        <v>595852</v>
      </c>
      <c r="C66" s="54">
        <f>SUM('Ingresos Reales'!C61)</f>
        <v>3942356</v>
      </c>
      <c r="D66" s="54">
        <f>SUM('Ingresos Reales'!D61)</f>
        <v>4033951</v>
      </c>
      <c r="E66" s="54">
        <f>SUM('Ingresos Reales'!E61)</f>
        <v>3171980</v>
      </c>
      <c r="F66" s="54">
        <f>SUM('Ingresos Reales'!F61)</f>
        <v>2277858</v>
      </c>
      <c r="G66" s="54">
        <f>SUM('Ingresos Reales'!G61)</f>
        <v>901189</v>
      </c>
      <c r="H66" s="54">
        <f t="shared" si="9"/>
        <v>14923186</v>
      </c>
    </row>
    <row r="67" spans="1:8" ht="12.75">
      <c r="A67" s="47" t="s">
        <v>83</v>
      </c>
      <c r="B67" s="54">
        <f>SUM('Ingresos Reales'!B62)</f>
        <v>0</v>
      </c>
      <c r="C67" s="54">
        <f>SUM('Ingresos Reales'!C62)</f>
        <v>0</v>
      </c>
      <c r="D67" s="54">
        <f>SUM('Ingresos Reales'!D62)</f>
        <v>0</v>
      </c>
      <c r="E67" s="54">
        <f>SUM('Ingresos Reales'!E62)</f>
        <v>0</v>
      </c>
      <c r="F67" s="54">
        <f>SUM('Ingresos Reales'!F62)</f>
        <v>0</v>
      </c>
      <c r="G67" s="54">
        <f>SUM('Ingresos Reales'!G62)</f>
        <v>0</v>
      </c>
      <c r="H67" s="54">
        <f t="shared" si="9"/>
        <v>0</v>
      </c>
    </row>
    <row r="68" spans="1:8" ht="12.75">
      <c r="A68" s="47" t="s">
        <v>214</v>
      </c>
      <c r="B68" s="54">
        <f>SUM('Ingresos Reales'!B63)</f>
        <v>484083</v>
      </c>
      <c r="C68" s="54">
        <f>SUM('Ingresos Reales'!C63)</f>
        <v>557871</v>
      </c>
      <c r="D68" s="54">
        <f>SUM('Ingresos Reales'!D63)</f>
        <v>350517</v>
      </c>
      <c r="E68" s="54">
        <f>SUM('Ingresos Reales'!E63)</f>
        <v>358282</v>
      </c>
      <c r="F68" s="54">
        <f>SUM('Ingresos Reales'!F63)</f>
        <v>384013</v>
      </c>
      <c r="G68" s="54">
        <f>SUM('Ingresos Reales'!G63)</f>
        <v>369676</v>
      </c>
      <c r="H68" s="54">
        <f t="shared" si="9"/>
        <v>2504442</v>
      </c>
    </row>
    <row r="69" spans="1:8" ht="12.75">
      <c r="A69" s="47" t="s">
        <v>263</v>
      </c>
      <c r="B69" s="54">
        <f>SUM('Ingresos Reales'!B64)</f>
        <v>557052</v>
      </c>
      <c r="C69" s="54">
        <f>SUM('Ingresos Reales'!C64)</f>
        <v>501876</v>
      </c>
      <c r="D69" s="54">
        <f>SUM('Ingresos Reales'!D64)</f>
        <v>1094443</v>
      </c>
      <c r="E69" s="54">
        <f>SUM('Ingresos Reales'!E64)</f>
        <v>394002</v>
      </c>
      <c r="F69" s="54">
        <f>SUM('Ingresos Reales'!F64)</f>
        <v>456692</v>
      </c>
      <c r="G69" s="54">
        <f>SUM('Ingresos Reales'!G64)</f>
        <v>333713</v>
      </c>
      <c r="H69" s="54">
        <f t="shared" si="9"/>
        <v>3337778</v>
      </c>
    </row>
    <row r="70" spans="1:8" ht="12.75">
      <c r="A70" s="47" t="s">
        <v>332</v>
      </c>
      <c r="B70" s="54">
        <f>SUM('Ingresos Reales'!B65)</f>
        <v>763511</v>
      </c>
      <c r="C70" s="54">
        <f>SUM('Ingresos Reales'!C65)</f>
        <v>649127</v>
      </c>
      <c r="D70" s="54">
        <f>SUM('Ingresos Reales'!D65)</f>
        <v>649127</v>
      </c>
      <c r="E70" s="54">
        <f>SUM('Ingresos Reales'!E65)</f>
        <v>1214465</v>
      </c>
      <c r="F70" s="54">
        <f>SUM('Ingresos Reales'!F65)</f>
        <v>669950</v>
      </c>
      <c r="G70" s="54">
        <f>SUM('Ingresos Reales'!G65)</f>
        <v>649127</v>
      </c>
      <c r="H70" s="54">
        <f t="shared" si="9"/>
        <v>4595307</v>
      </c>
    </row>
    <row r="71" spans="1:8" ht="12.75">
      <c r="A71" s="47" t="s">
        <v>340</v>
      </c>
      <c r="B71" s="54">
        <f>SUM('Ingresos Reales'!B66)</f>
        <v>1117302</v>
      </c>
      <c r="C71" s="54">
        <f>SUM('Ingresos Reales'!C66)</f>
        <v>1879466</v>
      </c>
      <c r="D71" s="54">
        <f>SUM('Ingresos Reales'!D66)</f>
        <v>746952</v>
      </c>
      <c r="E71" s="54">
        <f>SUM('Ingresos Reales'!E66)</f>
        <v>1923366</v>
      </c>
      <c r="F71" s="54">
        <f>SUM('Ingresos Reales'!F66)</f>
        <v>1548159</v>
      </c>
      <c r="G71" s="54">
        <f>SUM('Ingresos Reales'!G66)</f>
        <v>1417480</v>
      </c>
      <c r="H71" s="54">
        <f t="shared" si="9"/>
        <v>8632725</v>
      </c>
    </row>
    <row r="72" spans="1:8" ht="12.75">
      <c r="A72" s="48" t="s">
        <v>84</v>
      </c>
      <c r="B72" s="55">
        <f>SUM(B63:B71)</f>
        <v>21994845.2</v>
      </c>
      <c r="C72" s="55">
        <f aca="true" t="shared" si="10" ref="C72:H72">SUM(C63:C71)</f>
        <v>28485549</v>
      </c>
      <c r="D72" s="55">
        <f t="shared" si="10"/>
        <v>25044610</v>
      </c>
      <c r="E72" s="55">
        <f t="shared" si="10"/>
        <v>25357100</v>
      </c>
      <c r="F72" s="55">
        <f t="shared" si="10"/>
        <v>26045075.8</v>
      </c>
      <c r="G72" s="55">
        <f t="shared" si="10"/>
        <v>19668267</v>
      </c>
      <c r="H72" s="55">
        <f t="shared" si="10"/>
        <v>146595447</v>
      </c>
    </row>
    <row r="73" spans="1:8" ht="12.75">
      <c r="A73" s="49" t="s">
        <v>178</v>
      </c>
      <c r="B73" s="55"/>
      <c r="C73" s="55"/>
      <c r="D73" s="55"/>
      <c r="E73" s="55"/>
      <c r="F73" s="55"/>
      <c r="G73" s="55"/>
      <c r="H73" s="55"/>
    </row>
    <row r="74" spans="1:8" ht="12.75">
      <c r="A74" s="50" t="s">
        <v>264</v>
      </c>
      <c r="B74" s="54">
        <f>SUM('Ingresos Reales'!B68)</f>
        <v>1164119.99</v>
      </c>
      <c r="C74" s="54">
        <f>SUM('Ingresos Reales'!C68)</f>
        <v>1164119.99</v>
      </c>
      <c r="D74" s="54">
        <f>SUM('Ingresos Reales'!D68)</f>
        <v>1164119.99</v>
      </c>
      <c r="E74" s="54">
        <f>SUM('Ingresos Reales'!E68)</f>
        <v>1164119.99</v>
      </c>
      <c r="F74" s="54">
        <f>SUM('Ingresos Reales'!F68)</f>
        <v>1164119.99</v>
      </c>
      <c r="G74" s="54">
        <f>SUM('Ingresos Reales'!G68)</f>
        <v>1164119.99</v>
      </c>
      <c r="H74" s="54">
        <f>SUM(B74:G74)</f>
        <v>6984719.94</v>
      </c>
    </row>
    <row r="75" spans="1:8" ht="12.75">
      <c r="A75" s="50" t="s">
        <v>365</v>
      </c>
      <c r="B75" s="54">
        <f>SUM('Ingresos Reales'!B69)</f>
        <v>0</v>
      </c>
      <c r="C75" s="54">
        <f>SUM('Ingresos Reales'!C69)</f>
        <v>0</v>
      </c>
      <c r="D75" s="54">
        <f>SUM('Ingresos Reales'!D69)</f>
        <v>0</v>
      </c>
      <c r="E75" s="54">
        <f>SUM('Ingresos Reales'!E69)</f>
        <v>0</v>
      </c>
      <c r="F75" s="54">
        <f>SUM('Ingresos Reales'!F69)</f>
        <v>8926</v>
      </c>
      <c r="G75" s="54">
        <f>SUM('Ingresos Reales'!G69)</f>
        <v>24427.06</v>
      </c>
      <c r="H75" s="54">
        <f>SUM(B75:G75)</f>
        <v>33353.06</v>
      </c>
    </row>
    <row r="76" spans="1:8" ht="12.75">
      <c r="A76" s="50" t="s">
        <v>366</v>
      </c>
      <c r="B76" s="54">
        <f>SUM('Ingresos Reales'!B70)</f>
        <v>883.44</v>
      </c>
      <c r="C76" s="54">
        <f>SUM('Ingresos Reales'!C70)</f>
        <v>853.3</v>
      </c>
      <c r="D76" s="54">
        <f>SUM('Ingresos Reales'!D70)</f>
        <v>1005.77</v>
      </c>
      <c r="E76" s="54">
        <f>SUM('Ingresos Reales'!E70)</f>
        <v>914.36</v>
      </c>
      <c r="F76" s="54">
        <f>SUM('Ingresos Reales'!F70)</f>
        <v>945.01</v>
      </c>
      <c r="G76" s="54">
        <f>SUM('Ingresos Reales'!G70)</f>
        <v>914.44</v>
      </c>
      <c r="H76" s="54">
        <f>SUM(B76:G76)</f>
        <v>5516.32</v>
      </c>
    </row>
    <row r="77" spans="1:8" ht="12.75">
      <c r="A77" s="50" t="s">
        <v>367</v>
      </c>
      <c r="B77" s="54">
        <f>SUM('Ingresos Reales'!B71)</f>
        <v>10842.89</v>
      </c>
      <c r="C77" s="54">
        <f>SUM('Ingresos Reales'!C71)</f>
        <v>10504.04</v>
      </c>
      <c r="D77" s="54">
        <f>SUM('Ingresos Reales'!D71)</f>
        <v>12422.48</v>
      </c>
      <c r="E77" s="54">
        <f>SUM('Ingresos Reales'!E71)</f>
        <v>11334.51</v>
      </c>
      <c r="F77" s="54">
        <f>SUM('Ingresos Reales'!F71)</f>
        <v>9150.76</v>
      </c>
      <c r="G77" s="54">
        <f>SUM('Ingresos Reales'!G71)</f>
        <v>11527.7</v>
      </c>
      <c r="H77" s="54">
        <f>SUM(B77:G77)</f>
        <v>65782.38</v>
      </c>
    </row>
    <row r="78" spans="1:8" ht="12.75">
      <c r="A78" s="50" t="s">
        <v>460</v>
      </c>
      <c r="B78" s="54">
        <f>SUM('Ingresos Reales'!B72)</f>
        <v>0</v>
      </c>
      <c r="C78" s="54">
        <f>SUM('Ingresos Reales'!C72)</f>
        <v>0</v>
      </c>
      <c r="D78" s="54">
        <f>SUM('Ingresos Reales'!D72)</f>
        <v>5809.56</v>
      </c>
      <c r="E78" s="54">
        <f>SUM('Ingresos Reales'!E72)</f>
        <v>0</v>
      </c>
      <c r="F78" s="54">
        <f>SUM('Ingresos Reales'!F72)</f>
        <v>0</v>
      </c>
      <c r="G78" s="54">
        <f>SUM('Ingresos Reales'!G72)</f>
        <v>1271.81</v>
      </c>
      <c r="H78" s="54">
        <f>SUM(B78:G78)</f>
        <v>7081.370000000001</v>
      </c>
    </row>
    <row r="79" spans="1:8" ht="12.75">
      <c r="A79" s="48" t="s">
        <v>265</v>
      </c>
      <c r="B79" s="55">
        <f>SUM(B74:B78)</f>
        <v>1175846.3199999998</v>
      </c>
      <c r="C79" s="55">
        <f aca="true" t="shared" si="11" ref="C79:H79">SUM(C74:C78)</f>
        <v>1175477.33</v>
      </c>
      <c r="D79" s="55">
        <f t="shared" si="11"/>
        <v>1183357.8</v>
      </c>
      <c r="E79" s="55">
        <f t="shared" si="11"/>
        <v>1176368.86</v>
      </c>
      <c r="F79" s="55">
        <f t="shared" si="11"/>
        <v>1183141.76</v>
      </c>
      <c r="G79" s="55">
        <f t="shared" si="11"/>
        <v>1202261</v>
      </c>
      <c r="H79" s="55">
        <f t="shared" si="11"/>
        <v>7096453.07</v>
      </c>
    </row>
    <row r="80" spans="1:8" ht="12.75">
      <c r="A80" s="49" t="s">
        <v>117</v>
      </c>
      <c r="B80" s="55"/>
      <c r="C80" s="55"/>
      <c r="D80" s="55"/>
      <c r="E80" s="55"/>
      <c r="F80" s="55"/>
      <c r="G80" s="55"/>
      <c r="H80" s="55"/>
    </row>
    <row r="81" spans="1:8" ht="12.75">
      <c r="A81" s="50" t="s">
        <v>264</v>
      </c>
      <c r="B81" s="54">
        <f>SUM('Ingresos Reales'!B74)</f>
        <v>13994236.14</v>
      </c>
      <c r="C81" s="54">
        <f>SUM('Ingresos Reales'!C74)</f>
        <v>15157514.14</v>
      </c>
      <c r="D81" s="54">
        <f>SUM('Ingresos Reales'!D74)</f>
        <v>14575875.14</v>
      </c>
      <c r="E81" s="54">
        <f>SUM('Ingresos Reales'!E74)</f>
        <v>14575875.14</v>
      </c>
      <c r="F81" s="54">
        <f>SUM('Ingresos Reales'!F74)</f>
        <v>14575875.14</v>
      </c>
      <c r="G81" s="54">
        <f>SUM('Ingresos Reales'!G74)</f>
        <v>14575875.14</v>
      </c>
      <c r="H81" s="54">
        <f>SUM(B81:G81)</f>
        <v>87455250.84</v>
      </c>
    </row>
    <row r="82" spans="1:8" ht="12.75">
      <c r="A82" s="50" t="s">
        <v>368</v>
      </c>
      <c r="B82" s="54">
        <f>SUM('Ingresos Reales'!B75)</f>
        <v>0</v>
      </c>
      <c r="C82" s="54">
        <f>SUM('Ingresos Reales'!C75)</f>
        <v>0</v>
      </c>
      <c r="D82" s="54">
        <f>SUM('Ingresos Reales'!D75)</f>
        <v>0</v>
      </c>
      <c r="E82" s="54">
        <f>SUM('Ingresos Reales'!E75)</f>
        <v>0</v>
      </c>
      <c r="F82" s="54">
        <f>SUM('Ingresos Reales'!F75)</f>
        <v>0</v>
      </c>
      <c r="G82" s="54">
        <f>SUM('Ingresos Reales'!G75)</f>
        <v>0</v>
      </c>
      <c r="H82" s="54">
        <f>SUM(B82:G82)</f>
        <v>0</v>
      </c>
    </row>
    <row r="83" spans="1:8" ht="12.75">
      <c r="A83" s="50" t="s">
        <v>369</v>
      </c>
      <c r="B83" s="54">
        <f>SUM('Ingresos Reales'!B76)</f>
        <v>553.31</v>
      </c>
      <c r="C83" s="54">
        <f>SUM('Ingresos Reales'!C76)</f>
        <v>533.34</v>
      </c>
      <c r="D83" s="54">
        <f>SUM('Ingresos Reales'!D76)</f>
        <v>1040.59</v>
      </c>
      <c r="E83" s="54">
        <f>SUM('Ingresos Reales'!E76)</f>
        <v>1029.31</v>
      </c>
      <c r="F83" s="54">
        <f>SUM('Ingresos Reales'!F76)</f>
        <v>1064.21</v>
      </c>
      <c r="G83" s="54">
        <f>SUM('Ingresos Reales'!G76)</f>
        <v>1030.28</v>
      </c>
      <c r="H83" s="54">
        <f>SUM(B83:G83)</f>
        <v>5251.04</v>
      </c>
    </row>
    <row r="84" spans="1:8" ht="12.75">
      <c r="A84" s="50" t="s">
        <v>370</v>
      </c>
      <c r="B84" s="54">
        <f>SUM('Ingresos Reales'!B77)</f>
        <v>25757.49</v>
      </c>
      <c r="C84" s="54">
        <f>SUM('Ingresos Reales'!C77)</f>
        <v>15372.75</v>
      </c>
      <c r="D84" s="54">
        <f>SUM('Ingresos Reales'!D77)</f>
        <v>11986.69</v>
      </c>
      <c r="E84" s="54">
        <f>SUM('Ingresos Reales'!E77)</f>
        <v>11330.85</v>
      </c>
      <c r="F84" s="54">
        <f>SUM('Ingresos Reales'!F77)</f>
        <v>11749.82</v>
      </c>
      <c r="G84" s="54">
        <f>SUM('Ingresos Reales'!G77)</f>
        <v>11410.1</v>
      </c>
      <c r="H84" s="54">
        <f>SUM(B84:G84)</f>
        <v>87607.70000000001</v>
      </c>
    </row>
    <row r="85" spans="1:8" ht="12.75">
      <c r="A85" s="50" t="s">
        <v>461</v>
      </c>
      <c r="B85" s="54">
        <f>SUM('Ingresos Reales'!B78)</f>
        <v>0</v>
      </c>
      <c r="C85" s="54">
        <f>SUM('Ingresos Reales'!C78)</f>
        <v>0</v>
      </c>
      <c r="D85" s="54">
        <f>SUM('Ingresos Reales'!D78)</f>
        <v>16721.14</v>
      </c>
      <c r="E85" s="54">
        <f>SUM('Ingresos Reales'!E78)</f>
        <v>33664.98</v>
      </c>
      <c r="F85" s="54">
        <f>SUM('Ingresos Reales'!F78)</f>
        <v>0</v>
      </c>
      <c r="G85" s="54">
        <f>SUM('Ingresos Reales'!G78)</f>
        <v>36353.7</v>
      </c>
      <c r="H85" s="54">
        <f>SUM(B85:G85)</f>
        <v>86739.82</v>
      </c>
    </row>
    <row r="86" spans="1:8" ht="12.75">
      <c r="A86" s="48" t="s">
        <v>266</v>
      </c>
      <c r="B86" s="55">
        <f>SUM(B81:B85)</f>
        <v>14020546.940000001</v>
      </c>
      <c r="C86" s="55">
        <f aca="true" t="shared" si="12" ref="C86:H86">SUM(C81:C85)</f>
        <v>15173420.23</v>
      </c>
      <c r="D86" s="55">
        <f t="shared" si="12"/>
        <v>14605623.56</v>
      </c>
      <c r="E86" s="55">
        <f t="shared" si="12"/>
        <v>14621900.280000001</v>
      </c>
      <c r="F86" s="55">
        <f t="shared" si="12"/>
        <v>14588689.170000002</v>
      </c>
      <c r="G86" s="55">
        <f t="shared" si="12"/>
        <v>14624669.219999999</v>
      </c>
      <c r="H86" s="55">
        <f t="shared" si="12"/>
        <v>87634849.4</v>
      </c>
    </row>
    <row r="87" spans="1:9" ht="12.75">
      <c r="A87" s="49" t="s">
        <v>267</v>
      </c>
      <c r="B87" s="55"/>
      <c r="C87" s="55"/>
      <c r="D87" s="55"/>
      <c r="E87" s="55"/>
      <c r="F87" s="55"/>
      <c r="G87" s="55"/>
      <c r="H87" s="55"/>
      <c r="I87" s="33"/>
    </row>
    <row r="88" spans="1:9" ht="12.75">
      <c r="A88" s="50" t="s">
        <v>215</v>
      </c>
      <c r="B88" s="54">
        <f>SUM('Ingresos Reales'!B79)</f>
        <v>2544209.98</v>
      </c>
      <c r="C88" s="54">
        <f>SUM('Ingresos Reales'!C79)</f>
        <v>0</v>
      </c>
      <c r="D88" s="54">
        <f>SUM('Ingresos Reales'!D79)</f>
        <v>0</v>
      </c>
      <c r="E88" s="54">
        <f>SUM('Ingresos Reales'!E79)</f>
        <v>0</v>
      </c>
      <c r="F88" s="54">
        <f>SUM('Ingresos Reales'!F79)</f>
        <v>0</v>
      </c>
      <c r="G88" s="54">
        <f>SUM('Ingresos Reales'!G79)</f>
        <v>0</v>
      </c>
      <c r="H88" s="54">
        <f>SUM(B88:G88)</f>
        <v>2544209.98</v>
      </c>
      <c r="I88" s="33"/>
    </row>
    <row r="89" spans="1:9" ht="12.75">
      <c r="A89" s="48" t="s">
        <v>268</v>
      </c>
      <c r="B89" s="55">
        <f>SUM(B88)</f>
        <v>2544209.98</v>
      </c>
      <c r="C89" s="55">
        <f aca="true" t="shared" si="13" ref="C89:H89">SUM(C88)</f>
        <v>0</v>
      </c>
      <c r="D89" s="55">
        <f t="shared" si="13"/>
        <v>0</v>
      </c>
      <c r="E89" s="55">
        <f t="shared" si="13"/>
        <v>0</v>
      </c>
      <c r="F89" s="55">
        <f t="shared" si="13"/>
        <v>0</v>
      </c>
      <c r="G89" s="55">
        <f t="shared" si="13"/>
        <v>0</v>
      </c>
      <c r="H89" s="55">
        <f t="shared" si="13"/>
        <v>2544209.98</v>
      </c>
      <c r="I89" s="33"/>
    </row>
    <row r="90" spans="1:9" ht="12.75">
      <c r="A90" s="49" t="s">
        <v>142</v>
      </c>
      <c r="B90" s="55"/>
      <c r="C90" s="55"/>
      <c r="D90" s="55"/>
      <c r="E90" s="55"/>
      <c r="F90" s="55"/>
      <c r="G90" s="55"/>
      <c r="H90" s="55"/>
      <c r="I90" s="33"/>
    </row>
    <row r="91" spans="1:9" s="1" customFormat="1" ht="12.75">
      <c r="A91" s="50" t="s">
        <v>196</v>
      </c>
      <c r="B91" s="54">
        <f>SUM('Ingresos Reales'!B82)</f>
        <v>2350000</v>
      </c>
      <c r="C91" s="54">
        <f>SUM('Ingresos Reales'!C82)</f>
        <v>0</v>
      </c>
      <c r="D91" s="54">
        <f>SUM('Ingresos Reales'!D82)</f>
        <v>0</v>
      </c>
      <c r="E91" s="54">
        <f>SUM('Ingresos Reales'!E82)</f>
        <v>0</v>
      </c>
      <c r="F91" s="54">
        <f>SUM('Ingresos Reales'!F82)</f>
        <v>0</v>
      </c>
      <c r="G91" s="54">
        <f>SUM('Ingresos Reales'!G82)</f>
        <v>0</v>
      </c>
      <c r="H91" s="54">
        <f aca="true" t="shared" si="14" ref="H91:H110">SUM(B91:G91)</f>
        <v>2350000</v>
      </c>
      <c r="I91" s="59"/>
    </row>
    <row r="92" spans="1:9" ht="12.75" hidden="1">
      <c r="A92" s="50" t="s">
        <v>190</v>
      </c>
      <c r="B92" s="54">
        <f>SUM('Ingresos Reales'!B83)</f>
        <v>0</v>
      </c>
      <c r="C92" s="54">
        <f>SUM('Ingresos Reales'!C83)</f>
        <v>0</v>
      </c>
      <c r="D92" s="54">
        <f>SUM('Ingresos Reales'!D83)</f>
        <v>0</v>
      </c>
      <c r="E92" s="54">
        <f>SUM('Ingresos Reales'!E83)</f>
        <v>0</v>
      </c>
      <c r="F92" s="54">
        <f>SUM('Ingresos Reales'!F83)</f>
        <v>0</v>
      </c>
      <c r="G92" s="54">
        <f>SUM('Ingresos Reales'!G83)</f>
        <v>0</v>
      </c>
      <c r="H92" s="54">
        <f t="shared" si="14"/>
        <v>0</v>
      </c>
      <c r="I92" s="33"/>
    </row>
    <row r="93" spans="1:9" ht="12.75" hidden="1">
      <c r="A93" s="50" t="s">
        <v>197</v>
      </c>
      <c r="B93" s="54">
        <f>SUM('Ingresos Reales'!B84)</f>
        <v>0</v>
      </c>
      <c r="C93" s="54">
        <f>SUM('Ingresos Reales'!C84)</f>
        <v>0</v>
      </c>
      <c r="D93" s="54">
        <f>SUM('Ingresos Reales'!D84)</f>
        <v>0</v>
      </c>
      <c r="E93" s="54">
        <f>SUM('Ingresos Reales'!E84)</f>
        <v>0</v>
      </c>
      <c r="F93" s="54">
        <f>SUM('Ingresos Reales'!F84)</f>
        <v>0</v>
      </c>
      <c r="G93" s="54">
        <f>SUM('Ingresos Reales'!G84)</f>
        <v>0</v>
      </c>
      <c r="H93" s="54">
        <f t="shared" si="14"/>
        <v>0</v>
      </c>
      <c r="I93" s="33"/>
    </row>
    <row r="94" spans="1:9" ht="12.75" hidden="1">
      <c r="A94" s="50" t="s">
        <v>198</v>
      </c>
      <c r="B94" s="54">
        <f>SUM('Ingresos Reales'!B85)</f>
        <v>0</v>
      </c>
      <c r="C94" s="54">
        <f>SUM('Ingresos Reales'!C85)</f>
        <v>0</v>
      </c>
      <c r="D94" s="54">
        <f>SUM('Ingresos Reales'!D85)</f>
        <v>0</v>
      </c>
      <c r="E94" s="54">
        <f>SUM('Ingresos Reales'!E85)</f>
        <v>0</v>
      </c>
      <c r="F94" s="54">
        <f>SUM('Ingresos Reales'!F85)</f>
        <v>0</v>
      </c>
      <c r="G94" s="54">
        <f>SUM('Ingresos Reales'!G85)</f>
        <v>0</v>
      </c>
      <c r="H94" s="54">
        <f t="shared" si="14"/>
        <v>0</v>
      </c>
      <c r="I94" s="33"/>
    </row>
    <row r="95" spans="1:9" ht="12.75" hidden="1">
      <c r="A95" s="50" t="s">
        <v>269</v>
      </c>
      <c r="B95" s="54">
        <f>SUM('Ingresos Reales'!B86)</f>
        <v>0</v>
      </c>
      <c r="C95" s="54">
        <f>SUM('Ingresos Reales'!C86)</f>
        <v>0</v>
      </c>
      <c r="D95" s="54">
        <f>SUM('Ingresos Reales'!D86)</f>
        <v>0</v>
      </c>
      <c r="E95" s="54">
        <f>SUM('Ingresos Reales'!E86)</f>
        <v>0</v>
      </c>
      <c r="F95" s="54">
        <f>SUM('Ingresos Reales'!F86)</f>
        <v>0</v>
      </c>
      <c r="G95" s="54">
        <f>SUM('Ingresos Reales'!G86)</f>
        <v>0</v>
      </c>
      <c r="H95" s="54">
        <f t="shared" si="14"/>
        <v>0</v>
      </c>
      <c r="I95" s="33"/>
    </row>
    <row r="96" spans="1:9" ht="12.75" hidden="1">
      <c r="A96" s="50" t="s">
        <v>270</v>
      </c>
      <c r="B96" s="54">
        <f>SUM('Ingresos Reales'!B87)</f>
        <v>0</v>
      </c>
      <c r="C96" s="54">
        <f>SUM('Ingresos Reales'!C87)</f>
        <v>0</v>
      </c>
      <c r="D96" s="54">
        <f>SUM('Ingresos Reales'!D87)</f>
        <v>0</v>
      </c>
      <c r="E96" s="54">
        <f>SUM('Ingresos Reales'!E87)</f>
        <v>0</v>
      </c>
      <c r="F96" s="54">
        <f>SUM('Ingresos Reales'!F87)</f>
        <v>0</v>
      </c>
      <c r="G96" s="54">
        <f>SUM('Ingresos Reales'!G87)</f>
        <v>0</v>
      </c>
      <c r="H96" s="54">
        <f t="shared" si="14"/>
        <v>0</v>
      </c>
      <c r="I96" s="33"/>
    </row>
    <row r="97" spans="1:9" ht="12.75" hidden="1">
      <c r="A97" s="8" t="s">
        <v>314</v>
      </c>
      <c r="B97" s="54">
        <f>SUM('Ingresos Reales'!B88)</f>
        <v>0</v>
      </c>
      <c r="C97" s="54">
        <f>SUM('Ingresos Reales'!C88)</f>
        <v>0</v>
      </c>
      <c r="D97" s="54">
        <f>SUM('Ingresos Reales'!D88)</f>
        <v>0</v>
      </c>
      <c r="E97" s="54">
        <f>SUM('Ingresos Reales'!E88)</f>
        <v>0</v>
      </c>
      <c r="F97" s="54">
        <f>SUM('Ingresos Reales'!F88)</f>
        <v>0</v>
      </c>
      <c r="G97" s="54">
        <f>SUM('Ingresos Reales'!G88)</f>
        <v>0</v>
      </c>
      <c r="H97" s="54">
        <f t="shared" si="14"/>
        <v>0</v>
      </c>
      <c r="I97" s="33"/>
    </row>
    <row r="98" spans="1:9" ht="12.75" hidden="1">
      <c r="A98" s="8" t="s">
        <v>322</v>
      </c>
      <c r="B98" s="54">
        <f>SUM('Ingresos Reales'!B89)</f>
        <v>0</v>
      </c>
      <c r="C98" s="54">
        <f>SUM('Ingresos Reales'!C89)</f>
        <v>0</v>
      </c>
      <c r="D98" s="54">
        <f>SUM('Ingresos Reales'!D89)</f>
        <v>0</v>
      </c>
      <c r="E98" s="54">
        <f>SUM('Ingresos Reales'!E89)</f>
        <v>0</v>
      </c>
      <c r="F98" s="54">
        <f>SUM('Ingresos Reales'!F89)</f>
        <v>0</v>
      </c>
      <c r="G98" s="54">
        <f>SUM('Ingresos Reales'!G89)</f>
        <v>0</v>
      </c>
      <c r="H98" s="54">
        <f t="shared" si="14"/>
        <v>0</v>
      </c>
      <c r="I98" s="33"/>
    </row>
    <row r="99" spans="1:9" ht="12.75" hidden="1">
      <c r="A99" s="8" t="s">
        <v>321</v>
      </c>
      <c r="B99" s="54">
        <f>SUM('Ingresos Reales'!B90)</f>
        <v>0</v>
      </c>
      <c r="C99" s="54">
        <f>SUM('Ingresos Reales'!C90)</f>
        <v>0</v>
      </c>
      <c r="D99" s="54">
        <f>SUM('Ingresos Reales'!D90)</f>
        <v>0</v>
      </c>
      <c r="E99" s="54">
        <f>SUM('Ingresos Reales'!E90)</f>
        <v>0</v>
      </c>
      <c r="F99" s="54">
        <f>SUM('Ingresos Reales'!F90)</f>
        <v>0</v>
      </c>
      <c r="G99" s="54">
        <f>SUM('Ingresos Reales'!G90)</f>
        <v>0</v>
      </c>
      <c r="H99" s="54">
        <f t="shared" si="14"/>
        <v>0</v>
      </c>
      <c r="I99" s="33"/>
    </row>
    <row r="100" spans="1:9" ht="12.75" hidden="1">
      <c r="A100" s="8" t="s">
        <v>319</v>
      </c>
      <c r="B100" s="54">
        <f>SUM('Ingresos Reales'!B91)</f>
        <v>0</v>
      </c>
      <c r="C100" s="54">
        <f>SUM('Ingresos Reales'!C91)</f>
        <v>0</v>
      </c>
      <c r="D100" s="54">
        <f>SUM('Ingresos Reales'!D91)</f>
        <v>0</v>
      </c>
      <c r="E100" s="54">
        <f>SUM('Ingresos Reales'!E91)</f>
        <v>0</v>
      </c>
      <c r="F100" s="54">
        <f>SUM('Ingresos Reales'!F91)</f>
        <v>0</v>
      </c>
      <c r="G100" s="54">
        <f>SUM('Ingresos Reales'!G91)</f>
        <v>0</v>
      </c>
      <c r="H100" s="54">
        <f t="shared" si="14"/>
        <v>0</v>
      </c>
      <c r="I100" s="33"/>
    </row>
    <row r="101" spans="1:9" ht="12.75">
      <c r="A101" s="50" t="s">
        <v>274</v>
      </c>
      <c r="B101" s="54">
        <f>SUM('Ingresos Reales'!B92)</f>
        <v>95203.95</v>
      </c>
      <c r="C101" s="54">
        <f>SUM('Ingresos Reales'!C92)</f>
        <v>0</v>
      </c>
      <c r="D101" s="54">
        <f>SUM('Ingresos Reales'!D92)</f>
        <v>0</v>
      </c>
      <c r="E101" s="54">
        <f>SUM('Ingresos Reales'!E92)</f>
        <v>0</v>
      </c>
      <c r="F101" s="54">
        <f>SUM('Ingresos Reales'!F92)</f>
        <v>0</v>
      </c>
      <c r="G101" s="54">
        <f>SUM('Ingresos Reales'!G92)</f>
        <v>1304223.61</v>
      </c>
      <c r="H101" s="54">
        <f t="shared" si="14"/>
        <v>1399427.56</v>
      </c>
      <c r="I101" s="33"/>
    </row>
    <row r="102" spans="1:9" ht="12.75">
      <c r="A102" s="8" t="s">
        <v>316</v>
      </c>
      <c r="B102" s="54">
        <f>SUM('Ingresos Reales'!B93)</f>
        <v>0</v>
      </c>
      <c r="C102" s="54">
        <f>SUM('Ingresos Reales'!C93)</f>
        <v>0</v>
      </c>
      <c r="D102" s="54">
        <f>SUM('Ingresos Reales'!D93)</f>
        <v>0</v>
      </c>
      <c r="E102" s="54">
        <f>SUM('Ingresos Reales'!E93)</f>
        <v>0</v>
      </c>
      <c r="F102" s="54">
        <f>SUM('Ingresos Reales'!F93)</f>
        <v>0</v>
      </c>
      <c r="G102" s="54">
        <f>SUM('Ingresos Reales'!G93)</f>
        <v>0</v>
      </c>
      <c r="H102" s="54">
        <f t="shared" si="14"/>
        <v>0</v>
      </c>
      <c r="I102" s="33"/>
    </row>
    <row r="103" spans="1:9" ht="12.75">
      <c r="A103" s="8" t="s">
        <v>328</v>
      </c>
      <c r="B103" s="54">
        <f>SUM('Ingresos Reales'!B94)</f>
        <v>1305754.88</v>
      </c>
      <c r="C103" s="54">
        <f>SUM('Ingresos Reales'!C94)</f>
        <v>0</v>
      </c>
      <c r="D103" s="54">
        <f>SUM('Ingresos Reales'!D94)</f>
        <v>0</v>
      </c>
      <c r="E103" s="54">
        <f>SUM('Ingresos Reales'!E94)</f>
        <v>0</v>
      </c>
      <c r="F103" s="54">
        <f>SUM('Ingresos Reales'!F94)</f>
        <v>0</v>
      </c>
      <c r="G103" s="54">
        <f>SUM('Ingresos Reales'!G94)</f>
        <v>0</v>
      </c>
      <c r="H103" s="54">
        <f t="shared" si="14"/>
        <v>1305754.88</v>
      </c>
      <c r="I103" s="33"/>
    </row>
    <row r="104" spans="1:9" ht="12.75">
      <c r="A104" s="8" t="s">
        <v>336</v>
      </c>
      <c r="B104" s="54">
        <f>SUM('Ingresos Reales'!B95)</f>
        <v>13259304.05</v>
      </c>
      <c r="C104" s="54">
        <f>SUM('Ingresos Reales'!C95)</f>
        <v>0</v>
      </c>
      <c r="D104" s="54">
        <f>SUM('Ingresos Reales'!D95)</f>
        <v>0</v>
      </c>
      <c r="E104" s="54">
        <f>SUM('Ingresos Reales'!E95)</f>
        <v>0</v>
      </c>
      <c r="F104" s="54">
        <f>SUM('Ingresos Reales'!F95)</f>
        <v>0</v>
      </c>
      <c r="G104" s="54">
        <f>SUM('Ingresos Reales'!G95)</f>
        <v>0</v>
      </c>
      <c r="H104" s="54">
        <f t="shared" si="14"/>
        <v>13259304.05</v>
      </c>
      <c r="I104" s="33"/>
    </row>
    <row r="105" spans="1:9" ht="12.75">
      <c r="A105" s="8" t="s">
        <v>337</v>
      </c>
      <c r="B105" s="54">
        <f>SUM('Ingresos Reales'!B96)</f>
        <v>0</v>
      </c>
      <c r="C105" s="54">
        <f>SUM('Ingresos Reales'!C96)</f>
        <v>0</v>
      </c>
      <c r="D105" s="54">
        <f>SUM('Ingresos Reales'!D96)</f>
        <v>0</v>
      </c>
      <c r="E105" s="54">
        <f>SUM('Ingresos Reales'!E96)</f>
        <v>0</v>
      </c>
      <c r="F105" s="54">
        <f>SUM('Ingresos Reales'!F96)</f>
        <v>0</v>
      </c>
      <c r="G105" s="54">
        <f>SUM('Ingresos Reales'!G96)</f>
        <v>5000000</v>
      </c>
      <c r="H105" s="54">
        <f t="shared" si="14"/>
        <v>5000000</v>
      </c>
      <c r="I105" s="33"/>
    </row>
    <row r="106" spans="1:9" ht="12.75">
      <c r="A106" s="8" t="s">
        <v>429</v>
      </c>
      <c r="B106" s="54">
        <f>SUM('Ingresos Reales'!B97)</f>
        <v>0</v>
      </c>
      <c r="C106" s="54">
        <f>SUM('Ingresos Reales'!C97)</f>
        <v>0</v>
      </c>
      <c r="D106" s="54">
        <f>SUM('Ingresos Reales'!D97)</f>
        <v>1500000</v>
      </c>
      <c r="E106" s="54">
        <f>SUM('Ingresos Reales'!E97)</f>
        <v>0</v>
      </c>
      <c r="F106" s="54">
        <f>SUM('Ingresos Reales'!F97)</f>
        <v>0</v>
      </c>
      <c r="G106" s="54">
        <f>SUM('Ingresos Reales'!G97)</f>
        <v>0</v>
      </c>
      <c r="H106" s="54">
        <f t="shared" si="14"/>
        <v>1500000</v>
      </c>
      <c r="I106" s="33"/>
    </row>
    <row r="107" spans="1:9" ht="12.75">
      <c r="A107" s="8" t="s">
        <v>338</v>
      </c>
      <c r="B107" s="54">
        <f>SUM('Ingresos Reales'!B98)</f>
        <v>0</v>
      </c>
      <c r="C107" s="54">
        <f>SUM('Ingresos Reales'!C98)</f>
        <v>0</v>
      </c>
      <c r="D107" s="54">
        <f>SUM('Ingresos Reales'!D98)</f>
        <v>0</v>
      </c>
      <c r="E107" s="54">
        <f>SUM('Ingresos Reales'!E98)</f>
        <v>0</v>
      </c>
      <c r="F107" s="54">
        <f>SUM('Ingresos Reales'!F98)</f>
        <v>0</v>
      </c>
      <c r="G107" s="54">
        <f>SUM('Ingresos Reales'!G98)</f>
        <v>0</v>
      </c>
      <c r="H107" s="54">
        <f t="shared" si="14"/>
        <v>0</v>
      </c>
      <c r="I107" s="33"/>
    </row>
    <row r="108" spans="1:9" ht="12.75">
      <c r="A108" s="8" t="s">
        <v>344</v>
      </c>
      <c r="B108" s="54">
        <f>SUM('Ingresos Reales'!B99)</f>
        <v>0</v>
      </c>
      <c r="C108" s="54">
        <f>SUM('Ingresos Reales'!C99)</f>
        <v>0</v>
      </c>
      <c r="D108" s="54">
        <f>SUM('Ingresos Reales'!D99)</f>
        <v>0</v>
      </c>
      <c r="E108" s="54">
        <f>SUM('Ingresos Reales'!E99)</f>
        <v>0</v>
      </c>
      <c r="F108" s="54">
        <f>SUM('Ingresos Reales'!F99)</f>
        <v>0</v>
      </c>
      <c r="G108" s="54">
        <f>SUM('Ingresos Reales'!G99)</f>
        <v>0</v>
      </c>
      <c r="H108" s="54">
        <f t="shared" si="14"/>
        <v>0</v>
      </c>
      <c r="I108" s="33"/>
    </row>
    <row r="109" spans="1:9" ht="12.75">
      <c r="A109" s="8" t="s">
        <v>44</v>
      </c>
      <c r="B109" s="54">
        <f>SUM('Ingresos Reales'!B100)</f>
        <v>0</v>
      </c>
      <c r="C109" s="54">
        <f>SUM('Ingresos Reales'!C100)</f>
        <v>0</v>
      </c>
      <c r="D109" s="54">
        <f>SUM('Ingresos Reales'!D100)</f>
        <v>0</v>
      </c>
      <c r="E109" s="54">
        <f>SUM('Ingresos Reales'!E100)</f>
        <v>0</v>
      </c>
      <c r="F109" s="54">
        <f>SUM('Ingresos Reales'!F100)</f>
        <v>0</v>
      </c>
      <c r="G109" s="54">
        <f>SUM('Ingresos Reales'!G100)</f>
        <v>522447</v>
      </c>
      <c r="H109" s="54">
        <f t="shared" si="14"/>
        <v>522447</v>
      </c>
      <c r="I109" s="33"/>
    </row>
    <row r="110" spans="1:9" ht="12.75">
      <c r="A110" s="8" t="s">
        <v>358</v>
      </c>
      <c r="B110" s="54">
        <f>SUM('Ingresos Reales'!B101)</f>
        <v>0</v>
      </c>
      <c r="C110" s="54">
        <f>SUM('Ingresos Reales'!C101)</f>
        <v>0</v>
      </c>
      <c r="D110" s="54">
        <f>SUM('Ingresos Reales'!D101)</f>
        <v>0</v>
      </c>
      <c r="E110" s="54">
        <f>SUM('Ingresos Reales'!E101)</f>
        <v>0</v>
      </c>
      <c r="F110" s="54">
        <f>SUM('Ingresos Reales'!F101)</f>
        <v>0</v>
      </c>
      <c r="G110" s="54">
        <f>SUM('Ingresos Reales'!G101)</f>
        <v>0</v>
      </c>
      <c r="H110" s="54">
        <f t="shared" si="14"/>
        <v>0</v>
      </c>
      <c r="I110" s="33"/>
    </row>
    <row r="111" spans="1:9" ht="12.75">
      <c r="A111" s="8" t="s">
        <v>416</v>
      </c>
      <c r="B111" s="54">
        <f>SUM('Ingresos Reales'!B102)</f>
        <v>0</v>
      </c>
      <c r="C111" s="54">
        <f>SUM('Ingresos Reales'!C102)</f>
        <v>0</v>
      </c>
      <c r="D111" s="54">
        <f>SUM('Ingresos Reales'!D102)</f>
        <v>0</v>
      </c>
      <c r="E111" s="54">
        <f>SUM('Ingresos Reales'!E102)</f>
        <v>0</v>
      </c>
      <c r="F111" s="54">
        <f>SUM('Ingresos Reales'!F102)</f>
        <v>0</v>
      </c>
      <c r="G111" s="54">
        <f>SUM('Ingresos Reales'!G102)</f>
        <v>0</v>
      </c>
      <c r="H111" s="54">
        <f>SUM('Ingresos Reales'!H102)</f>
        <v>0</v>
      </c>
      <c r="I111" s="33"/>
    </row>
    <row r="112" spans="1:9" ht="12.75">
      <c r="A112" s="8" t="s">
        <v>431</v>
      </c>
      <c r="B112" s="54">
        <f>SUM('Ingresos Reales'!B103)</f>
        <v>0</v>
      </c>
      <c r="C112" s="54">
        <f>SUM('Ingresos Reales'!C103)</f>
        <v>0</v>
      </c>
      <c r="D112" s="54">
        <f>SUM('Ingresos Reales'!D103)</f>
        <v>0</v>
      </c>
      <c r="E112" s="54">
        <f>SUM('Ingresos Reales'!E103)</f>
        <v>0</v>
      </c>
      <c r="F112" s="54">
        <f>SUM('Ingresos Reales'!F103)</f>
        <v>0</v>
      </c>
      <c r="G112" s="54">
        <f>SUM('Ingresos Reales'!G103)</f>
        <v>0</v>
      </c>
      <c r="H112" s="54">
        <f>SUM('Ingresos Reales'!H103)</f>
        <v>0</v>
      </c>
      <c r="I112" s="33"/>
    </row>
    <row r="113" spans="1:9" ht="12.75">
      <c r="A113" s="8" t="s">
        <v>419</v>
      </c>
      <c r="B113" s="54">
        <f>SUM('Ingresos Reales'!B104)</f>
        <v>0</v>
      </c>
      <c r="C113" s="54">
        <f>SUM('Ingresos Reales'!C104)</f>
        <v>0</v>
      </c>
      <c r="D113" s="54">
        <f>SUM('Ingresos Reales'!D104)</f>
        <v>0</v>
      </c>
      <c r="E113" s="54">
        <f>SUM('Ingresos Reales'!E104)</f>
        <v>0</v>
      </c>
      <c r="F113" s="54">
        <f>SUM('Ingresos Reales'!F104)</f>
        <v>0</v>
      </c>
      <c r="G113" s="54">
        <f>SUM('Ingresos Reales'!G104)</f>
        <v>0</v>
      </c>
      <c r="H113" s="54">
        <f>SUM('Ingresos Reales'!H104)</f>
        <v>0</v>
      </c>
      <c r="I113" s="33"/>
    </row>
    <row r="114" spans="1:9" ht="12.75">
      <c r="A114" s="48" t="s">
        <v>189</v>
      </c>
      <c r="B114" s="55">
        <f>SUM(B91:B113)</f>
        <v>17010262.880000003</v>
      </c>
      <c r="C114" s="55">
        <f aca="true" t="shared" si="15" ref="C114:H114">SUM(C91:C113)</f>
        <v>0</v>
      </c>
      <c r="D114" s="55">
        <f t="shared" si="15"/>
        <v>1500000</v>
      </c>
      <c r="E114" s="55">
        <f t="shared" si="15"/>
        <v>0</v>
      </c>
      <c r="F114" s="55">
        <f t="shared" si="15"/>
        <v>0</v>
      </c>
      <c r="G114" s="55">
        <f t="shared" si="15"/>
        <v>6826670.61</v>
      </c>
      <c r="H114" s="55">
        <f t="shared" si="15"/>
        <v>25336933.490000002</v>
      </c>
      <c r="I114" s="33"/>
    </row>
    <row r="115" spans="1:8" ht="12.75">
      <c r="A115" s="46" t="s">
        <v>19</v>
      </c>
      <c r="B115" s="54"/>
      <c r="C115" s="54"/>
      <c r="D115" s="54"/>
      <c r="E115" s="54"/>
      <c r="F115" s="54"/>
      <c r="G115" s="54"/>
      <c r="H115" s="54"/>
    </row>
    <row r="116" spans="1:8" ht="12.75">
      <c r="A116" s="47" t="s">
        <v>19</v>
      </c>
      <c r="B116" s="54">
        <f>SUM('Ingresos Reales'!B105)</f>
        <v>0</v>
      </c>
      <c r="C116" s="54">
        <f>SUM('Ingresos Reales'!C105)</f>
        <v>0</v>
      </c>
      <c r="D116" s="54">
        <f>SUM('Ingresos Reales'!D105)</f>
        <v>0</v>
      </c>
      <c r="E116" s="54">
        <f>SUM('Ingresos Reales'!E105)</f>
        <v>0</v>
      </c>
      <c r="F116" s="54">
        <f>SUM('Ingresos Reales'!F105)</f>
        <v>0</v>
      </c>
      <c r="G116" s="54">
        <f>SUM('Ingresos Reales'!G105)</f>
        <v>0</v>
      </c>
      <c r="H116" s="54">
        <f>SUM(B116:G116)</f>
        <v>0</v>
      </c>
    </row>
    <row r="117" spans="1:8" ht="12.75">
      <c r="A117" s="48" t="s">
        <v>85</v>
      </c>
      <c r="B117" s="55">
        <f>SUM(B116)</f>
        <v>0</v>
      </c>
      <c r="C117" s="55">
        <f aca="true" t="shared" si="16" ref="C117:H117">SUM(C116)</f>
        <v>0</v>
      </c>
      <c r="D117" s="55">
        <f t="shared" si="16"/>
        <v>0</v>
      </c>
      <c r="E117" s="55">
        <f t="shared" si="16"/>
        <v>0</v>
      </c>
      <c r="F117" s="55">
        <f t="shared" si="16"/>
        <v>0</v>
      </c>
      <c r="G117" s="55">
        <f t="shared" si="16"/>
        <v>0</v>
      </c>
      <c r="H117" s="55">
        <f t="shared" si="16"/>
        <v>0</v>
      </c>
    </row>
    <row r="118" spans="1:8" ht="12.75">
      <c r="A118" s="46" t="s">
        <v>87</v>
      </c>
      <c r="B118" s="54"/>
      <c r="C118" s="54"/>
      <c r="D118" s="54"/>
      <c r="E118" s="54"/>
      <c r="F118" s="54"/>
      <c r="G118" s="54"/>
      <c r="H118" s="54"/>
    </row>
    <row r="119" spans="1:8" ht="12.75">
      <c r="A119" s="51" t="s">
        <v>201</v>
      </c>
      <c r="B119" s="54">
        <f>SUM('Ingresos Reales'!B108)</f>
        <v>0</v>
      </c>
      <c r="C119" s="54">
        <f>SUM('Ingresos Reales'!C108)</f>
        <v>0</v>
      </c>
      <c r="D119" s="54">
        <f>SUM('Ingresos Reales'!D108)</f>
        <v>0</v>
      </c>
      <c r="E119" s="54">
        <f>SUM('Ingresos Reales'!E108)</f>
        <v>0</v>
      </c>
      <c r="F119" s="54">
        <f>SUM('Ingresos Reales'!F108)</f>
        <v>0</v>
      </c>
      <c r="G119" s="54">
        <f>SUM('Ingresos Reales'!G108)</f>
        <v>0</v>
      </c>
      <c r="H119" s="54">
        <f>SUM(B119:G119)</f>
        <v>0</v>
      </c>
    </row>
    <row r="120" spans="1:8" ht="12.75">
      <c r="A120" s="51" t="s">
        <v>202</v>
      </c>
      <c r="B120" s="54">
        <f>SUM('Ingresos Reales'!B109)</f>
        <v>0</v>
      </c>
      <c r="C120" s="54">
        <f>SUM('Ingresos Reales'!C109)</f>
        <v>0</v>
      </c>
      <c r="D120" s="54">
        <f>SUM('Ingresos Reales'!D109)</f>
        <v>0</v>
      </c>
      <c r="E120" s="54">
        <f>SUM('Ingresos Reales'!E109)</f>
        <v>0</v>
      </c>
      <c r="F120" s="54">
        <f>SUM('Ingresos Reales'!F109)</f>
        <v>0</v>
      </c>
      <c r="G120" s="54">
        <f>SUM('Ingresos Reales'!G109)</f>
        <v>0</v>
      </c>
      <c r="H120" s="54">
        <f>SUM(B120:G120)</f>
        <v>0</v>
      </c>
    </row>
    <row r="121" spans="1:8" ht="12.75">
      <c r="A121" s="51" t="s">
        <v>203</v>
      </c>
      <c r="B121" s="54">
        <f>SUM('Ingresos Reales'!B110)</f>
        <v>0</v>
      </c>
      <c r="C121" s="54">
        <f>SUM('Ingresos Reales'!C110)</f>
        <v>13395847.74</v>
      </c>
      <c r="D121" s="54">
        <f>SUM('Ingresos Reales'!D110)</f>
        <v>0</v>
      </c>
      <c r="E121" s="54">
        <f>SUM('Ingresos Reales'!E110)</f>
        <v>-13395847.74</v>
      </c>
      <c r="F121" s="54">
        <f>SUM('Ingresos Reales'!F110)</f>
        <v>0</v>
      </c>
      <c r="G121" s="54">
        <f>SUM('Ingresos Reales'!G110)</f>
        <v>0</v>
      </c>
      <c r="H121" s="54">
        <f>SUM(B121:G121)</f>
        <v>0</v>
      </c>
    </row>
    <row r="122" spans="1:8" ht="12.75">
      <c r="A122" s="47" t="s">
        <v>298</v>
      </c>
      <c r="B122" s="54">
        <f>SUM('Ingresos Reales'!B111)</f>
        <v>0</v>
      </c>
      <c r="C122" s="54">
        <f>SUM('Ingresos Reales'!C111)</f>
        <v>0</v>
      </c>
      <c r="D122" s="54">
        <f>SUM('Ingresos Reales'!D111)</f>
        <v>0</v>
      </c>
      <c r="E122" s="54">
        <f>SUM('Ingresos Reales'!E111)</f>
        <v>0</v>
      </c>
      <c r="F122" s="54">
        <f>SUM('Ingresos Reales'!F111)</f>
        <v>2608463.2</v>
      </c>
      <c r="G122" s="54">
        <f>SUM('Ingresos Reales'!G111)</f>
        <v>0</v>
      </c>
      <c r="H122" s="54">
        <f>SUM(B122:G122)</f>
        <v>2608463.2</v>
      </c>
    </row>
    <row r="123" spans="1:8" ht="12.75">
      <c r="A123" s="8" t="s">
        <v>317</v>
      </c>
      <c r="B123" s="54">
        <f>SUM('Ingresos Reales'!B112)</f>
        <v>0</v>
      </c>
      <c r="C123" s="54">
        <f>SUM('Ingresos Reales'!C112)</f>
        <v>0</v>
      </c>
      <c r="D123" s="54">
        <f>SUM('Ingresos Reales'!D112)</f>
        <v>0</v>
      </c>
      <c r="E123" s="54">
        <f>SUM('Ingresos Reales'!E112)</f>
        <v>0</v>
      </c>
      <c r="F123" s="54">
        <f>SUM('Ingresos Reales'!F112)</f>
        <v>0</v>
      </c>
      <c r="G123" s="54">
        <f>SUM('Ingresos Reales'!G112)</f>
        <v>0</v>
      </c>
      <c r="H123" s="54">
        <f>SUM(B123:G123)</f>
        <v>0</v>
      </c>
    </row>
    <row r="124" spans="1:8" ht="12.75">
      <c r="A124" s="48" t="s">
        <v>88</v>
      </c>
      <c r="B124" s="55">
        <f>SUM(B119:B123)</f>
        <v>0</v>
      </c>
      <c r="C124" s="55">
        <f aca="true" t="shared" si="17" ref="C124:H124">SUM(C119:C123)</f>
        <v>13395847.74</v>
      </c>
      <c r="D124" s="55">
        <f t="shared" si="17"/>
        <v>0</v>
      </c>
      <c r="E124" s="55">
        <f t="shared" si="17"/>
        <v>-13395847.74</v>
      </c>
      <c r="F124" s="55">
        <f t="shared" si="17"/>
        <v>2608463.2</v>
      </c>
      <c r="G124" s="55">
        <f t="shared" si="17"/>
        <v>0</v>
      </c>
      <c r="H124" s="55">
        <f t="shared" si="17"/>
        <v>2608463.2</v>
      </c>
    </row>
    <row r="125" spans="1:8" ht="12.75">
      <c r="A125" s="46" t="s">
        <v>20</v>
      </c>
      <c r="B125" s="54"/>
      <c r="C125" s="54"/>
      <c r="D125" s="54"/>
      <c r="E125" s="54"/>
      <c r="F125" s="54"/>
      <c r="G125" s="54"/>
      <c r="H125" s="54"/>
    </row>
    <row r="126" spans="1:8" ht="12.75">
      <c r="A126" s="51" t="s">
        <v>20</v>
      </c>
      <c r="B126" s="54">
        <f>SUM('Ingresos Reales'!B114)</f>
        <v>864907.75</v>
      </c>
      <c r="C126" s="54">
        <f>SUM('Ingresos Reales'!C114)</f>
        <v>81164</v>
      </c>
      <c r="D126" s="54">
        <f>SUM('Ingresos Reales'!D114)</f>
        <v>239249.78</v>
      </c>
      <c r="E126" s="54">
        <f>SUM('Ingresos Reales'!E114)</f>
        <v>28961.66</v>
      </c>
      <c r="F126" s="54">
        <f>SUM('Ingresos Reales'!F114)</f>
        <v>1616881.11</v>
      </c>
      <c r="G126" s="54">
        <f>SUM('Ingresos Reales'!G114)</f>
        <v>1031402.67</v>
      </c>
      <c r="H126" s="54">
        <f>SUM(B126:G126)</f>
        <v>3862566.9699999997</v>
      </c>
    </row>
    <row r="127" spans="1:8" ht="12.75">
      <c r="A127" s="48" t="s">
        <v>86</v>
      </c>
      <c r="B127" s="55">
        <f>SUM(B126)</f>
        <v>864907.75</v>
      </c>
      <c r="C127" s="55">
        <f aca="true" t="shared" si="18" ref="C127:H127">SUM(C126)</f>
        <v>81164</v>
      </c>
      <c r="D127" s="55">
        <f t="shared" si="18"/>
        <v>239249.78</v>
      </c>
      <c r="E127" s="55">
        <f t="shared" si="18"/>
        <v>28961.66</v>
      </c>
      <c r="F127" s="55">
        <f t="shared" si="18"/>
        <v>1616881.11</v>
      </c>
      <c r="G127" s="55">
        <f t="shared" si="18"/>
        <v>1031402.67</v>
      </c>
      <c r="H127" s="55">
        <f t="shared" si="18"/>
        <v>3862566.9699999997</v>
      </c>
    </row>
    <row r="128" spans="1:8" ht="12.75">
      <c r="A128" s="47"/>
      <c r="B128" s="54"/>
      <c r="C128" s="54"/>
      <c r="D128" s="54"/>
      <c r="E128" s="54"/>
      <c r="F128" s="54"/>
      <c r="G128" s="54"/>
      <c r="H128" s="54"/>
    </row>
    <row r="129" spans="1:8" ht="12.75">
      <c r="A129" s="45" t="s">
        <v>89</v>
      </c>
      <c r="B129" s="55">
        <f>SUM(B127+B124+B117+B114+B89+B86+B79+B72+B59+B50+B37+B32+B18)</f>
        <v>126018797.92000002</v>
      </c>
      <c r="C129" s="55">
        <f aca="true" t="shared" si="19" ref="C129:H129">SUM(C127+C124+C117+C114+C89+C86+C79+C72+C59+C50+C37+C32+C18)</f>
        <v>81773648.86</v>
      </c>
      <c r="D129" s="55">
        <f t="shared" si="19"/>
        <v>68655511.83</v>
      </c>
      <c r="E129" s="55">
        <f t="shared" si="19"/>
        <v>45668543.27</v>
      </c>
      <c r="F129" s="55">
        <f t="shared" si="19"/>
        <v>65816907.50000001</v>
      </c>
      <c r="G129" s="55">
        <f t="shared" si="19"/>
        <v>65839718.89</v>
      </c>
      <c r="H129" s="55">
        <f t="shared" si="19"/>
        <v>453773128.27</v>
      </c>
    </row>
    <row r="130" spans="1:8" ht="12.75">
      <c r="A130" s="8"/>
      <c r="B130" s="8"/>
      <c r="C130" s="23"/>
      <c r="D130" s="8"/>
      <c r="E130" s="8"/>
      <c r="F130" s="75"/>
      <c r="G130" s="8"/>
      <c r="H130" s="8"/>
    </row>
    <row r="131" spans="1:8" ht="12.75">
      <c r="A131" s="40" t="s">
        <v>90</v>
      </c>
      <c r="B131" s="23">
        <f aca="true" t="shared" si="20" ref="B131:H131">SUM(B129+B7)</f>
        <v>162338082.64000002</v>
      </c>
      <c r="C131" s="23">
        <f t="shared" si="20"/>
        <v>177520337.90000004</v>
      </c>
      <c r="D131" s="23">
        <f t="shared" si="20"/>
        <v>157322251.74</v>
      </c>
      <c r="E131" s="23">
        <f t="shared" si="20"/>
        <v>126268469.27000001</v>
      </c>
      <c r="F131" s="23">
        <f t="shared" si="20"/>
        <v>141466103.04000002</v>
      </c>
      <c r="G131" s="23">
        <f t="shared" si="20"/>
        <v>132061573.04000004</v>
      </c>
      <c r="H131" s="23">
        <f t="shared" si="20"/>
        <v>490092412.99</v>
      </c>
    </row>
    <row r="132" spans="1:8" ht="12.75">
      <c r="A132" s="87"/>
      <c r="B132" s="78"/>
      <c r="C132" s="78"/>
      <c r="D132" s="78"/>
      <c r="E132" s="78"/>
      <c r="F132" s="78"/>
      <c r="G132" s="78"/>
      <c r="H132" s="78"/>
    </row>
    <row r="133" spans="1:8" ht="12.75">
      <c r="A133" s="18"/>
      <c r="B133" s="18"/>
      <c r="C133" s="18"/>
      <c r="D133" s="18"/>
      <c r="E133" s="18"/>
      <c r="F133" s="88"/>
      <c r="G133" s="89"/>
      <c r="H133" s="18"/>
    </row>
    <row r="134" spans="1:8" ht="12.75">
      <c r="A134" s="73" t="s">
        <v>91</v>
      </c>
      <c r="B134" s="74"/>
      <c r="C134" s="74"/>
      <c r="D134" s="74"/>
      <c r="E134" s="74"/>
      <c r="F134" s="74"/>
      <c r="G134" s="74"/>
      <c r="H134" s="74"/>
    </row>
    <row r="135" spans="1:8" ht="12.75">
      <c r="A135" s="51" t="s">
        <v>216</v>
      </c>
      <c r="B135" s="54">
        <f>SUM('Egresos Reales'!B8)</f>
        <v>15666591</v>
      </c>
      <c r="C135" s="54">
        <f>SUM('Egresos Reales'!C8)</f>
        <v>14959285</v>
      </c>
      <c r="D135" s="54">
        <f>SUM('Egresos Reales'!D8)</f>
        <v>18224291</v>
      </c>
      <c r="E135" s="54">
        <f>SUM('Egresos Reales'!E8)</f>
        <v>16970483</v>
      </c>
      <c r="F135" s="54">
        <f>SUM('Egresos Reales'!F8)</f>
        <v>16615533</v>
      </c>
      <c r="G135" s="54">
        <f>SUM('Egresos Reales'!G8)</f>
        <v>15959673</v>
      </c>
      <c r="H135" s="54">
        <f>SUM(B135:G135)</f>
        <v>98395856</v>
      </c>
    </row>
    <row r="136" spans="1:8" ht="12.75">
      <c r="A136" s="51" t="s">
        <v>217</v>
      </c>
      <c r="B136" s="54">
        <f>SUM('Egresos Reales'!B9)</f>
        <v>3444390.75</v>
      </c>
      <c r="C136" s="54">
        <f>SUM('Egresos Reales'!C9)</f>
        <v>4253369.22</v>
      </c>
      <c r="D136" s="54">
        <f>SUM('Egresos Reales'!D9)</f>
        <v>5494842.46</v>
      </c>
      <c r="E136" s="54">
        <f>SUM('Egresos Reales'!E9)</f>
        <v>3972638.67</v>
      </c>
      <c r="F136" s="54">
        <f>SUM('Egresos Reales'!F9)</f>
        <v>3588646.95</v>
      </c>
      <c r="G136" s="54">
        <f>SUM('Egresos Reales'!G9)</f>
        <v>4638601.72</v>
      </c>
      <c r="H136" s="54">
        <f>SUM(B136:G136)</f>
        <v>25392489.77</v>
      </c>
    </row>
    <row r="137" spans="1:8" ht="12.75">
      <c r="A137" s="51" t="s">
        <v>92</v>
      </c>
      <c r="B137" s="54">
        <f>SUM('Egresos Reales'!B10)</f>
        <v>1816597.55</v>
      </c>
      <c r="C137" s="54">
        <f>SUM('Egresos Reales'!C10)</f>
        <v>3570612.45</v>
      </c>
      <c r="D137" s="54">
        <f>SUM('Egresos Reales'!D10)</f>
        <v>2977665.83</v>
      </c>
      <c r="E137" s="54">
        <f>SUM('Egresos Reales'!E10)</f>
        <v>3617779.82</v>
      </c>
      <c r="F137" s="54">
        <f>SUM('Egresos Reales'!F10)</f>
        <v>3833782.67</v>
      </c>
      <c r="G137" s="54">
        <f>SUM('Egresos Reales'!G10)</f>
        <v>3072476.63</v>
      </c>
      <c r="H137" s="54">
        <f>SUM(B137:G137)</f>
        <v>18888914.95</v>
      </c>
    </row>
    <row r="138" spans="1:8" ht="12.75">
      <c r="A138" s="56" t="s">
        <v>218</v>
      </c>
      <c r="B138" s="55">
        <f>SUM(B135:B137)</f>
        <v>20927579.3</v>
      </c>
      <c r="C138" s="55">
        <f aca="true" t="shared" si="21" ref="C138:H138">SUM(C135:C137)</f>
        <v>22783266.669999998</v>
      </c>
      <c r="D138" s="55">
        <f t="shared" si="21"/>
        <v>26696799.29</v>
      </c>
      <c r="E138" s="55">
        <f t="shared" si="21"/>
        <v>24560901.490000002</v>
      </c>
      <c r="F138" s="55">
        <f t="shared" si="21"/>
        <v>24037962.619999997</v>
      </c>
      <c r="G138" s="55">
        <f t="shared" si="21"/>
        <v>23670751.349999998</v>
      </c>
      <c r="H138" s="55">
        <f t="shared" si="21"/>
        <v>142677260.72</v>
      </c>
    </row>
    <row r="139" spans="1:8" ht="12.75">
      <c r="A139" s="46" t="s">
        <v>43</v>
      </c>
      <c r="B139" s="54"/>
      <c r="C139" s="54"/>
      <c r="D139" s="54"/>
      <c r="E139" s="54"/>
      <c r="F139" s="54"/>
      <c r="G139" s="54"/>
      <c r="H139" s="54"/>
    </row>
    <row r="140" spans="1:8" ht="12.75">
      <c r="A140" s="51" t="s">
        <v>93</v>
      </c>
      <c r="B140" s="54">
        <f>SUM('Egresos Reales'!B13)</f>
        <v>5498042.51</v>
      </c>
      <c r="C140" s="54">
        <f>SUM('Egresos Reales'!C13)</f>
        <v>6535037.4</v>
      </c>
      <c r="D140" s="54">
        <f>SUM('Egresos Reales'!D13)</f>
        <v>5592495.49</v>
      </c>
      <c r="E140" s="54">
        <f>SUM('Egresos Reales'!E13)</f>
        <v>5667536.7</v>
      </c>
      <c r="F140" s="54">
        <f>SUM('Egresos Reales'!F13)</f>
        <v>5359039.14</v>
      </c>
      <c r="G140" s="54">
        <f>SUM('Egresos Reales'!G13)</f>
        <v>5203557.38</v>
      </c>
      <c r="H140" s="54">
        <f aca="true" t="shared" si="22" ref="H140:H145">SUM(B140:G140)</f>
        <v>33855708.62</v>
      </c>
    </row>
    <row r="141" spans="1:8" ht="12.75">
      <c r="A141" s="51" t="s">
        <v>94</v>
      </c>
      <c r="B141" s="54">
        <f>SUM('Egresos Reales'!B14)</f>
        <v>2638743.07</v>
      </c>
      <c r="C141" s="54">
        <f>SUM('Egresos Reales'!C14)</f>
        <v>749588.68</v>
      </c>
      <c r="D141" s="54">
        <f>SUM('Egresos Reales'!D14)</f>
        <v>1250237.64</v>
      </c>
      <c r="E141" s="54">
        <f>SUM('Egresos Reales'!E14)</f>
        <v>2243774.64</v>
      </c>
      <c r="F141" s="54">
        <f>SUM('Egresos Reales'!F14)</f>
        <v>2100517.33</v>
      </c>
      <c r="G141" s="54">
        <f>SUM('Egresos Reales'!G14)</f>
        <v>2550698.04</v>
      </c>
      <c r="H141" s="54">
        <f t="shared" si="22"/>
        <v>11533559.399999999</v>
      </c>
    </row>
    <row r="142" spans="1:8" ht="12.75">
      <c r="A142" s="51" t="s">
        <v>95</v>
      </c>
      <c r="B142" s="54">
        <f>SUM('Egresos Reales'!B15)</f>
        <v>0</v>
      </c>
      <c r="C142" s="54">
        <f>SUM('Egresos Reales'!C15)</f>
        <v>0</v>
      </c>
      <c r="D142" s="54">
        <f>SUM('Egresos Reales'!D15)</f>
        <v>0</v>
      </c>
      <c r="E142" s="54">
        <f>SUM('Egresos Reales'!E15)</f>
        <v>63336</v>
      </c>
      <c r="F142" s="54">
        <f>SUM('Egresos Reales'!F15)</f>
        <v>52780</v>
      </c>
      <c r="G142" s="54">
        <f>SUM('Egresos Reales'!G15)</f>
        <v>0</v>
      </c>
      <c r="H142" s="54">
        <f t="shared" si="22"/>
        <v>116116</v>
      </c>
    </row>
    <row r="143" spans="1:8" ht="12.75">
      <c r="A143" s="51" t="s">
        <v>96</v>
      </c>
      <c r="B143" s="54">
        <f>SUM('Egresos Reales'!B16)</f>
        <v>0</v>
      </c>
      <c r="C143" s="54">
        <f>SUM('Egresos Reales'!C16)</f>
        <v>0</v>
      </c>
      <c r="D143" s="54">
        <f>SUM('Egresos Reales'!D16)</f>
        <v>0</v>
      </c>
      <c r="E143" s="54">
        <f>SUM('Egresos Reales'!E16)</f>
        <v>0</v>
      </c>
      <c r="F143" s="54">
        <f>SUM('Egresos Reales'!F16)</f>
        <v>0</v>
      </c>
      <c r="G143" s="54">
        <f>SUM('Egresos Reales'!G16)</f>
        <v>0</v>
      </c>
      <c r="H143" s="54">
        <f t="shared" si="22"/>
        <v>0</v>
      </c>
    </row>
    <row r="144" spans="1:8" ht="12.75">
      <c r="A144" s="51" t="s">
        <v>97</v>
      </c>
      <c r="B144" s="54">
        <f>SUM('Egresos Reales'!B17)</f>
        <v>0</v>
      </c>
      <c r="C144" s="54">
        <f>SUM('Egresos Reales'!C17)</f>
        <v>0</v>
      </c>
      <c r="D144" s="54">
        <f>SUM('Egresos Reales'!D17)</f>
        <v>0</v>
      </c>
      <c r="E144" s="54">
        <f>SUM('Egresos Reales'!E17)</f>
        <v>0</v>
      </c>
      <c r="F144" s="54">
        <f>SUM('Egresos Reales'!F17)</f>
        <v>0</v>
      </c>
      <c r="G144" s="54">
        <f>SUM('Egresos Reales'!G17)</f>
        <v>0</v>
      </c>
      <c r="H144" s="54">
        <f t="shared" si="22"/>
        <v>0</v>
      </c>
    </row>
    <row r="145" spans="1:8" ht="12.75">
      <c r="A145" s="51" t="s">
        <v>20</v>
      </c>
      <c r="B145" s="54">
        <f>SUM('Egresos Reales'!B18)</f>
        <v>315625.87</v>
      </c>
      <c r="C145" s="54">
        <f>SUM('Egresos Reales'!C18)</f>
        <v>320659.65</v>
      </c>
      <c r="D145" s="54">
        <f>SUM('Egresos Reales'!D18)</f>
        <v>172630.79</v>
      </c>
      <c r="E145" s="54">
        <f>SUM('Egresos Reales'!E18)</f>
        <v>345764.19</v>
      </c>
      <c r="F145" s="54">
        <f>SUM('Egresos Reales'!F18)</f>
        <v>347246.73</v>
      </c>
      <c r="G145" s="54">
        <f>SUM('Egresos Reales'!G18)</f>
        <v>235743.69</v>
      </c>
      <c r="H145" s="54">
        <f t="shared" si="22"/>
        <v>1737670.92</v>
      </c>
    </row>
    <row r="146" spans="1:8" ht="12.75">
      <c r="A146" s="56" t="s">
        <v>98</v>
      </c>
      <c r="B146" s="55">
        <f>SUM(B140:B145)</f>
        <v>8452411.45</v>
      </c>
      <c r="C146" s="55">
        <f aca="true" t="shared" si="23" ref="C146:H146">SUM(C140:C145)</f>
        <v>7605285.73</v>
      </c>
      <c r="D146" s="55">
        <f t="shared" si="23"/>
        <v>7015363.92</v>
      </c>
      <c r="E146" s="55">
        <f t="shared" si="23"/>
        <v>8320411.53</v>
      </c>
      <c r="F146" s="55">
        <f t="shared" si="23"/>
        <v>7859583.199999999</v>
      </c>
      <c r="G146" s="55">
        <f t="shared" si="23"/>
        <v>7989999.11</v>
      </c>
      <c r="H146" s="55">
        <f t="shared" si="23"/>
        <v>47243054.94</v>
      </c>
    </row>
    <row r="147" spans="1:8" ht="12.75">
      <c r="A147" s="46" t="s">
        <v>44</v>
      </c>
      <c r="B147" s="54"/>
      <c r="C147" s="54"/>
      <c r="D147" s="54"/>
      <c r="E147" s="54"/>
      <c r="F147" s="54"/>
      <c r="G147" s="54"/>
      <c r="H147" s="54"/>
    </row>
    <row r="148" spans="1:8" ht="12.75">
      <c r="A148" s="51" t="s">
        <v>99</v>
      </c>
      <c r="B148" s="54">
        <f>SUM('Egresos Reales'!B21)</f>
        <v>477500</v>
      </c>
      <c r="C148" s="54">
        <f>SUM('Egresos Reales'!C21)</f>
        <v>1841599.68</v>
      </c>
      <c r="D148" s="54">
        <f>SUM('Egresos Reales'!D21)</f>
        <v>372318</v>
      </c>
      <c r="E148" s="54">
        <f>SUM('Egresos Reales'!E21)</f>
        <v>461760</v>
      </c>
      <c r="F148" s="54">
        <f>SUM('Egresos Reales'!F21)</f>
        <v>209854.35</v>
      </c>
      <c r="G148" s="54">
        <f>SUM('Egresos Reales'!G21)</f>
        <v>1601371</v>
      </c>
      <c r="H148" s="54">
        <f aca="true" t="shared" si="24" ref="H148:H154">SUM(B148:G148)</f>
        <v>4964403.029999999</v>
      </c>
    </row>
    <row r="149" spans="1:8" ht="12.75">
      <c r="A149" s="51" t="s">
        <v>100</v>
      </c>
      <c r="B149" s="54">
        <f>SUM('Egresos Reales'!B22)</f>
        <v>0</v>
      </c>
      <c r="C149" s="54">
        <f>SUM('Egresos Reales'!C22)</f>
        <v>0</v>
      </c>
      <c r="D149" s="54">
        <f>SUM('Egresos Reales'!D22)</f>
        <v>0</v>
      </c>
      <c r="E149" s="54">
        <f>SUM('Egresos Reales'!E22)</f>
        <v>0</v>
      </c>
      <c r="F149" s="54">
        <f>SUM('Egresos Reales'!F22)</f>
        <v>0</v>
      </c>
      <c r="G149" s="54">
        <f>SUM('Egresos Reales'!G22)</f>
        <v>0</v>
      </c>
      <c r="H149" s="54">
        <f t="shared" si="24"/>
        <v>0</v>
      </c>
    </row>
    <row r="150" spans="1:8" ht="12.75">
      <c r="A150" s="51" t="s">
        <v>101</v>
      </c>
      <c r="B150" s="54">
        <f>SUM('Egresos Reales'!B23)</f>
        <v>272915.88</v>
      </c>
      <c r="C150" s="54">
        <f>SUM('Egresos Reales'!C23)</f>
        <v>282248.93</v>
      </c>
      <c r="D150" s="54">
        <f>SUM('Egresos Reales'!D23)</f>
        <v>855758.8</v>
      </c>
      <c r="E150" s="54">
        <f>SUM('Egresos Reales'!E23)</f>
        <v>130612.49</v>
      </c>
      <c r="F150" s="54">
        <f>SUM('Egresos Reales'!F23)</f>
        <v>436933.75</v>
      </c>
      <c r="G150" s="54">
        <f>SUM('Egresos Reales'!G23)</f>
        <v>281611.39</v>
      </c>
      <c r="H150" s="54">
        <f t="shared" si="24"/>
        <v>2260081.24</v>
      </c>
    </row>
    <row r="151" spans="1:8" ht="12.75">
      <c r="A151" s="51" t="s">
        <v>219</v>
      </c>
      <c r="B151" s="54">
        <f>SUM('Egresos Reales'!B24)</f>
        <v>1392</v>
      </c>
      <c r="C151" s="54">
        <f>SUM('Egresos Reales'!C24)</f>
        <v>6186</v>
      </c>
      <c r="D151" s="54">
        <f>SUM('Egresos Reales'!D24)</f>
        <v>39614.92</v>
      </c>
      <c r="E151" s="54">
        <f>SUM('Egresos Reales'!E24)</f>
        <v>102761.44</v>
      </c>
      <c r="F151" s="54">
        <f>SUM('Egresos Reales'!F24)</f>
        <v>149263.24</v>
      </c>
      <c r="G151" s="54">
        <f>SUM('Egresos Reales'!G24)</f>
        <v>149767.91</v>
      </c>
      <c r="H151" s="54">
        <f t="shared" si="24"/>
        <v>448985.51</v>
      </c>
    </row>
    <row r="152" spans="1:8" ht="12.75">
      <c r="A152" s="51" t="s">
        <v>220</v>
      </c>
      <c r="B152" s="54">
        <f>SUM('Egresos Reales'!B25)</f>
        <v>268452.93</v>
      </c>
      <c r="C152" s="54">
        <f>SUM('Egresos Reales'!C25)</f>
        <v>890079.99</v>
      </c>
      <c r="D152" s="54">
        <f>SUM('Egresos Reales'!D25)</f>
        <v>1231282.16</v>
      </c>
      <c r="E152" s="54">
        <f>SUM('Egresos Reales'!E25)</f>
        <v>922751.13</v>
      </c>
      <c r="F152" s="54">
        <f>SUM('Egresos Reales'!F25)</f>
        <v>1211156.08</v>
      </c>
      <c r="G152" s="54">
        <f>SUM('Egresos Reales'!G25)</f>
        <v>688437.63</v>
      </c>
      <c r="H152" s="54">
        <f t="shared" si="24"/>
        <v>5212159.92</v>
      </c>
    </row>
    <row r="153" spans="1:8" ht="12.75">
      <c r="A153" s="51" t="s">
        <v>20</v>
      </c>
      <c r="B153" s="54">
        <f>SUM('Egresos Reales'!B26)</f>
        <v>47310</v>
      </c>
      <c r="C153" s="54">
        <f>SUM('Egresos Reales'!C26)</f>
        <v>101920</v>
      </c>
      <c r="D153" s="54">
        <f>SUM('Egresos Reales'!D26)</f>
        <v>147625.1</v>
      </c>
      <c r="E153" s="54">
        <f>SUM('Egresos Reales'!E26)</f>
        <v>146054</v>
      </c>
      <c r="F153" s="54">
        <f>SUM('Egresos Reales'!F26)</f>
        <v>305481</v>
      </c>
      <c r="G153" s="54">
        <f>SUM('Egresos Reales'!G26)</f>
        <v>335115.37</v>
      </c>
      <c r="H153" s="54">
        <f t="shared" si="24"/>
        <v>1083505.47</v>
      </c>
    </row>
    <row r="154" spans="1:8" ht="12.75">
      <c r="A154" s="51" t="s">
        <v>351</v>
      </c>
      <c r="B154" s="54">
        <f>SUM('Egresos Reales'!B27)</f>
        <v>76359.62</v>
      </c>
      <c r="C154" s="54">
        <f>SUM('Egresos Reales'!C27)</f>
        <v>232393.7</v>
      </c>
      <c r="D154" s="54">
        <f>SUM('Egresos Reales'!D27)</f>
        <v>294620.96</v>
      </c>
      <c r="E154" s="54">
        <f>SUM('Egresos Reales'!E27)</f>
        <v>249522.85</v>
      </c>
      <c r="F154" s="54">
        <f>SUM('Egresos Reales'!F27)</f>
        <v>272257.35</v>
      </c>
      <c r="G154" s="54">
        <f>SUM('Egresos Reales'!G27)</f>
        <v>237584.03</v>
      </c>
      <c r="H154" s="54">
        <f t="shared" si="24"/>
        <v>1362738.51</v>
      </c>
    </row>
    <row r="155" spans="1:8" ht="12.75">
      <c r="A155" s="56" t="s">
        <v>102</v>
      </c>
      <c r="B155" s="55">
        <f>SUM(B148:B154)</f>
        <v>1143930.4300000002</v>
      </c>
      <c r="C155" s="55">
        <f aca="true" t="shared" si="25" ref="C155:H155">SUM(C148:C154)</f>
        <v>3354428.3</v>
      </c>
      <c r="D155" s="55">
        <f t="shared" si="25"/>
        <v>2941219.94</v>
      </c>
      <c r="E155" s="55">
        <f t="shared" si="25"/>
        <v>2013461.9100000001</v>
      </c>
      <c r="F155" s="55">
        <f t="shared" si="25"/>
        <v>2584945.77</v>
      </c>
      <c r="G155" s="55">
        <f t="shared" si="25"/>
        <v>3293887.33</v>
      </c>
      <c r="H155" s="55">
        <f t="shared" si="25"/>
        <v>15331873.68</v>
      </c>
    </row>
    <row r="156" spans="1:8" ht="12.75">
      <c r="A156" s="46" t="s">
        <v>275</v>
      </c>
      <c r="B156" s="54"/>
      <c r="C156" s="54"/>
      <c r="D156" s="54"/>
      <c r="E156" s="54"/>
      <c r="F156" s="54"/>
      <c r="G156" s="54"/>
      <c r="H156" s="54"/>
    </row>
    <row r="157" spans="1:8" ht="12.75">
      <c r="A157" s="51" t="s">
        <v>290</v>
      </c>
      <c r="B157" s="54">
        <f>SUM('Egresos Reales'!B30)</f>
        <v>1599141.38</v>
      </c>
      <c r="C157" s="54">
        <f>SUM('Egresos Reales'!C30)</f>
        <v>3224131.96</v>
      </c>
      <c r="D157" s="54">
        <f>SUM('Egresos Reales'!D30)</f>
        <v>5624889.1</v>
      </c>
      <c r="E157" s="54">
        <f>SUM('Egresos Reales'!E30)</f>
        <v>4011002.99</v>
      </c>
      <c r="F157" s="54">
        <f>SUM('Egresos Reales'!F30)</f>
        <v>3897127.1</v>
      </c>
      <c r="G157" s="54">
        <f>SUM('Egresos Reales'!G30)</f>
        <v>3886071.59</v>
      </c>
      <c r="H157" s="54">
        <f aca="true" t="shared" si="26" ref="H157:H163">SUM(B157:G157)</f>
        <v>22242364.12</v>
      </c>
    </row>
    <row r="158" spans="1:8" ht="12.75">
      <c r="A158" s="51" t="s">
        <v>103</v>
      </c>
      <c r="B158" s="54">
        <f>SUM('Egresos Reales'!B31)</f>
        <v>152504.46</v>
      </c>
      <c r="C158" s="54">
        <f>SUM('Egresos Reales'!C31)</f>
        <v>859822.01</v>
      </c>
      <c r="D158" s="54">
        <f>SUM('Egresos Reales'!D31)</f>
        <v>2331774.24</v>
      </c>
      <c r="E158" s="54">
        <f>SUM('Egresos Reales'!E31)</f>
        <v>1751512.99</v>
      </c>
      <c r="F158" s="54">
        <f>SUM('Egresos Reales'!F31)</f>
        <v>2471290.16</v>
      </c>
      <c r="G158" s="54">
        <f>SUM('Egresos Reales'!G31)</f>
        <v>1527875.92</v>
      </c>
      <c r="H158" s="54">
        <f t="shared" si="26"/>
        <v>9094779.780000001</v>
      </c>
    </row>
    <row r="159" spans="1:8" ht="12.75">
      <c r="A159" s="51" t="s">
        <v>104</v>
      </c>
      <c r="B159" s="54">
        <f>SUM('Egresos Reales'!B32)</f>
        <v>0</v>
      </c>
      <c r="C159" s="54">
        <f>SUM('Egresos Reales'!C32)</f>
        <v>4562.45</v>
      </c>
      <c r="D159" s="54">
        <f>SUM('Egresos Reales'!D32)</f>
        <v>754</v>
      </c>
      <c r="E159" s="54">
        <f>SUM('Egresos Reales'!E32)</f>
        <v>3108.8</v>
      </c>
      <c r="F159" s="54">
        <f>SUM('Egresos Reales'!F32)</f>
        <v>8189.6</v>
      </c>
      <c r="G159" s="54">
        <f>SUM('Egresos Reales'!G32)</f>
        <v>0</v>
      </c>
      <c r="H159" s="54">
        <f t="shared" si="26"/>
        <v>16614.85</v>
      </c>
    </row>
    <row r="160" spans="1:8" ht="12.75">
      <c r="A160" s="51" t="s">
        <v>105</v>
      </c>
      <c r="B160" s="54">
        <f>SUM('Egresos Reales'!B33)</f>
        <v>175346.71</v>
      </c>
      <c r="C160" s="54">
        <f>SUM('Egresos Reales'!C33)</f>
        <v>119319.07</v>
      </c>
      <c r="D160" s="54">
        <f>SUM('Egresos Reales'!D33)</f>
        <v>287346.03</v>
      </c>
      <c r="E160" s="54">
        <f>SUM('Egresos Reales'!E33)</f>
        <v>463044.62</v>
      </c>
      <c r="F160" s="54">
        <f>SUM('Egresos Reales'!F33)</f>
        <v>537675.57</v>
      </c>
      <c r="G160" s="54">
        <f>SUM('Egresos Reales'!G33)</f>
        <v>222333.76</v>
      </c>
      <c r="H160" s="54">
        <f t="shared" si="26"/>
        <v>1805065.76</v>
      </c>
    </row>
    <row r="161" spans="1:8" ht="12.75">
      <c r="A161" s="51" t="s">
        <v>106</v>
      </c>
      <c r="B161" s="54">
        <f>SUM('Egresos Reales'!B34)</f>
        <v>4294.66</v>
      </c>
      <c r="C161" s="54">
        <f>SUM('Egresos Reales'!C34)</f>
        <v>10275.91</v>
      </c>
      <c r="D161" s="54">
        <f>SUM('Egresos Reales'!D34)</f>
        <v>1090.4</v>
      </c>
      <c r="E161" s="54">
        <f>SUM('Egresos Reales'!E34)</f>
        <v>77630.08</v>
      </c>
      <c r="F161" s="54">
        <f>SUM('Egresos Reales'!F34)</f>
        <v>27268.28</v>
      </c>
      <c r="G161" s="54">
        <f>SUM('Egresos Reales'!G34)</f>
        <v>9332.05</v>
      </c>
      <c r="H161" s="54">
        <f t="shared" si="26"/>
        <v>129891.38</v>
      </c>
    </row>
    <row r="162" spans="1:8" ht="12.75">
      <c r="A162" s="51" t="s">
        <v>107</v>
      </c>
      <c r="B162" s="54">
        <f>SUM('Egresos Reales'!B35)</f>
        <v>0</v>
      </c>
      <c r="C162" s="54">
        <f>SUM('Egresos Reales'!C35)</f>
        <v>0</v>
      </c>
      <c r="D162" s="54">
        <f>SUM('Egresos Reales'!D35)</f>
        <v>0</v>
      </c>
      <c r="E162" s="54">
        <f>SUM('Egresos Reales'!E35)</f>
        <v>0</v>
      </c>
      <c r="F162" s="54">
        <f>SUM('Egresos Reales'!F35)</f>
        <v>0</v>
      </c>
      <c r="G162" s="54">
        <f>SUM('Egresos Reales'!G35)</f>
        <v>0</v>
      </c>
      <c r="H162" s="54">
        <f t="shared" si="26"/>
        <v>0</v>
      </c>
    </row>
    <row r="163" spans="1:8" ht="12.75">
      <c r="A163" s="51" t="s">
        <v>20</v>
      </c>
      <c r="B163" s="54">
        <f>SUM('Egresos Reales'!B36)</f>
        <v>1364389.82</v>
      </c>
      <c r="C163" s="54">
        <f>SUM('Egresos Reales'!C36)</f>
        <v>97485.94</v>
      </c>
      <c r="D163" s="54">
        <f>SUM('Egresos Reales'!D36)</f>
        <v>286237.53</v>
      </c>
      <c r="E163" s="54">
        <f>SUM('Egresos Reales'!E36)</f>
        <v>153201.54</v>
      </c>
      <c r="F163" s="54">
        <f>SUM('Egresos Reales'!F36)</f>
        <v>40461.68</v>
      </c>
      <c r="G163" s="54">
        <f>SUM('Egresos Reales'!G36)</f>
        <v>1225100.85</v>
      </c>
      <c r="H163" s="54">
        <f t="shared" si="26"/>
        <v>3166877.3600000003</v>
      </c>
    </row>
    <row r="164" spans="1:8" ht="12.75">
      <c r="A164" s="56" t="s">
        <v>108</v>
      </c>
      <c r="B164" s="55">
        <f>SUM(B157:B163)</f>
        <v>3295677.03</v>
      </c>
      <c r="C164" s="55">
        <f aca="true" t="shared" si="27" ref="C164:H164">SUM(C157:C163)</f>
        <v>4315597.340000001</v>
      </c>
      <c r="D164" s="55">
        <f t="shared" si="27"/>
        <v>8532091.3</v>
      </c>
      <c r="E164" s="55">
        <f t="shared" si="27"/>
        <v>6459501.0200000005</v>
      </c>
      <c r="F164" s="55">
        <f t="shared" si="27"/>
        <v>6982012.39</v>
      </c>
      <c r="G164" s="55">
        <f t="shared" si="27"/>
        <v>6870714.17</v>
      </c>
      <c r="H164" s="55">
        <f t="shared" si="27"/>
        <v>36455593.25000001</v>
      </c>
    </row>
    <row r="165" spans="1:8" ht="12.75">
      <c r="A165" s="46" t="s">
        <v>45</v>
      </c>
      <c r="B165" s="54"/>
      <c r="C165" s="54"/>
      <c r="D165" s="54"/>
      <c r="E165" s="54"/>
      <c r="F165" s="54"/>
      <c r="G165" s="54"/>
      <c r="H165" s="54"/>
    </row>
    <row r="166" spans="1:8" ht="12.75">
      <c r="A166" s="51" t="s">
        <v>109</v>
      </c>
      <c r="B166" s="54">
        <f>SUM('Egresos Reales'!B39)</f>
        <v>71412.53</v>
      </c>
      <c r="C166" s="54">
        <f>SUM('Egresos Reales'!C39)</f>
        <v>601981.68</v>
      </c>
      <c r="D166" s="54">
        <f>SUM('Egresos Reales'!D39)</f>
        <v>953149.43</v>
      </c>
      <c r="E166" s="54">
        <f>SUM('Egresos Reales'!E39)</f>
        <v>548260.95</v>
      </c>
      <c r="F166" s="54">
        <f>SUM('Egresos Reales'!F39)</f>
        <v>414310.76</v>
      </c>
      <c r="G166" s="54">
        <f>SUM('Egresos Reales'!G39)</f>
        <v>291417.96</v>
      </c>
      <c r="H166" s="54">
        <f>SUM(B166:G166)</f>
        <v>2880533.3099999996</v>
      </c>
    </row>
    <row r="167" spans="1:8" ht="12.75">
      <c r="A167" s="51" t="s">
        <v>110</v>
      </c>
      <c r="B167" s="54">
        <f>SUM('Egresos Reales'!B40)</f>
        <v>0</v>
      </c>
      <c r="C167" s="54">
        <f>SUM('Egresos Reales'!C40)</f>
        <v>0</v>
      </c>
      <c r="D167" s="54">
        <f>SUM('Egresos Reales'!D40)</f>
        <v>0</v>
      </c>
      <c r="E167" s="54">
        <f>SUM('Egresos Reales'!E40)</f>
        <v>0</v>
      </c>
      <c r="F167" s="54">
        <f>SUM('Egresos Reales'!F40)</f>
        <v>0</v>
      </c>
      <c r="G167" s="54">
        <f>SUM('Egresos Reales'!G40)</f>
        <v>0</v>
      </c>
      <c r="H167" s="54">
        <f>SUM(B167:G167)</f>
        <v>0</v>
      </c>
    </row>
    <row r="168" spans="1:8" ht="12.75">
      <c r="A168" s="56" t="s">
        <v>111</v>
      </c>
      <c r="B168" s="55">
        <f aca="true" t="shared" si="28" ref="B168:G168">SUM(B166:B167)</f>
        <v>71412.53</v>
      </c>
      <c r="C168" s="55">
        <f t="shared" si="28"/>
        <v>601981.68</v>
      </c>
      <c r="D168" s="55">
        <f t="shared" si="28"/>
        <v>953149.43</v>
      </c>
      <c r="E168" s="55">
        <f t="shared" si="28"/>
        <v>548260.95</v>
      </c>
      <c r="F168" s="55">
        <f t="shared" si="28"/>
        <v>414310.76</v>
      </c>
      <c r="G168" s="55">
        <f t="shared" si="28"/>
        <v>291417.96</v>
      </c>
      <c r="H168" s="55">
        <f>SUM(H166:H167)</f>
        <v>2880533.3099999996</v>
      </c>
    </row>
    <row r="169" spans="1:8" ht="12.75">
      <c r="A169" s="46" t="s">
        <v>112</v>
      </c>
      <c r="B169" s="54"/>
      <c r="C169" s="54"/>
      <c r="D169" s="54"/>
      <c r="E169" s="54"/>
      <c r="F169" s="54"/>
      <c r="G169" s="54"/>
      <c r="H169" s="54"/>
    </row>
    <row r="170" spans="1:8" ht="12.75">
      <c r="A170" s="51" t="s">
        <v>113</v>
      </c>
      <c r="B170" s="54">
        <f>SUM('Egresos Reales'!B43)</f>
        <v>2160785.46</v>
      </c>
      <c r="C170" s="54">
        <f>SUM('Egresos Reales'!C43)</f>
        <v>3243469.58</v>
      </c>
      <c r="D170" s="54">
        <f>SUM('Egresos Reales'!D43)</f>
        <v>8401284.53</v>
      </c>
      <c r="E170" s="54">
        <f>SUM('Egresos Reales'!E43)</f>
        <v>3753257.12</v>
      </c>
      <c r="F170" s="54">
        <f>SUM('Egresos Reales'!F43)</f>
        <v>4298897.78</v>
      </c>
      <c r="G170" s="54">
        <f>SUM('Egresos Reales'!G43)</f>
        <v>3989456.71</v>
      </c>
      <c r="H170" s="54">
        <f>SUM(B170:G170)</f>
        <v>25847151.180000003</v>
      </c>
    </row>
    <row r="171" spans="1:8" ht="12.75">
      <c r="A171" s="27" t="s">
        <v>372</v>
      </c>
      <c r="B171" s="54">
        <f>SUM('Egresos Reales'!B44)</f>
        <v>1350181.56</v>
      </c>
      <c r="C171" s="54">
        <f>SUM('Egresos Reales'!C44)</f>
        <v>1194028.42</v>
      </c>
      <c r="D171" s="54">
        <f>SUM('Egresos Reales'!D44)</f>
        <v>0</v>
      </c>
      <c r="E171" s="54">
        <f>SUM('Egresos Reales'!E44)</f>
        <v>0</v>
      </c>
      <c r="F171" s="54">
        <f>SUM('Egresos Reales'!F44)</f>
        <v>0</v>
      </c>
      <c r="G171" s="54">
        <f>SUM('Egresos Reales'!G44)</f>
        <v>908074.36</v>
      </c>
      <c r="H171" s="54">
        <f>SUM(B171:G171)</f>
        <v>3452284.34</v>
      </c>
    </row>
    <row r="172" spans="1:8" ht="12.75">
      <c r="A172" s="51" t="s">
        <v>114</v>
      </c>
      <c r="B172" s="54">
        <f>SUM('Egresos Reales'!B45)</f>
        <v>0</v>
      </c>
      <c r="C172" s="54">
        <f>SUM('Egresos Reales'!C45)</f>
        <v>0</v>
      </c>
      <c r="D172" s="54">
        <f>SUM('Egresos Reales'!D45)</f>
        <v>0</v>
      </c>
      <c r="E172" s="54">
        <f>SUM('Egresos Reales'!E45)</f>
        <v>0</v>
      </c>
      <c r="F172" s="54">
        <f>SUM('Egresos Reales'!F45)</f>
        <v>0</v>
      </c>
      <c r="G172" s="54">
        <f>SUM('Egresos Reales'!G45)</f>
        <v>0</v>
      </c>
      <c r="H172" s="54">
        <f>SUM(B172:G172)</f>
        <v>0</v>
      </c>
    </row>
    <row r="173" spans="1:8" ht="12.75">
      <c r="A173" s="51" t="s">
        <v>115</v>
      </c>
      <c r="B173" s="54">
        <f>SUM('Egresos Reales'!B46)</f>
        <v>0</v>
      </c>
      <c r="C173" s="54">
        <f>SUM('Egresos Reales'!C46)</f>
        <v>0</v>
      </c>
      <c r="D173" s="54">
        <f>SUM('Egresos Reales'!D46)</f>
        <v>0</v>
      </c>
      <c r="E173" s="54">
        <f>SUM('Egresos Reales'!E46)</f>
        <v>0</v>
      </c>
      <c r="F173" s="54">
        <f>SUM('Egresos Reales'!F46)</f>
        <v>0</v>
      </c>
      <c r="G173" s="54">
        <f>SUM('Egresos Reales'!G46)</f>
        <v>0</v>
      </c>
      <c r="H173" s="54">
        <f>SUM(B173:G173)</f>
        <v>0</v>
      </c>
    </row>
    <row r="174" spans="1:8" ht="12.75">
      <c r="A174" s="56" t="s">
        <v>116</v>
      </c>
      <c r="B174" s="55">
        <f>SUM(B170:B173)</f>
        <v>3510967.02</v>
      </c>
      <c r="C174" s="55">
        <f aca="true" t="shared" si="29" ref="C174:H174">SUM(C170:C173)</f>
        <v>4437498</v>
      </c>
      <c r="D174" s="55">
        <f t="shared" si="29"/>
        <v>8401284.53</v>
      </c>
      <c r="E174" s="55">
        <f t="shared" si="29"/>
        <v>3753257.12</v>
      </c>
      <c r="F174" s="55">
        <f t="shared" si="29"/>
        <v>4298897.78</v>
      </c>
      <c r="G174" s="55">
        <f t="shared" si="29"/>
        <v>4897531.07</v>
      </c>
      <c r="H174" s="55">
        <f t="shared" si="29"/>
        <v>29299435.520000003</v>
      </c>
    </row>
    <row r="175" spans="1:8" ht="12.75">
      <c r="A175" s="46" t="s">
        <v>276</v>
      </c>
      <c r="B175" s="55"/>
      <c r="C175" s="55"/>
      <c r="D175" s="55"/>
      <c r="E175" s="55"/>
      <c r="F175" s="55"/>
      <c r="G175" s="55"/>
      <c r="H175" s="55"/>
    </row>
    <row r="176" spans="1:8" ht="12.75">
      <c r="A176" s="57" t="s">
        <v>277</v>
      </c>
      <c r="B176" s="54">
        <f>SUM('Egresos Reales'!B50)</f>
        <v>0</v>
      </c>
      <c r="C176" s="54">
        <f>SUM('Egresos Reales'!C50)</f>
        <v>0</v>
      </c>
      <c r="D176" s="54">
        <f>SUM('Egresos Reales'!D50)</f>
        <v>0</v>
      </c>
      <c r="E176" s="54">
        <f>SUM('Egresos Reales'!E50)</f>
        <v>0</v>
      </c>
      <c r="F176" s="54">
        <f>SUM('Egresos Reales'!F50)</f>
        <v>0</v>
      </c>
      <c r="G176" s="54">
        <f>SUM('Egresos Reales'!G50)</f>
        <v>0</v>
      </c>
      <c r="H176" s="54">
        <f aca="true" t="shared" si="30" ref="H176:H186">SUM(B176:G176)</f>
        <v>0</v>
      </c>
    </row>
    <row r="177" spans="1:8" ht="12.75">
      <c r="A177" s="57" t="s">
        <v>101</v>
      </c>
      <c r="B177" s="54">
        <f>SUM('Egresos Reales'!B51)</f>
        <v>0</v>
      </c>
      <c r="C177" s="54">
        <f>SUM('Egresos Reales'!C51)</f>
        <v>0</v>
      </c>
      <c r="D177" s="54">
        <f>SUM('Egresos Reales'!D51)</f>
        <v>0</v>
      </c>
      <c r="E177" s="54">
        <f>SUM('Egresos Reales'!E51)</f>
        <v>0</v>
      </c>
      <c r="F177" s="54">
        <f>SUM('Egresos Reales'!F51)</f>
        <v>0</v>
      </c>
      <c r="G177" s="54">
        <f>SUM('Egresos Reales'!G51)</f>
        <v>0</v>
      </c>
      <c r="H177" s="54">
        <f t="shared" si="30"/>
        <v>0</v>
      </c>
    </row>
    <row r="178" spans="1:8" ht="12.75">
      <c r="A178" s="57" t="s">
        <v>437</v>
      </c>
      <c r="B178" s="54">
        <f>SUM('Egresos Reales'!B52)</f>
        <v>0</v>
      </c>
      <c r="C178" s="54">
        <f>SUM('Egresos Reales'!C52)</f>
        <v>0</v>
      </c>
      <c r="D178" s="54">
        <f>SUM('Egresos Reales'!D52)</f>
        <v>0</v>
      </c>
      <c r="E178" s="54">
        <f>SUM('Egresos Reales'!E52)</f>
        <v>0</v>
      </c>
      <c r="F178" s="54">
        <f>SUM('Egresos Reales'!F52)</f>
        <v>23.2</v>
      </c>
      <c r="G178" s="54">
        <f>SUM('Egresos Reales'!G52)</f>
        <v>0</v>
      </c>
      <c r="H178" s="54">
        <f t="shared" si="30"/>
        <v>23.2</v>
      </c>
    </row>
    <row r="179" spans="1:8" ht="12.75">
      <c r="A179" s="57" t="s">
        <v>377</v>
      </c>
      <c r="B179" s="54">
        <f>SUM('Egresos Reales'!B53)</f>
        <v>0</v>
      </c>
      <c r="C179" s="54">
        <f>SUM('Egresos Reales'!C53)</f>
        <v>0</v>
      </c>
      <c r="D179" s="54">
        <f>SUM('Egresos Reales'!D53)</f>
        <v>0</v>
      </c>
      <c r="E179" s="54">
        <f>SUM('Egresos Reales'!E53)</f>
        <v>0</v>
      </c>
      <c r="F179" s="54">
        <f>SUM('Egresos Reales'!F53)</f>
        <v>0</v>
      </c>
      <c r="G179" s="54">
        <f>SUM('Egresos Reales'!G53)</f>
        <v>0</v>
      </c>
      <c r="H179" s="54">
        <f t="shared" si="30"/>
        <v>0</v>
      </c>
    </row>
    <row r="180" spans="1:8" ht="12.75">
      <c r="A180" s="57" t="s">
        <v>378</v>
      </c>
      <c r="B180" s="54">
        <f>SUM('Egresos Reales'!B54)</f>
        <v>0</v>
      </c>
      <c r="C180" s="54">
        <f>SUM('Egresos Reales'!C54)</f>
        <v>0</v>
      </c>
      <c r="D180" s="54">
        <f>SUM('Egresos Reales'!D54)</f>
        <v>0</v>
      </c>
      <c r="E180" s="54">
        <f>SUM('Egresos Reales'!E54)</f>
        <v>0</v>
      </c>
      <c r="F180" s="54">
        <f>SUM('Egresos Reales'!F54)</f>
        <v>0</v>
      </c>
      <c r="G180" s="54">
        <f>SUM('Egresos Reales'!G54)</f>
        <v>0</v>
      </c>
      <c r="H180" s="54">
        <f t="shared" si="30"/>
        <v>0</v>
      </c>
    </row>
    <row r="181" spans="1:8" ht="12.75">
      <c r="A181" s="57" t="s">
        <v>464</v>
      </c>
      <c r="B181" s="54">
        <f>SUM('Egresos Reales'!B55)</f>
        <v>0</v>
      </c>
      <c r="C181" s="54">
        <f>SUM('Egresos Reales'!C55)</f>
        <v>-1</v>
      </c>
      <c r="D181" s="54">
        <f>SUM('Egresos Reales'!D55)</f>
        <v>0</v>
      </c>
      <c r="E181" s="54">
        <f>SUM('Egresos Reales'!E55)</f>
        <v>0</v>
      </c>
      <c r="F181" s="54">
        <f>SUM('Egresos Reales'!F55)</f>
        <v>0</v>
      </c>
      <c r="G181" s="54">
        <f>SUM('Egresos Reales'!G55)</f>
        <v>0</v>
      </c>
      <c r="H181" s="54">
        <f t="shared" si="30"/>
        <v>-1</v>
      </c>
    </row>
    <row r="182" spans="1:8" ht="12.75">
      <c r="A182" s="57" t="s">
        <v>441</v>
      </c>
      <c r="B182" s="54">
        <f>SUM('Egresos Reales'!B56)</f>
        <v>0</v>
      </c>
      <c r="C182" s="54">
        <f>SUM('Egresos Reales'!C56)</f>
        <v>0</v>
      </c>
      <c r="D182" s="54">
        <f>SUM('Egresos Reales'!D56)</f>
        <v>0</v>
      </c>
      <c r="E182" s="54">
        <f>SUM('Egresos Reales'!E56)</f>
        <v>0</v>
      </c>
      <c r="F182" s="54">
        <f>SUM('Egresos Reales'!F56)</f>
        <v>0</v>
      </c>
      <c r="G182" s="54">
        <f>SUM('Egresos Reales'!G56)</f>
        <v>0</v>
      </c>
      <c r="H182" s="54">
        <f t="shared" si="30"/>
        <v>0</v>
      </c>
    </row>
    <row r="183" spans="1:8" ht="12.75">
      <c r="A183" s="57" t="s">
        <v>438</v>
      </c>
      <c r="B183" s="54">
        <f>SUM('Egresos Reales'!B57)</f>
        <v>0</v>
      </c>
      <c r="C183" s="54">
        <f>SUM('Egresos Reales'!C57)</f>
        <v>0</v>
      </c>
      <c r="D183" s="54">
        <f>SUM('Egresos Reales'!D57)</f>
        <v>0</v>
      </c>
      <c r="E183" s="54">
        <f>SUM('Egresos Reales'!E57)</f>
        <v>0</v>
      </c>
      <c r="F183" s="54">
        <f>SUM('Egresos Reales'!F57)</f>
        <v>0</v>
      </c>
      <c r="G183" s="54">
        <f>SUM('Egresos Reales'!G57)</f>
        <v>0</v>
      </c>
      <c r="H183" s="54">
        <f t="shared" si="30"/>
        <v>0</v>
      </c>
    </row>
    <row r="184" spans="1:8" ht="12.75">
      <c r="A184" s="57" t="s">
        <v>379</v>
      </c>
      <c r="B184" s="54">
        <f>SUM('Egresos Reales'!B58)</f>
        <v>0</v>
      </c>
      <c r="C184" s="54">
        <f>SUM('Egresos Reales'!C58)</f>
        <v>0</v>
      </c>
      <c r="D184" s="54">
        <f>SUM('Egresos Reales'!D58)</f>
        <v>0</v>
      </c>
      <c r="E184" s="54">
        <f>SUM('Egresos Reales'!E58)</f>
        <v>0</v>
      </c>
      <c r="F184" s="54">
        <f>SUM('Egresos Reales'!F58)</f>
        <v>0</v>
      </c>
      <c r="G184" s="54">
        <f>SUM('Egresos Reales'!G58)</f>
        <v>0</v>
      </c>
      <c r="H184" s="54">
        <f t="shared" si="30"/>
        <v>0</v>
      </c>
    </row>
    <row r="185" spans="1:8" ht="12.75">
      <c r="A185" s="57" t="s">
        <v>380</v>
      </c>
      <c r="B185" s="54">
        <f>SUM('Egresos Reales'!B59)</f>
        <v>0</v>
      </c>
      <c r="C185" s="54">
        <f>SUM('Egresos Reales'!C59)</f>
        <v>0</v>
      </c>
      <c r="D185" s="54">
        <f>SUM('Egresos Reales'!D59)</f>
        <v>0</v>
      </c>
      <c r="E185" s="54">
        <f>SUM('Egresos Reales'!E59)</f>
        <v>0</v>
      </c>
      <c r="F185" s="54">
        <f>SUM('Egresos Reales'!F59)</f>
        <v>0</v>
      </c>
      <c r="G185" s="54">
        <f>SUM('Egresos Reales'!G59)</f>
        <v>0</v>
      </c>
      <c r="H185" s="54">
        <f t="shared" si="30"/>
        <v>0</v>
      </c>
    </row>
    <row r="186" spans="1:8" ht="12.75">
      <c r="A186" s="57" t="s">
        <v>465</v>
      </c>
      <c r="B186" s="54">
        <f>SUM('Egresos Reales'!B60)</f>
        <v>0</v>
      </c>
      <c r="C186" s="54">
        <f>SUM('Egresos Reales'!C60)</f>
        <v>0</v>
      </c>
      <c r="D186" s="54">
        <f>SUM('Egresos Reales'!D60)</f>
        <v>3215017.2</v>
      </c>
      <c r="E186" s="54">
        <f>SUM('Egresos Reales'!E60)</f>
        <v>0</v>
      </c>
      <c r="F186" s="54">
        <f>SUM('Egresos Reales'!F60)</f>
        <v>327957.33</v>
      </c>
      <c r="G186" s="54">
        <f>SUM('Egresos Reales'!G60)</f>
        <v>2042632.04</v>
      </c>
      <c r="H186" s="54">
        <f t="shared" si="30"/>
        <v>5585606.57</v>
      </c>
    </row>
    <row r="187" spans="1:8" ht="12.75">
      <c r="A187" s="62" t="s">
        <v>278</v>
      </c>
      <c r="B187" s="61">
        <f>SUM(B176:B186)</f>
        <v>0</v>
      </c>
      <c r="C187" s="61">
        <f aca="true" t="shared" si="31" ref="C187:H187">SUM(C176:C186)</f>
        <v>-1</v>
      </c>
      <c r="D187" s="61">
        <f t="shared" si="31"/>
        <v>3215017.2</v>
      </c>
      <c r="E187" s="61">
        <f t="shared" si="31"/>
        <v>0</v>
      </c>
      <c r="F187" s="61">
        <f t="shared" si="31"/>
        <v>327980.53</v>
      </c>
      <c r="G187" s="61">
        <f t="shared" si="31"/>
        <v>2042632.04</v>
      </c>
      <c r="H187" s="61">
        <f t="shared" si="31"/>
        <v>5585628.7700000005</v>
      </c>
    </row>
    <row r="188" spans="1:8" ht="12.75">
      <c r="A188" s="79"/>
      <c r="B188" s="77"/>
      <c r="C188" s="77"/>
      <c r="D188" s="77"/>
      <c r="E188" s="77"/>
      <c r="F188" s="77"/>
      <c r="G188" s="77"/>
      <c r="H188" s="77"/>
    </row>
    <row r="189" spans="1:8" ht="12.75">
      <c r="A189" s="90"/>
      <c r="B189" s="86"/>
      <c r="C189" s="86"/>
      <c r="D189" s="86"/>
      <c r="E189" s="86"/>
      <c r="F189" s="86"/>
      <c r="G189" s="86"/>
      <c r="H189" s="86"/>
    </row>
    <row r="190" spans="1:8" ht="12.75">
      <c r="A190" s="73" t="s">
        <v>117</v>
      </c>
      <c r="B190" s="63"/>
      <c r="C190" s="63"/>
      <c r="D190" s="63"/>
      <c r="E190" s="63"/>
      <c r="F190" s="63"/>
      <c r="G190" s="63"/>
      <c r="H190" s="63"/>
    </row>
    <row r="191" spans="1:8" ht="12.75">
      <c r="A191" s="57" t="s">
        <v>307</v>
      </c>
      <c r="B191" s="54">
        <f>SUM('Egresos Reales'!B62)</f>
        <v>6037723</v>
      </c>
      <c r="C191" s="54">
        <f>SUM('Egresos Reales'!C62)</f>
        <v>5283142</v>
      </c>
      <c r="D191" s="54">
        <f>SUM('Egresos Reales'!D62)</f>
        <v>6123230</v>
      </c>
      <c r="E191" s="54">
        <f>SUM('Egresos Reales'!E62)</f>
        <v>6862226</v>
      </c>
      <c r="F191" s="54">
        <f>SUM('Egresos Reales'!F62)</f>
        <v>6032908</v>
      </c>
      <c r="G191" s="54">
        <f>SUM('Egresos Reales'!G62)</f>
        <v>5978152</v>
      </c>
      <c r="H191" s="54">
        <f aca="true" t="shared" si="32" ref="H191:H219">SUM(B191:G191)</f>
        <v>36317381</v>
      </c>
    </row>
    <row r="192" spans="1:8" ht="12.75">
      <c r="A192" s="57" t="s">
        <v>400</v>
      </c>
      <c r="B192" s="54">
        <f>SUM('Egresos Reales'!B63)</f>
        <v>0</v>
      </c>
      <c r="C192" s="54">
        <f>SUM('Egresos Reales'!C63)</f>
        <v>0</v>
      </c>
      <c r="D192" s="54">
        <f>SUM('Egresos Reales'!D63)</f>
        <v>3433</v>
      </c>
      <c r="E192" s="54">
        <f>SUM('Egresos Reales'!E63)</f>
        <v>3168</v>
      </c>
      <c r="F192" s="54">
        <f>SUM('Egresos Reales'!F63)</f>
        <v>10425</v>
      </c>
      <c r="G192" s="54">
        <f>SUM('Egresos Reales'!G63)</f>
        <v>0</v>
      </c>
      <c r="H192" s="54">
        <f t="shared" si="32"/>
        <v>17026</v>
      </c>
    </row>
    <row r="193" spans="1:8" ht="12.75">
      <c r="A193" s="57" t="s">
        <v>391</v>
      </c>
      <c r="B193" s="54">
        <f>SUM('Egresos Reales'!B64)</f>
        <v>0</v>
      </c>
      <c r="C193" s="54">
        <f>SUM('Egresos Reales'!C64)</f>
        <v>0</v>
      </c>
      <c r="D193" s="54">
        <f>SUM('Egresos Reales'!D64)</f>
        <v>0</v>
      </c>
      <c r="E193" s="54">
        <f>SUM('Egresos Reales'!E64)</f>
        <v>0</v>
      </c>
      <c r="F193" s="54">
        <f>SUM('Egresos Reales'!F64)</f>
        <v>0</v>
      </c>
      <c r="G193" s="54">
        <f>SUM('Egresos Reales'!G64)</f>
        <v>0</v>
      </c>
      <c r="H193" s="54">
        <f t="shared" si="32"/>
        <v>0</v>
      </c>
    </row>
    <row r="194" spans="1:8" ht="12.75">
      <c r="A194" s="57" t="s">
        <v>392</v>
      </c>
      <c r="B194" s="54">
        <f>SUM('Egresos Reales'!B65)</f>
        <v>0</v>
      </c>
      <c r="C194" s="54">
        <f>SUM('Egresos Reales'!C65)</f>
        <v>0</v>
      </c>
      <c r="D194" s="54">
        <f>SUM('Egresos Reales'!D65)</f>
        <v>107844.15</v>
      </c>
      <c r="E194" s="54">
        <f>SUM('Egresos Reales'!E65)</f>
        <v>0</v>
      </c>
      <c r="F194" s="54">
        <f>SUM('Egresos Reales'!F65)</f>
        <v>0</v>
      </c>
      <c r="G194" s="54">
        <f>SUM('Egresos Reales'!G65)</f>
        <v>0</v>
      </c>
      <c r="H194" s="54">
        <f t="shared" si="32"/>
        <v>107844.15</v>
      </c>
    </row>
    <row r="195" spans="1:8" ht="12.75">
      <c r="A195" s="57" t="s">
        <v>466</v>
      </c>
      <c r="B195" s="54">
        <f>SUM('Egresos Reales'!B66)</f>
        <v>0</v>
      </c>
      <c r="C195" s="54">
        <f>SUM('Egresos Reales'!C66)</f>
        <v>19488</v>
      </c>
      <c r="D195" s="54">
        <f>SUM('Egresos Reales'!D66)</f>
        <v>213783.96</v>
      </c>
      <c r="E195" s="54">
        <f>SUM('Egresos Reales'!E66)</f>
        <v>3897.6</v>
      </c>
      <c r="F195" s="54">
        <f>SUM('Egresos Reales'!F66)</f>
        <v>732300.6</v>
      </c>
      <c r="G195" s="54">
        <f>SUM('Egresos Reales'!G66)</f>
        <v>0</v>
      </c>
      <c r="H195" s="54">
        <f t="shared" si="32"/>
        <v>969470.1599999999</v>
      </c>
    </row>
    <row r="196" spans="1:8" ht="12.75">
      <c r="A196" s="57" t="s">
        <v>393</v>
      </c>
      <c r="B196" s="54">
        <f>SUM('Egresos Reales'!B67)</f>
        <v>0</v>
      </c>
      <c r="C196" s="54">
        <f>SUM('Egresos Reales'!C67)</f>
        <v>0</v>
      </c>
      <c r="D196" s="54">
        <f>SUM('Egresos Reales'!D67)</f>
        <v>0</v>
      </c>
      <c r="E196" s="54">
        <f>SUM('Egresos Reales'!E67)</f>
        <v>0</v>
      </c>
      <c r="F196" s="54">
        <f>SUM('Egresos Reales'!F67)</f>
        <v>0</v>
      </c>
      <c r="G196" s="54">
        <f>SUM('Egresos Reales'!G67)</f>
        <v>0</v>
      </c>
      <c r="H196" s="54">
        <f t="shared" si="32"/>
        <v>0</v>
      </c>
    </row>
    <row r="197" spans="1:8" ht="12.75">
      <c r="A197" s="57" t="s">
        <v>394</v>
      </c>
      <c r="B197" s="54">
        <f>SUM('Egresos Reales'!B68)</f>
        <v>0</v>
      </c>
      <c r="C197" s="54">
        <f>SUM('Egresos Reales'!C68)</f>
        <v>0</v>
      </c>
      <c r="D197" s="54">
        <f>SUM('Egresos Reales'!D68)</f>
        <v>0</v>
      </c>
      <c r="E197" s="54">
        <f>SUM('Egresos Reales'!E68)</f>
        <v>0</v>
      </c>
      <c r="F197" s="54">
        <f>SUM('Egresos Reales'!F68)</f>
        <v>0</v>
      </c>
      <c r="G197" s="54">
        <f>SUM('Egresos Reales'!G68)</f>
        <v>0</v>
      </c>
      <c r="H197" s="54">
        <f t="shared" si="32"/>
        <v>0</v>
      </c>
    </row>
    <row r="198" spans="1:8" ht="12.75">
      <c r="A198" s="57" t="s">
        <v>467</v>
      </c>
      <c r="B198" s="54">
        <f>SUM('Egresos Reales'!B69)</f>
        <v>0</v>
      </c>
      <c r="C198" s="54">
        <f>SUM('Egresos Reales'!C69)</f>
        <v>240000</v>
      </c>
      <c r="D198" s="54">
        <f>SUM('Egresos Reales'!D69)</f>
        <v>120000</v>
      </c>
      <c r="E198" s="54">
        <f>SUM('Egresos Reales'!E69)</f>
        <v>120000</v>
      </c>
      <c r="F198" s="54">
        <f>SUM('Egresos Reales'!F69)</f>
        <v>120000</v>
      </c>
      <c r="G198" s="54">
        <f>SUM('Egresos Reales'!G69)</f>
        <v>120000</v>
      </c>
      <c r="H198" s="54">
        <f t="shared" si="32"/>
        <v>720000</v>
      </c>
    </row>
    <row r="199" spans="1:8" ht="12.75">
      <c r="A199" s="57" t="s">
        <v>395</v>
      </c>
      <c r="B199" s="54">
        <f>SUM('Egresos Reales'!B70)</f>
        <v>0</v>
      </c>
      <c r="C199" s="54">
        <f>SUM('Egresos Reales'!C70)</f>
        <v>0</v>
      </c>
      <c r="D199" s="54">
        <f>SUM('Egresos Reales'!D70)</f>
        <v>0</v>
      </c>
      <c r="E199" s="54">
        <f>SUM('Egresos Reales'!E70)</f>
        <v>0</v>
      </c>
      <c r="F199" s="54">
        <f>SUM('Egresos Reales'!F70)</f>
        <v>0</v>
      </c>
      <c r="G199" s="54">
        <f>SUM('Egresos Reales'!G70)</f>
        <v>0</v>
      </c>
      <c r="H199" s="54">
        <f t="shared" si="32"/>
        <v>0</v>
      </c>
    </row>
    <row r="200" spans="1:8" ht="12.75">
      <c r="A200" s="57" t="s">
        <v>396</v>
      </c>
      <c r="B200" s="54">
        <f>SUM('Egresos Reales'!B71)</f>
        <v>0</v>
      </c>
      <c r="C200" s="54">
        <f>SUM('Egresos Reales'!C71)</f>
        <v>206635.64</v>
      </c>
      <c r="D200" s="54">
        <f>SUM('Egresos Reales'!D71)</f>
        <v>-206635.64</v>
      </c>
      <c r="E200" s="54">
        <f>SUM('Egresos Reales'!E71)</f>
        <v>0</v>
      </c>
      <c r="F200" s="54">
        <f>SUM('Egresos Reales'!F71)</f>
        <v>23417.9</v>
      </c>
      <c r="G200" s="54">
        <f>SUM('Egresos Reales'!G71)</f>
        <v>-23417.9</v>
      </c>
      <c r="H200" s="54">
        <f t="shared" si="32"/>
        <v>0</v>
      </c>
    </row>
    <row r="201" spans="1:8" ht="12.75">
      <c r="A201" s="57" t="s">
        <v>468</v>
      </c>
      <c r="B201" s="54">
        <f>SUM('Egresos Reales'!B72)</f>
        <v>606240.05</v>
      </c>
      <c r="C201" s="54">
        <f>SUM('Egresos Reales'!C72)</f>
        <v>121809.72</v>
      </c>
      <c r="D201" s="54">
        <f>SUM('Egresos Reales'!D72)</f>
        <v>336668.14</v>
      </c>
      <c r="E201" s="54">
        <f>SUM('Egresos Reales'!E72)</f>
        <v>271959.51</v>
      </c>
      <c r="F201" s="54">
        <f>SUM('Egresos Reales'!F72)</f>
        <v>401110.58</v>
      </c>
      <c r="G201" s="54">
        <f>SUM('Egresos Reales'!G72)</f>
        <v>291976.86</v>
      </c>
      <c r="H201" s="54">
        <f t="shared" si="32"/>
        <v>2029764.8600000003</v>
      </c>
    </row>
    <row r="202" spans="1:8" ht="12.75">
      <c r="A202" s="57" t="s">
        <v>379</v>
      </c>
      <c r="B202" s="54">
        <f>SUM('Egresos Reales'!B73)</f>
        <v>0</v>
      </c>
      <c r="C202" s="54">
        <f>SUM('Egresos Reales'!C73)</f>
        <v>0</v>
      </c>
      <c r="D202" s="54">
        <f>SUM('Egresos Reales'!D73)</f>
        <v>0</v>
      </c>
      <c r="E202" s="54">
        <f>SUM('Egresos Reales'!E73)</f>
        <v>0</v>
      </c>
      <c r="F202" s="54">
        <f>SUM('Egresos Reales'!F73)</f>
        <v>0</v>
      </c>
      <c r="G202" s="54">
        <f>SUM('Egresos Reales'!G73)</f>
        <v>31965.42</v>
      </c>
      <c r="H202" s="54">
        <f t="shared" si="32"/>
        <v>31965.42</v>
      </c>
    </row>
    <row r="203" spans="1:8" ht="12.75">
      <c r="A203" s="57" t="s">
        <v>380</v>
      </c>
      <c r="B203" s="54">
        <f>SUM('Egresos Reales'!B74)</f>
        <v>0</v>
      </c>
      <c r="C203" s="54">
        <f>SUM('Egresos Reales'!C74)</f>
        <v>6960859.76</v>
      </c>
      <c r="D203" s="54">
        <f>SUM('Egresos Reales'!D74)</f>
        <v>436321.97</v>
      </c>
      <c r="E203" s="54">
        <f>SUM('Egresos Reales'!E74)</f>
        <v>0</v>
      </c>
      <c r="F203" s="54">
        <f>SUM('Egresos Reales'!F74)</f>
        <v>0</v>
      </c>
      <c r="G203" s="54">
        <f>SUM('Egresos Reales'!G74)</f>
        <v>-411044.5</v>
      </c>
      <c r="H203" s="54">
        <f t="shared" si="32"/>
        <v>6986137.2299999995</v>
      </c>
    </row>
    <row r="204" spans="1:8" ht="12.75">
      <c r="A204" s="57" t="s">
        <v>465</v>
      </c>
      <c r="B204" s="54">
        <f>SUM('Egresos Reales'!B75)</f>
        <v>0</v>
      </c>
      <c r="C204" s="54">
        <f>SUM('Egresos Reales'!C75)</f>
        <v>0</v>
      </c>
      <c r="D204" s="54">
        <f>SUM('Egresos Reales'!D75)</f>
        <v>0</v>
      </c>
      <c r="E204" s="54">
        <f>SUM('Egresos Reales'!E75)</f>
        <v>3162274.8</v>
      </c>
      <c r="F204" s="54">
        <f>SUM('Egresos Reales'!F75)</f>
        <v>3162274.8</v>
      </c>
      <c r="G204" s="54">
        <f>SUM('Egresos Reales'!G75)</f>
        <v>7617715.13</v>
      </c>
      <c r="H204" s="54">
        <f t="shared" si="32"/>
        <v>13942264.73</v>
      </c>
    </row>
    <row r="205" spans="1:8" ht="12.75">
      <c r="A205" s="57" t="s">
        <v>397</v>
      </c>
      <c r="B205" s="54">
        <f>SUM('Egresos Reales'!B76)</f>
        <v>0</v>
      </c>
      <c r="C205" s="54">
        <f>SUM('Egresos Reales'!C76)</f>
        <v>0</v>
      </c>
      <c r="D205" s="54">
        <f>SUM('Egresos Reales'!D76)</f>
        <v>0</v>
      </c>
      <c r="E205" s="54">
        <f>SUM('Egresos Reales'!E76)</f>
        <v>0</v>
      </c>
      <c r="F205" s="54">
        <f>SUM('Egresos Reales'!F76)</f>
        <v>0</v>
      </c>
      <c r="G205" s="54">
        <f>SUM('Egresos Reales'!G76)</f>
        <v>0</v>
      </c>
      <c r="H205" s="54">
        <f t="shared" si="32"/>
        <v>0</v>
      </c>
    </row>
    <row r="206" spans="1:8" ht="12.75">
      <c r="A206" s="57" t="s">
        <v>398</v>
      </c>
      <c r="B206" s="54">
        <f>SUM('Egresos Reales'!B77)</f>
        <v>0</v>
      </c>
      <c r="C206" s="54">
        <f>SUM('Egresos Reales'!C77)</f>
        <v>0</v>
      </c>
      <c r="D206" s="54">
        <f>SUM('Egresos Reales'!D77)</f>
        <v>0</v>
      </c>
      <c r="E206" s="54">
        <f>SUM('Egresos Reales'!E77)</f>
        <v>0</v>
      </c>
      <c r="F206" s="54">
        <f>SUM('Egresos Reales'!F77)</f>
        <v>0</v>
      </c>
      <c r="G206" s="54">
        <f>SUM('Egresos Reales'!G77)</f>
        <v>0</v>
      </c>
      <c r="H206" s="54">
        <f t="shared" si="32"/>
        <v>0</v>
      </c>
    </row>
    <row r="207" spans="1:8" ht="12.75">
      <c r="A207" s="57" t="s">
        <v>469</v>
      </c>
      <c r="B207" s="54">
        <f>SUM('Egresos Reales'!B78)</f>
        <v>0</v>
      </c>
      <c r="C207" s="54">
        <f>SUM('Egresos Reales'!C78)</f>
        <v>11113599.94</v>
      </c>
      <c r="D207" s="54">
        <f>SUM('Egresos Reales'!D78)</f>
        <v>1102296.13</v>
      </c>
      <c r="E207" s="54">
        <f>SUM('Egresos Reales'!E78)</f>
        <v>-9931450.45</v>
      </c>
      <c r="F207" s="54">
        <f>SUM('Egresos Reales'!F78)</f>
        <v>272908.84</v>
      </c>
      <c r="G207" s="54">
        <f>SUM('Egresos Reales'!G78)</f>
        <v>0</v>
      </c>
      <c r="H207" s="54">
        <f t="shared" si="32"/>
        <v>2557354.460000001</v>
      </c>
    </row>
    <row r="208" spans="1:8" ht="12.75">
      <c r="A208" s="57" t="s">
        <v>377</v>
      </c>
      <c r="B208" s="54">
        <f>SUM('Egresos Reales'!B79)</f>
        <v>0</v>
      </c>
      <c r="C208" s="54">
        <f>SUM('Egresos Reales'!C79)</f>
        <v>0</v>
      </c>
      <c r="D208" s="54">
        <f>SUM('Egresos Reales'!D79)</f>
        <v>0</v>
      </c>
      <c r="E208" s="54">
        <f>SUM('Egresos Reales'!E79)</f>
        <v>5.8</v>
      </c>
      <c r="F208" s="54">
        <f>SUM('Egresos Reales'!F79)</f>
        <v>0</v>
      </c>
      <c r="G208" s="54">
        <f>SUM('Egresos Reales'!G79)</f>
        <v>0</v>
      </c>
      <c r="H208" s="54">
        <f t="shared" si="32"/>
        <v>5.8</v>
      </c>
    </row>
    <row r="209" spans="1:8" ht="12.75">
      <c r="A209" s="57" t="s">
        <v>378</v>
      </c>
      <c r="B209" s="54">
        <f>SUM('Egresos Reales'!B80)</f>
        <v>52.2</v>
      </c>
      <c r="C209" s="54">
        <f>SUM('Egresos Reales'!C80)</f>
        <v>23.2</v>
      </c>
      <c r="D209" s="54">
        <f>SUM('Egresos Reales'!D80)</f>
        <v>11.6</v>
      </c>
      <c r="E209" s="54">
        <f>SUM('Egresos Reales'!E80)</f>
        <v>0</v>
      </c>
      <c r="F209" s="54">
        <f>SUM('Egresos Reales'!F80)</f>
        <v>0</v>
      </c>
      <c r="G209" s="54">
        <f>SUM('Egresos Reales'!G80)</f>
        <v>0</v>
      </c>
      <c r="H209" s="54">
        <f t="shared" si="32"/>
        <v>87</v>
      </c>
    </row>
    <row r="210" spans="1:8" ht="12.75">
      <c r="A210" s="57" t="s">
        <v>464</v>
      </c>
      <c r="B210" s="54">
        <f>SUM('Egresos Reales'!B81)</f>
        <v>0</v>
      </c>
      <c r="C210" s="54">
        <f>SUM('Egresos Reales'!C81)</f>
        <v>253228.52</v>
      </c>
      <c r="D210" s="54">
        <f>SUM('Egresos Reales'!D81)</f>
        <v>139230.21</v>
      </c>
      <c r="E210" s="54">
        <f>SUM('Egresos Reales'!E81)</f>
        <v>-278307.73</v>
      </c>
      <c r="F210" s="54">
        <f>SUM('Egresos Reales'!F81)</f>
        <v>0</v>
      </c>
      <c r="G210" s="54">
        <f>SUM('Egresos Reales'!G81)</f>
        <v>0</v>
      </c>
      <c r="H210" s="54">
        <f t="shared" si="32"/>
        <v>114151</v>
      </c>
    </row>
    <row r="211" spans="1:8" ht="12.75" hidden="1">
      <c r="A211" s="57" t="s">
        <v>320</v>
      </c>
      <c r="B211" s="54">
        <f>SUM('Egresos Reales'!B82)</f>
        <v>0</v>
      </c>
      <c r="C211" s="54">
        <f>SUM('Egresos Reales'!C82)</f>
        <v>0</v>
      </c>
      <c r="D211" s="54">
        <f>SUM('Egresos Reales'!D82)</f>
        <v>0</v>
      </c>
      <c r="E211" s="54">
        <f>SUM('Egresos Reales'!E82)</f>
        <v>0</v>
      </c>
      <c r="F211" s="54">
        <f>SUM('Egresos Reales'!F82)</f>
        <v>0</v>
      </c>
      <c r="G211" s="54">
        <f>SUM('Egresos Reales'!G82)</f>
        <v>0</v>
      </c>
      <c r="H211" s="54">
        <f t="shared" si="32"/>
        <v>0</v>
      </c>
    </row>
    <row r="212" spans="1:8" ht="12.75" hidden="1">
      <c r="A212" s="57" t="s">
        <v>277</v>
      </c>
      <c r="B212" s="54">
        <f>SUM('Egresos Reales'!B83)</f>
        <v>0</v>
      </c>
      <c r="C212" s="54">
        <f>SUM('Egresos Reales'!C83)</f>
        <v>0</v>
      </c>
      <c r="D212" s="54">
        <f>SUM('Egresos Reales'!D83)</f>
        <v>0</v>
      </c>
      <c r="E212" s="54">
        <f>SUM('Egresos Reales'!E83)</f>
        <v>0</v>
      </c>
      <c r="F212" s="54">
        <f>SUM('Egresos Reales'!F83)</f>
        <v>0</v>
      </c>
      <c r="G212" s="54">
        <f>SUM('Egresos Reales'!G83)</f>
        <v>0</v>
      </c>
      <c r="H212" s="54">
        <f t="shared" si="32"/>
        <v>0</v>
      </c>
    </row>
    <row r="213" spans="1:8" ht="12.75">
      <c r="A213" s="132" t="s">
        <v>349</v>
      </c>
      <c r="B213" s="54">
        <f>SUM('Egresos Reales'!B84)</f>
        <v>6884039</v>
      </c>
      <c r="C213" s="54">
        <f>SUM('Egresos Reales'!C84)</f>
        <v>16050705</v>
      </c>
      <c r="D213" s="54">
        <f>SUM('Egresos Reales'!D84)</f>
        <v>1050705</v>
      </c>
      <c r="E213" s="54">
        <f>SUM('Egresos Reales'!E84)</f>
        <v>1050705</v>
      </c>
      <c r="F213" s="54">
        <f>SUM('Egresos Reales'!F84)</f>
        <v>1050705</v>
      </c>
      <c r="G213" s="54">
        <f>SUM('Egresos Reales'!G84)</f>
        <v>1050705</v>
      </c>
      <c r="H213" s="54">
        <f t="shared" si="32"/>
        <v>27137564</v>
      </c>
    </row>
    <row r="214" spans="1:8" ht="12.75">
      <c r="A214" s="97" t="s">
        <v>330</v>
      </c>
      <c r="B214" s="54">
        <f>SUM('Egresos Reales'!B85)</f>
        <v>0</v>
      </c>
      <c r="C214" s="54">
        <f>SUM('Egresos Reales'!C85)</f>
        <v>446528.25</v>
      </c>
      <c r="D214" s="54">
        <f>SUM('Egresos Reales'!D85)</f>
        <v>446528.25</v>
      </c>
      <c r="E214" s="54">
        <f>SUM('Egresos Reales'!E85)</f>
        <v>-893056.5</v>
      </c>
      <c r="F214" s="54">
        <f>SUM('Egresos Reales'!F85)</f>
        <v>0</v>
      </c>
      <c r="G214" s="54">
        <f>SUM('Egresos Reales'!G85)</f>
        <v>0</v>
      </c>
      <c r="H214" s="54">
        <f t="shared" si="32"/>
        <v>0</v>
      </c>
    </row>
    <row r="215" spans="1:8" ht="12.75">
      <c r="A215" s="97" t="s">
        <v>428</v>
      </c>
      <c r="B215" s="54">
        <f>SUM('Egresos Reales'!B86)</f>
        <v>0</v>
      </c>
      <c r="C215" s="54">
        <f>SUM('Egresos Reales'!C86)</f>
        <v>0</v>
      </c>
      <c r="D215" s="54">
        <f>SUM('Egresos Reales'!D86)</f>
        <v>1500000</v>
      </c>
      <c r="E215" s="54">
        <f>SUM('Egresos Reales'!E86)</f>
        <v>0</v>
      </c>
      <c r="F215" s="54">
        <f>SUM('Egresos Reales'!F86)</f>
        <v>0</v>
      </c>
      <c r="G215" s="54">
        <f>SUM('Egresos Reales'!G86)</f>
        <v>0</v>
      </c>
      <c r="H215" s="54">
        <f t="shared" si="32"/>
        <v>1500000</v>
      </c>
    </row>
    <row r="216" spans="1:8" ht="12.75">
      <c r="A216" s="97" t="s">
        <v>439</v>
      </c>
      <c r="B216" s="54">
        <f>SUM('Egresos Reales'!B87)</f>
        <v>0</v>
      </c>
      <c r="C216" s="54">
        <f>SUM('Egresos Reales'!C87)</f>
        <v>0</v>
      </c>
      <c r="D216" s="54">
        <f>SUM('Egresos Reales'!D87)</f>
        <v>0</v>
      </c>
      <c r="E216" s="54">
        <f>SUM('Egresos Reales'!E87)</f>
        <v>0</v>
      </c>
      <c r="F216" s="54">
        <f>SUM('Egresos Reales'!F87)</f>
        <v>0</v>
      </c>
      <c r="G216" s="54">
        <f>SUM('Egresos Reales'!G87)</f>
        <v>0</v>
      </c>
      <c r="H216" s="54">
        <f t="shared" si="32"/>
        <v>0</v>
      </c>
    </row>
    <row r="217" spans="1:8" ht="12.75" hidden="1">
      <c r="A217" s="97" t="s">
        <v>423</v>
      </c>
      <c r="B217" s="54">
        <f>SUM('Egresos Reales'!B88)</f>
        <v>0</v>
      </c>
      <c r="C217" s="54">
        <f>SUM('Egresos Reales'!C88)</f>
        <v>0</v>
      </c>
      <c r="D217" s="54">
        <f>SUM('Egresos Reales'!D88)</f>
        <v>0</v>
      </c>
      <c r="E217" s="54">
        <f>SUM('Egresos Reales'!E88)</f>
        <v>0</v>
      </c>
      <c r="F217" s="54">
        <f>SUM('Egresos Reales'!F88)</f>
        <v>0</v>
      </c>
      <c r="G217" s="54">
        <f>SUM('Egresos Reales'!G88)</f>
        <v>0</v>
      </c>
      <c r="H217" s="54">
        <f t="shared" si="32"/>
        <v>0</v>
      </c>
    </row>
    <row r="218" spans="1:8" ht="12.75" hidden="1">
      <c r="A218" s="97" t="s">
        <v>424</v>
      </c>
      <c r="B218" s="54">
        <f>SUM('Egresos Reales'!B89)</f>
        <v>0</v>
      </c>
      <c r="C218" s="54">
        <f>SUM('Egresos Reales'!C89)</f>
        <v>0</v>
      </c>
      <c r="D218" s="54">
        <f>SUM('Egresos Reales'!D89)</f>
        <v>0</v>
      </c>
      <c r="E218" s="54">
        <f>SUM('Egresos Reales'!E89)</f>
        <v>0</v>
      </c>
      <c r="F218" s="54">
        <f>SUM('Egresos Reales'!F89)</f>
        <v>0</v>
      </c>
      <c r="G218" s="54">
        <f>SUM('Egresos Reales'!G89)</f>
        <v>0</v>
      </c>
      <c r="H218" s="54">
        <f t="shared" si="32"/>
        <v>0</v>
      </c>
    </row>
    <row r="219" spans="1:8" ht="12.75">
      <c r="A219" s="97" t="s">
        <v>476</v>
      </c>
      <c r="B219" s="54">
        <f>SUM('Egresos Reales'!B90)</f>
        <v>0</v>
      </c>
      <c r="C219" s="54">
        <f>SUM('Egresos Reales'!C90)</f>
        <v>0</v>
      </c>
      <c r="D219" s="54">
        <f>SUM('Egresos Reales'!D90)</f>
        <v>0</v>
      </c>
      <c r="E219" s="54">
        <f>SUM('Egresos Reales'!E90)</f>
        <v>1339584.75</v>
      </c>
      <c r="F219" s="54">
        <f>SUM('Egresos Reales'!F90)</f>
        <v>446528.25</v>
      </c>
      <c r="G219" s="54">
        <f>SUM('Egresos Reales'!G90)</f>
        <v>446528.27</v>
      </c>
      <c r="H219" s="54">
        <f t="shared" si="32"/>
        <v>2232641.27</v>
      </c>
    </row>
    <row r="220" spans="1:8" ht="12.75">
      <c r="A220" s="127" t="s">
        <v>279</v>
      </c>
      <c r="B220" s="55">
        <f>SUM(B191:B219)</f>
        <v>13528054.25</v>
      </c>
      <c r="C220" s="55">
        <f aca="true" t="shared" si="33" ref="C220:H220">SUM(C191:C219)</f>
        <v>40696020.03</v>
      </c>
      <c r="D220" s="55">
        <f t="shared" si="33"/>
        <v>11373416.77</v>
      </c>
      <c r="E220" s="55">
        <f t="shared" si="33"/>
        <v>1711006.780000001</v>
      </c>
      <c r="F220" s="55">
        <f t="shared" si="33"/>
        <v>12252578.969999999</v>
      </c>
      <c r="G220" s="55">
        <f t="shared" si="33"/>
        <v>15102580.28</v>
      </c>
      <c r="H220" s="55">
        <f t="shared" si="33"/>
        <v>94663657.08</v>
      </c>
    </row>
    <row r="221" spans="1:8" ht="12.75">
      <c r="A221" s="46" t="s">
        <v>118</v>
      </c>
      <c r="B221" s="55"/>
      <c r="C221" s="55"/>
      <c r="D221" s="55"/>
      <c r="E221" s="55"/>
      <c r="F221" s="55"/>
      <c r="G221" s="55"/>
      <c r="H221" s="55"/>
    </row>
    <row r="222" spans="1:8" ht="12.75">
      <c r="A222" s="51" t="s">
        <v>119</v>
      </c>
      <c r="B222" s="54">
        <f>SUM('Egresos Reales'!B92)</f>
        <v>0</v>
      </c>
      <c r="C222" s="54">
        <f>SUM('Egresos Reales'!C92)</f>
        <v>0</v>
      </c>
      <c r="D222" s="54">
        <f>SUM('Egresos Reales'!D92)</f>
        <v>0</v>
      </c>
      <c r="E222" s="54">
        <f>SUM('Egresos Reales'!E92)</f>
        <v>0</v>
      </c>
      <c r="F222" s="54">
        <f>SUM('Egresos Reales'!F92)</f>
        <v>0</v>
      </c>
      <c r="G222" s="54">
        <f>SUM('Egresos Reales'!G92)</f>
        <v>0</v>
      </c>
      <c r="H222" s="54">
        <f>SUM(B222:G222)</f>
        <v>0</v>
      </c>
    </row>
    <row r="223" spans="1:8" ht="12.75">
      <c r="A223" s="102" t="s">
        <v>420</v>
      </c>
      <c r="B223" s="54">
        <f>SUM('Egresos Reales'!B93)</f>
        <v>336638.88</v>
      </c>
      <c r="C223" s="54">
        <f>SUM('Egresos Reales'!C93)</f>
        <v>251220.41</v>
      </c>
      <c r="D223" s="54">
        <f>SUM('Egresos Reales'!D93)</f>
        <v>115091.21</v>
      </c>
      <c r="E223" s="54">
        <f>SUM('Egresos Reales'!E93)</f>
        <v>494902.36</v>
      </c>
      <c r="F223" s="54">
        <f>SUM('Egresos Reales'!F93)</f>
        <v>135167.43</v>
      </c>
      <c r="G223" s="54">
        <f>SUM('Egresos Reales'!G93)</f>
        <v>77050.57</v>
      </c>
      <c r="H223" s="54">
        <f>SUM(B223:G223)</f>
        <v>1410070.8599999999</v>
      </c>
    </row>
    <row r="224" spans="1:8" ht="12.75">
      <c r="A224" s="51" t="s">
        <v>308</v>
      </c>
      <c r="B224" s="54">
        <f>SUM('Egresos Reales'!B94)</f>
        <v>0</v>
      </c>
      <c r="C224" s="54">
        <f>SUM('Egresos Reales'!C94)</f>
        <v>0</v>
      </c>
      <c r="D224" s="54">
        <f>SUM('Egresos Reales'!D94)</f>
        <v>0</v>
      </c>
      <c r="E224" s="54">
        <f>SUM('Egresos Reales'!E94)</f>
        <v>0</v>
      </c>
      <c r="F224" s="54">
        <f>SUM('Egresos Reales'!F94)</f>
        <v>0</v>
      </c>
      <c r="G224" s="54">
        <f>SUM('Egresos Reales'!G94)</f>
        <v>0</v>
      </c>
      <c r="H224" s="54">
        <f>SUM(B224:G224)</f>
        <v>0</v>
      </c>
    </row>
    <row r="225" spans="1:8" ht="12.75">
      <c r="A225" s="51" t="s">
        <v>313</v>
      </c>
      <c r="B225" s="54">
        <f>SUM('Egresos Reales'!B95)</f>
        <v>0</v>
      </c>
      <c r="C225" s="54">
        <f>SUM('Egresos Reales'!C95)</f>
        <v>0</v>
      </c>
      <c r="D225" s="54">
        <f>SUM('Egresos Reales'!D95)</f>
        <v>0</v>
      </c>
      <c r="E225" s="54">
        <f>SUM('Egresos Reales'!E95)</f>
        <v>0</v>
      </c>
      <c r="F225" s="54">
        <f>SUM('Egresos Reales'!F95)</f>
        <v>0</v>
      </c>
      <c r="G225" s="54">
        <f>SUM('Egresos Reales'!G95)</f>
        <v>0</v>
      </c>
      <c r="H225" s="54">
        <f>SUM(B225:G225)</f>
        <v>0</v>
      </c>
    </row>
    <row r="226" spans="1:8" ht="12.75">
      <c r="A226" s="114" t="s">
        <v>318</v>
      </c>
      <c r="B226" s="54">
        <f>SUM('Egresos Reales'!B96)</f>
        <v>0</v>
      </c>
      <c r="C226" s="54">
        <f>SUM('Egresos Reales'!C96)</f>
        <v>0</v>
      </c>
      <c r="D226" s="54">
        <f>SUM('Egresos Reales'!D96)</f>
        <v>0</v>
      </c>
      <c r="E226" s="54">
        <f>SUM('Egresos Reales'!E96)</f>
        <v>0</v>
      </c>
      <c r="F226" s="54">
        <f>SUM('Egresos Reales'!F96)</f>
        <v>0</v>
      </c>
      <c r="G226" s="54">
        <f>SUM('Egresos Reales'!G96)</f>
        <v>0</v>
      </c>
      <c r="H226" s="54">
        <f>SUM(B226:G226)</f>
        <v>0</v>
      </c>
    </row>
    <row r="227" spans="1:8" ht="12.75">
      <c r="A227" s="56" t="s">
        <v>120</v>
      </c>
      <c r="B227" s="55">
        <f>SUM(B222:B226)</f>
        <v>336638.88</v>
      </c>
      <c r="C227" s="55">
        <f aca="true" t="shared" si="34" ref="C227:H227">SUM(C222:C226)</f>
        <v>251220.41</v>
      </c>
      <c r="D227" s="55">
        <f t="shared" si="34"/>
        <v>115091.21</v>
      </c>
      <c r="E227" s="55">
        <f t="shared" si="34"/>
        <v>494902.36</v>
      </c>
      <c r="F227" s="55">
        <f t="shared" si="34"/>
        <v>135167.43</v>
      </c>
      <c r="G227" s="55">
        <f t="shared" si="34"/>
        <v>77050.57</v>
      </c>
      <c r="H227" s="55">
        <f t="shared" si="34"/>
        <v>1410070.8599999999</v>
      </c>
    </row>
    <row r="228" spans="1:8" ht="12.75">
      <c r="A228" s="46" t="s">
        <v>301</v>
      </c>
      <c r="B228" s="54"/>
      <c r="C228" s="54"/>
      <c r="D228" s="54"/>
      <c r="E228" s="54"/>
      <c r="F228" s="54"/>
      <c r="G228" s="54"/>
      <c r="H228" s="54"/>
    </row>
    <row r="229" spans="1:9" ht="12.75">
      <c r="A229" s="51" t="s">
        <v>192</v>
      </c>
      <c r="B229" s="54">
        <f>SUM('Egresos Reales'!B98)</f>
        <v>0</v>
      </c>
      <c r="C229" s="54">
        <f>SUM('Egresos Reales'!C98)</f>
        <v>0</v>
      </c>
      <c r="D229" s="54">
        <f>SUM('Egresos Reales'!D98)</f>
        <v>0</v>
      </c>
      <c r="E229" s="54">
        <f>SUM('Egresos Reales'!E98)</f>
        <v>0</v>
      </c>
      <c r="F229" s="54">
        <f>SUM('Egresos Reales'!F98)</f>
        <v>0</v>
      </c>
      <c r="G229" s="54">
        <f>SUM('Egresos Reales'!G98)</f>
        <v>762392.49</v>
      </c>
      <c r="H229" s="54">
        <f aca="true" t="shared" si="35" ref="H229:H263">SUM(B229:G229)</f>
        <v>762392.49</v>
      </c>
      <c r="I229" s="32"/>
    </row>
    <row r="230" spans="1:9" ht="12.75" hidden="1">
      <c r="A230" s="51" t="s">
        <v>190</v>
      </c>
      <c r="B230" s="54">
        <f>SUM('Egresos Reales'!B99)</f>
        <v>0</v>
      </c>
      <c r="C230" s="54">
        <f>SUM('Egresos Reales'!C99)</f>
        <v>0</v>
      </c>
      <c r="D230" s="54">
        <f>SUM('Egresos Reales'!D99)</f>
        <v>0</v>
      </c>
      <c r="E230" s="54">
        <f>SUM('Egresos Reales'!E99)</f>
        <v>0</v>
      </c>
      <c r="F230" s="54">
        <f>SUM('Egresos Reales'!F99)</f>
        <v>0</v>
      </c>
      <c r="G230" s="54">
        <f>SUM('Egresos Reales'!G99)</f>
        <v>0</v>
      </c>
      <c r="H230" s="54">
        <f t="shared" si="35"/>
        <v>0</v>
      </c>
      <c r="I230" s="32"/>
    </row>
    <row r="231" spans="1:9" ht="12.75" hidden="1">
      <c r="A231" s="51" t="s">
        <v>191</v>
      </c>
      <c r="B231" s="54">
        <f>SUM('Egresos Reales'!B100)</f>
        <v>0</v>
      </c>
      <c r="C231" s="54">
        <f>SUM('Egresos Reales'!C100)</f>
        <v>0</v>
      </c>
      <c r="D231" s="54">
        <f>SUM('Egresos Reales'!D100)</f>
        <v>0</v>
      </c>
      <c r="E231" s="54">
        <f>SUM('Egresos Reales'!E100)</f>
        <v>0</v>
      </c>
      <c r="F231" s="54">
        <f>SUM('Egresos Reales'!F100)</f>
        <v>0</v>
      </c>
      <c r="G231" s="54">
        <f>SUM('Egresos Reales'!G100)</f>
        <v>0</v>
      </c>
      <c r="H231" s="54">
        <f t="shared" si="35"/>
        <v>0</v>
      </c>
      <c r="I231" s="32"/>
    </row>
    <row r="232" spans="1:9" ht="12.75" hidden="1">
      <c r="A232" s="51" t="s">
        <v>193</v>
      </c>
      <c r="B232" s="54">
        <f>SUM('Egresos Reales'!B101)</f>
        <v>0</v>
      </c>
      <c r="C232" s="54">
        <f>SUM('Egresos Reales'!C101)</f>
        <v>0</v>
      </c>
      <c r="D232" s="54">
        <f>SUM('Egresos Reales'!D101)</f>
        <v>0</v>
      </c>
      <c r="E232" s="54">
        <f>SUM('Egresos Reales'!E101)</f>
        <v>0</v>
      </c>
      <c r="F232" s="54">
        <f>SUM('Egresos Reales'!F101)</f>
        <v>0</v>
      </c>
      <c r="G232" s="54">
        <f>SUM('Egresos Reales'!G101)</f>
        <v>0</v>
      </c>
      <c r="H232" s="54">
        <f t="shared" si="35"/>
        <v>0</v>
      </c>
      <c r="I232" s="32"/>
    </row>
    <row r="233" spans="1:9" ht="12.75" hidden="1">
      <c r="A233" s="50" t="s">
        <v>269</v>
      </c>
      <c r="B233" s="54">
        <f>SUM('Egresos Reales'!B102)</f>
        <v>0</v>
      </c>
      <c r="C233" s="54">
        <f>SUM('Egresos Reales'!C102)</f>
        <v>0</v>
      </c>
      <c r="D233" s="54">
        <f>SUM('Egresos Reales'!D102)</f>
        <v>0</v>
      </c>
      <c r="E233" s="54">
        <f>SUM('Egresos Reales'!E102)</f>
        <v>0</v>
      </c>
      <c r="F233" s="54">
        <f>SUM('Egresos Reales'!F102)</f>
        <v>0</v>
      </c>
      <c r="G233" s="54">
        <f>SUM('Egresos Reales'!G102)</f>
        <v>0</v>
      </c>
      <c r="H233" s="54">
        <f t="shared" si="35"/>
        <v>0</v>
      </c>
      <c r="I233" s="32"/>
    </row>
    <row r="234" spans="1:9" ht="12.75" hidden="1">
      <c r="A234" s="50" t="s">
        <v>270</v>
      </c>
      <c r="B234" s="54">
        <f>SUM('Egresos Reales'!B103)</f>
        <v>0</v>
      </c>
      <c r="C234" s="54">
        <f>SUM('Egresos Reales'!C103)</f>
        <v>0</v>
      </c>
      <c r="D234" s="54">
        <f>SUM('Egresos Reales'!D103)</f>
        <v>0</v>
      </c>
      <c r="E234" s="54">
        <f>SUM('Egresos Reales'!E103)</f>
        <v>0</v>
      </c>
      <c r="F234" s="54">
        <f>SUM('Egresos Reales'!F103)</f>
        <v>0</v>
      </c>
      <c r="G234" s="54">
        <f>SUM('Egresos Reales'!G103)</f>
        <v>0</v>
      </c>
      <c r="H234" s="54">
        <f t="shared" si="35"/>
        <v>0</v>
      </c>
      <c r="I234" s="32"/>
    </row>
    <row r="235" spans="1:9" ht="12.75" hidden="1">
      <c r="A235" s="50" t="s">
        <v>271</v>
      </c>
      <c r="B235" s="54">
        <f>SUM('Egresos Reales'!B104)</f>
        <v>0</v>
      </c>
      <c r="C235" s="54">
        <f>SUM('Egresos Reales'!C104)</f>
        <v>0</v>
      </c>
      <c r="D235" s="54">
        <f>SUM('Egresos Reales'!D104)</f>
        <v>0</v>
      </c>
      <c r="E235" s="54">
        <f>SUM('Egresos Reales'!E104)</f>
        <v>0</v>
      </c>
      <c r="F235" s="54">
        <f>SUM('Egresos Reales'!F104)</f>
        <v>0</v>
      </c>
      <c r="G235" s="54">
        <f>SUM('Egresos Reales'!G104)</f>
        <v>0</v>
      </c>
      <c r="H235" s="54">
        <f t="shared" si="35"/>
        <v>0</v>
      </c>
      <c r="I235" s="32"/>
    </row>
    <row r="236" spans="1:9" ht="12.75" hidden="1">
      <c r="A236" s="50" t="s">
        <v>297</v>
      </c>
      <c r="B236" s="54">
        <f>SUM('Egresos Reales'!B105)</f>
        <v>0</v>
      </c>
      <c r="C236" s="54">
        <f>SUM('Egresos Reales'!C105)</f>
        <v>0</v>
      </c>
      <c r="D236" s="54">
        <f>SUM('Egresos Reales'!D105)</f>
        <v>0</v>
      </c>
      <c r="E236" s="54">
        <f>SUM('Egresos Reales'!E105)</f>
        <v>0</v>
      </c>
      <c r="F236" s="54">
        <f>SUM('Egresos Reales'!F105)</f>
        <v>0</v>
      </c>
      <c r="G236" s="54">
        <f>SUM('Egresos Reales'!G105)</f>
        <v>0</v>
      </c>
      <c r="H236" s="54">
        <f t="shared" si="35"/>
        <v>0</v>
      </c>
      <c r="I236" s="32"/>
    </row>
    <row r="237" spans="1:9" ht="12.75" hidden="1">
      <c r="A237" s="50" t="s">
        <v>272</v>
      </c>
      <c r="B237" s="54">
        <f>SUM('Egresos Reales'!B106)</f>
        <v>0</v>
      </c>
      <c r="C237" s="54">
        <f>SUM('Egresos Reales'!C106)</f>
        <v>0</v>
      </c>
      <c r="D237" s="54">
        <f>SUM('Egresos Reales'!D106)</f>
        <v>0</v>
      </c>
      <c r="E237" s="54">
        <f>SUM('Egresos Reales'!E106)</f>
        <v>0</v>
      </c>
      <c r="F237" s="54">
        <f>SUM('Egresos Reales'!F106)</f>
        <v>0</v>
      </c>
      <c r="G237" s="54">
        <f>SUM('Egresos Reales'!G106)</f>
        <v>0</v>
      </c>
      <c r="H237" s="54">
        <f t="shared" si="35"/>
        <v>0</v>
      </c>
      <c r="I237" s="32"/>
    </row>
    <row r="238" spans="1:9" ht="12.75" hidden="1">
      <c r="A238" s="50" t="s">
        <v>273</v>
      </c>
      <c r="B238" s="54">
        <f>SUM('Egresos Reales'!B107)</f>
        <v>0</v>
      </c>
      <c r="C238" s="54">
        <f>SUM('Egresos Reales'!C107)</f>
        <v>0</v>
      </c>
      <c r="D238" s="54">
        <f>SUM('Egresos Reales'!D107)</f>
        <v>0</v>
      </c>
      <c r="E238" s="54">
        <f>SUM('Egresos Reales'!E107)</f>
        <v>0</v>
      </c>
      <c r="F238" s="54">
        <f>SUM('Egresos Reales'!F107)</f>
        <v>0</v>
      </c>
      <c r="G238" s="54">
        <f>SUM('Egresos Reales'!G107)</f>
        <v>0</v>
      </c>
      <c r="H238" s="54">
        <f t="shared" si="35"/>
        <v>0</v>
      </c>
      <c r="I238" s="32"/>
    </row>
    <row r="239" spans="1:9" ht="12.75">
      <c r="A239" s="50" t="s">
        <v>274</v>
      </c>
      <c r="B239" s="54">
        <f>SUM('Egresos Reales'!B108)</f>
        <v>0</v>
      </c>
      <c r="C239" s="54">
        <f>SUM('Egresos Reales'!C108)</f>
        <v>0</v>
      </c>
      <c r="D239" s="54">
        <f>SUM('Egresos Reales'!D108)</f>
        <v>0</v>
      </c>
      <c r="E239" s="54">
        <f>SUM('Egresos Reales'!E108)</f>
        <v>0</v>
      </c>
      <c r="F239" s="54">
        <f>SUM('Egresos Reales'!F108)</f>
        <v>0</v>
      </c>
      <c r="G239" s="54">
        <f>SUM('Egresos Reales'!G108)</f>
        <v>0</v>
      </c>
      <c r="H239" s="54">
        <f t="shared" si="35"/>
        <v>0</v>
      </c>
      <c r="I239" s="32"/>
    </row>
    <row r="240" spans="1:9" ht="12.75">
      <c r="A240" s="50" t="s">
        <v>410</v>
      </c>
      <c r="B240" s="54">
        <f>SUM('Egresos Reales'!B109)</f>
        <v>95203.95</v>
      </c>
      <c r="C240" s="54">
        <f>SUM('Egresos Reales'!C109)</f>
        <v>0</v>
      </c>
      <c r="D240" s="54">
        <f>SUM('Egresos Reales'!D109)</f>
        <v>0</v>
      </c>
      <c r="E240" s="54">
        <f>SUM('Egresos Reales'!E109)</f>
        <v>0</v>
      </c>
      <c r="F240" s="54">
        <f>SUM('Egresos Reales'!F109)</f>
        <v>0</v>
      </c>
      <c r="G240" s="54">
        <f>SUM('Egresos Reales'!G109)</f>
        <v>1304223.61</v>
      </c>
      <c r="H240" s="54">
        <f t="shared" si="35"/>
        <v>1399427.56</v>
      </c>
      <c r="I240" s="32"/>
    </row>
    <row r="241" spans="1:9" ht="12.75">
      <c r="A241" s="50" t="s">
        <v>470</v>
      </c>
      <c r="B241" s="54">
        <f>SUM('Egresos Reales'!B110)</f>
        <v>0</v>
      </c>
      <c r="C241" s="54">
        <f>SUM('Egresos Reales'!C110)</f>
        <v>0</v>
      </c>
      <c r="D241" s="54">
        <f>SUM('Egresos Reales'!D110)</f>
        <v>0</v>
      </c>
      <c r="E241" s="54">
        <f>SUM('Egresos Reales'!E110)</f>
        <v>0</v>
      </c>
      <c r="F241" s="54">
        <f>SUM('Egresos Reales'!F110)</f>
        <v>0</v>
      </c>
      <c r="G241" s="54">
        <f>SUM('Egresos Reales'!G110)</f>
        <v>0</v>
      </c>
      <c r="H241" s="54">
        <f t="shared" si="35"/>
        <v>0</v>
      </c>
      <c r="I241" s="32"/>
    </row>
    <row r="242" spans="1:9" ht="12.75">
      <c r="A242" s="50" t="s">
        <v>309</v>
      </c>
      <c r="B242" s="54">
        <f>SUM('Egresos Reales'!B111)</f>
        <v>2206.49</v>
      </c>
      <c r="C242" s="54">
        <f>SUM('Egresos Reales'!C111)</f>
        <v>2710.68</v>
      </c>
      <c r="D242" s="54">
        <f>SUM('Egresos Reales'!D111)</f>
        <v>519750.68</v>
      </c>
      <c r="E242" s="54">
        <f>SUM('Egresos Reales'!E111)</f>
        <v>2285.07</v>
      </c>
      <c r="F242" s="54">
        <f>SUM('Egresos Reales'!F111)</f>
        <v>5262586.37</v>
      </c>
      <c r="G242" s="54">
        <f>SUM('Egresos Reales'!G111)</f>
        <v>3297.39</v>
      </c>
      <c r="H242" s="54">
        <f t="shared" si="35"/>
        <v>5792836.68</v>
      </c>
      <c r="I242" s="32"/>
    </row>
    <row r="243" spans="1:9" ht="12.75">
      <c r="A243" s="50" t="s">
        <v>310</v>
      </c>
      <c r="B243" s="54">
        <f>SUM('Egresos Reales'!B112)</f>
        <v>669313.42</v>
      </c>
      <c r="C243" s="54">
        <f>SUM('Egresos Reales'!C112)</f>
        <v>710827.08</v>
      </c>
      <c r="D243" s="54">
        <f>SUM('Egresos Reales'!D112)</f>
        <v>2737253.54</v>
      </c>
      <c r="E243" s="54">
        <f>SUM('Egresos Reales'!E112)</f>
        <v>1350155.42</v>
      </c>
      <c r="F243" s="54">
        <f>SUM('Egresos Reales'!F112)</f>
        <v>3286743.67</v>
      </c>
      <c r="G243" s="54">
        <f>SUM('Egresos Reales'!G112)</f>
        <v>710031.54</v>
      </c>
      <c r="H243" s="54">
        <f t="shared" si="35"/>
        <v>9464324.669999998</v>
      </c>
      <c r="I243" s="32"/>
    </row>
    <row r="244" spans="1:9" ht="12.75">
      <c r="A244" s="50" t="s">
        <v>328</v>
      </c>
      <c r="B244" s="54">
        <f>SUM('Egresos Reales'!B113)</f>
        <v>0</v>
      </c>
      <c r="C244" s="54">
        <f>SUM('Egresos Reales'!C113)</f>
        <v>0</v>
      </c>
      <c r="D244" s="54">
        <f>SUM('Egresos Reales'!D113)</f>
        <v>0</v>
      </c>
      <c r="E244" s="54">
        <f>SUM('Egresos Reales'!E113)</f>
        <v>0</v>
      </c>
      <c r="F244" s="54">
        <f>SUM('Egresos Reales'!F113)</f>
        <v>0</v>
      </c>
      <c r="G244" s="54">
        <f>SUM('Egresos Reales'!G113)</f>
        <v>0</v>
      </c>
      <c r="H244" s="54">
        <f t="shared" si="35"/>
        <v>0</v>
      </c>
      <c r="I244" s="32"/>
    </row>
    <row r="245" spans="1:9" ht="12.75">
      <c r="A245" s="50" t="s">
        <v>411</v>
      </c>
      <c r="B245" s="54">
        <f>SUM('Egresos Reales'!B114)</f>
        <v>1305754.88</v>
      </c>
      <c r="C245" s="54">
        <f>SUM('Egresos Reales'!C114)</f>
        <v>0</v>
      </c>
      <c r="D245" s="54">
        <f>SUM('Egresos Reales'!D114)</f>
        <v>0</v>
      </c>
      <c r="E245" s="54">
        <f>SUM('Egresos Reales'!E114)</f>
        <v>0</v>
      </c>
      <c r="F245" s="54">
        <f>SUM('Egresos Reales'!F114)</f>
        <v>0</v>
      </c>
      <c r="G245" s="54">
        <f>SUM('Egresos Reales'!G114)</f>
        <v>0</v>
      </c>
      <c r="H245" s="54">
        <f t="shared" si="35"/>
        <v>1305754.88</v>
      </c>
      <c r="I245" s="32"/>
    </row>
    <row r="246" spans="1:9" ht="12.75">
      <c r="A246" s="50" t="s">
        <v>471</v>
      </c>
      <c r="B246" s="54">
        <f>SUM('Egresos Reales'!B115)</f>
        <v>0</v>
      </c>
      <c r="C246" s="54">
        <f>SUM('Egresos Reales'!C115)</f>
        <v>0</v>
      </c>
      <c r="D246" s="54">
        <f>SUM('Egresos Reales'!D115)</f>
        <v>0</v>
      </c>
      <c r="E246" s="54">
        <f>SUM('Egresos Reales'!E115)</f>
        <v>0</v>
      </c>
      <c r="F246" s="54">
        <f>SUM('Egresos Reales'!F115)</f>
        <v>0</v>
      </c>
      <c r="G246" s="54">
        <f>SUM('Egresos Reales'!G115)</f>
        <v>0</v>
      </c>
      <c r="H246" s="54">
        <f t="shared" si="35"/>
        <v>0</v>
      </c>
      <c r="I246" s="32"/>
    </row>
    <row r="247" spans="1:9" ht="12.75">
      <c r="A247" s="100" t="s">
        <v>336</v>
      </c>
      <c r="B247" s="54">
        <f>SUM('Egresos Reales'!B116)</f>
        <v>0</v>
      </c>
      <c r="C247" s="54">
        <f>SUM('Egresos Reales'!C116)</f>
        <v>0</v>
      </c>
      <c r="D247" s="54">
        <f>SUM('Egresos Reales'!D116)</f>
        <v>0</v>
      </c>
      <c r="E247" s="54">
        <f>SUM('Egresos Reales'!E116)</f>
        <v>0</v>
      </c>
      <c r="F247" s="54">
        <f>SUM('Egresos Reales'!F116)</f>
        <v>0</v>
      </c>
      <c r="G247" s="54">
        <f>SUM('Egresos Reales'!G116)</f>
        <v>0</v>
      </c>
      <c r="H247" s="54">
        <f t="shared" si="35"/>
        <v>0</v>
      </c>
      <c r="I247" s="32"/>
    </row>
    <row r="248" spans="1:9" ht="12.75">
      <c r="A248" s="100" t="s">
        <v>412</v>
      </c>
      <c r="B248" s="54">
        <f>SUM('Egresos Reales'!B117)</f>
        <v>13259304.05</v>
      </c>
      <c r="C248" s="54">
        <f>SUM('Egresos Reales'!C117)</f>
        <v>0</v>
      </c>
      <c r="D248" s="54">
        <f>SUM('Egresos Reales'!D117)</f>
        <v>0</v>
      </c>
      <c r="E248" s="54">
        <f>SUM('Egresos Reales'!E117)</f>
        <v>0</v>
      </c>
      <c r="F248" s="54">
        <f>SUM('Egresos Reales'!F117)</f>
        <v>0</v>
      </c>
      <c r="G248" s="54">
        <f>SUM('Egresos Reales'!G117)</f>
        <v>0</v>
      </c>
      <c r="H248" s="54">
        <f t="shared" si="35"/>
        <v>13259304.05</v>
      </c>
      <c r="I248" s="32"/>
    </row>
    <row r="249" spans="1:9" ht="12.75">
      <c r="A249" s="100" t="s">
        <v>472</v>
      </c>
      <c r="B249" s="54">
        <f>SUM('Egresos Reales'!B118)</f>
        <v>0</v>
      </c>
      <c r="C249" s="54">
        <f>SUM('Egresos Reales'!C118)</f>
        <v>0</v>
      </c>
      <c r="D249" s="54">
        <f>SUM('Egresos Reales'!D118)</f>
        <v>0</v>
      </c>
      <c r="E249" s="54">
        <f>SUM('Egresos Reales'!E118)</f>
        <v>0</v>
      </c>
      <c r="F249" s="54">
        <f>SUM('Egresos Reales'!F118)</f>
        <v>0</v>
      </c>
      <c r="G249" s="54">
        <f>SUM('Egresos Reales'!G118)</f>
        <v>0</v>
      </c>
      <c r="H249" s="54">
        <f t="shared" si="35"/>
        <v>0</v>
      </c>
      <c r="I249" s="32"/>
    </row>
    <row r="250" spans="1:9" ht="12.75">
      <c r="A250" s="100" t="s">
        <v>337</v>
      </c>
      <c r="B250" s="54">
        <f>SUM('Egresos Reales'!B119)</f>
        <v>0</v>
      </c>
      <c r="C250" s="54">
        <f>SUM('Egresos Reales'!C119)</f>
        <v>0</v>
      </c>
      <c r="D250" s="54">
        <f>SUM('Egresos Reales'!D119)</f>
        <v>0</v>
      </c>
      <c r="E250" s="54">
        <f>SUM('Egresos Reales'!E119)</f>
        <v>203</v>
      </c>
      <c r="F250" s="54">
        <f>SUM('Egresos Reales'!F119)</f>
        <v>0</v>
      </c>
      <c r="G250" s="54">
        <f>SUM('Egresos Reales'!G119)</f>
        <v>0</v>
      </c>
      <c r="H250" s="54">
        <f t="shared" si="35"/>
        <v>203</v>
      </c>
      <c r="I250" s="32"/>
    </row>
    <row r="251" spans="1:9" ht="12.75">
      <c r="A251" s="100" t="s">
        <v>413</v>
      </c>
      <c r="B251" s="54">
        <f>SUM('Egresos Reales'!B120)</f>
        <v>-7060.08</v>
      </c>
      <c r="C251" s="54">
        <f>SUM('Egresos Reales'!C120)</f>
        <v>0</v>
      </c>
      <c r="D251" s="54">
        <f>SUM('Egresos Reales'!D120)</f>
        <v>74000</v>
      </c>
      <c r="E251" s="54">
        <f>SUM('Egresos Reales'!E120)</f>
        <v>230.84</v>
      </c>
      <c r="F251" s="54">
        <f>SUM('Egresos Reales'!F120)</f>
        <v>74000</v>
      </c>
      <c r="G251" s="54">
        <f>SUM('Egresos Reales'!G120)</f>
        <v>13.92</v>
      </c>
      <c r="H251" s="54">
        <f t="shared" si="35"/>
        <v>141184.68000000002</v>
      </c>
      <c r="I251" s="32"/>
    </row>
    <row r="252" spans="1:9" ht="12.75">
      <c r="A252" s="100" t="s">
        <v>473</v>
      </c>
      <c r="B252" s="54">
        <f>SUM('Egresos Reales'!B121)</f>
        <v>0</v>
      </c>
      <c r="C252" s="54">
        <f>SUM('Egresos Reales'!C121)</f>
        <v>0</v>
      </c>
      <c r="D252" s="54">
        <f>SUM('Egresos Reales'!D121)</f>
        <v>0</v>
      </c>
      <c r="E252" s="54">
        <f>SUM('Egresos Reales'!E121)</f>
        <v>0</v>
      </c>
      <c r="F252" s="54">
        <f>SUM('Egresos Reales'!F121)</f>
        <v>112932</v>
      </c>
      <c r="G252" s="54">
        <f>SUM('Egresos Reales'!G121)</f>
        <v>3290192.8</v>
      </c>
      <c r="H252" s="54">
        <f t="shared" si="35"/>
        <v>3403124.8</v>
      </c>
      <c r="I252" s="32"/>
    </row>
    <row r="253" spans="1:9" ht="12.75">
      <c r="A253" s="50" t="s">
        <v>338</v>
      </c>
      <c r="B253" s="54">
        <f>SUM('Egresos Reales'!B122)</f>
        <v>0</v>
      </c>
      <c r="C253" s="54">
        <f>SUM('Egresos Reales'!C122)</f>
        <v>0</v>
      </c>
      <c r="D253" s="54">
        <f>SUM('Egresos Reales'!D122)</f>
        <v>0</v>
      </c>
      <c r="E253" s="54">
        <f>SUM('Egresos Reales'!E122)</f>
        <v>0</v>
      </c>
      <c r="F253" s="54">
        <f>SUM('Egresos Reales'!F122)</f>
        <v>0</v>
      </c>
      <c r="G253" s="54">
        <f>SUM('Egresos Reales'!G122)</f>
        <v>0</v>
      </c>
      <c r="H253" s="54">
        <f t="shared" si="35"/>
        <v>0</v>
      </c>
      <c r="I253" s="32"/>
    </row>
    <row r="254" spans="1:9" ht="12.75">
      <c r="A254" s="50" t="s">
        <v>347</v>
      </c>
      <c r="B254" s="54">
        <f>SUM('Egresos Reales'!B123)</f>
        <v>0</v>
      </c>
      <c r="C254" s="54">
        <f>SUM('Egresos Reales'!C123)</f>
        <v>0</v>
      </c>
      <c r="D254" s="54">
        <f>SUM('Egresos Reales'!D123)</f>
        <v>0</v>
      </c>
      <c r="E254" s="54">
        <f>SUM('Egresos Reales'!E123)</f>
        <v>0</v>
      </c>
      <c r="F254" s="54">
        <f>SUM('Egresos Reales'!F123)</f>
        <v>0</v>
      </c>
      <c r="G254" s="54">
        <f>SUM('Egresos Reales'!G123)</f>
        <v>0</v>
      </c>
      <c r="H254" s="54">
        <f t="shared" si="35"/>
        <v>0</v>
      </c>
      <c r="I254" s="32"/>
    </row>
    <row r="255" spans="1:9" ht="12.75">
      <c r="A255" s="50" t="s">
        <v>414</v>
      </c>
      <c r="B255" s="54">
        <f>SUM('Egresos Reales'!B124)</f>
        <v>0</v>
      </c>
      <c r="C255" s="54">
        <f>SUM('Egresos Reales'!C124)</f>
        <v>518286.02</v>
      </c>
      <c r="D255" s="54">
        <f>SUM('Egresos Reales'!D124)</f>
        <v>0</v>
      </c>
      <c r="E255" s="54">
        <f>SUM('Egresos Reales'!E124)</f>
        <v>0</v>
      </c>
      <c r="F255" s="54">
        <f>SUM('Egresos Reales'!F124)</f>
        <v>0</v>
      </c>
      <c r="G255" s="54">
        <f>SUM('Egresos Reales'!G124)</f>
        <v>0</v>
      </c>
      <c r="H255" s="54">
        <f t="shared" si="35"/>
        <v>518286.02</v>
      </c>
      <c r="I255" s="32"/>
    </row>
    <row r="256" spans="1:9" ht="12.75">
      <c r="A256" s="8" t="s">
        <v>417</v>
      </c>
      <c r="B256" s="54">
        <f>SUM('Egresos Reales'!B125)</f>
        <v>0</v>
      </c>
      <c r="C256" s="54">
        <f>SUM('Egresos Reales'!C125)</f>
        <v>0</v>
      </c>
      <c r="D256" s="54">
        <f>SUM('Egresos Reales'!D125)</f>
        <v>0</v>
      </c>
      <c r="E256" s="54">
        <f>SUM('Egresos Reales'!E125)</f>
        <v>0</v>
      </c>
      <c r="F256" s="54">
        <f>SUM('Egresos Reales'!F125)</f>
        <v>0</v>
      </c>
      <c r="G256" s="54">
        <f>SUM('Egresos Reales'!G125)</f>
        <v>0</v>
      </c>
      <c r="H256" s="54">
        <f t="shared" si="35"/>
        <v>0</v>
      </c>
      <c r="I256" s="32"/>
    </row>
    <row r="257" spans="1:9" ht="12.75">
      <c r="A257" s="50" t="s">
        <v>358</v>
      </c>
      <c r="B257" s="54">
        <f>SUM('Egresos Reales'!B126)</f>
        <v>0</v>
      </c>
      <c r="C257" s="54">
        <f>SUM('Egresos Reales'!C126)</f>
        <v>0</v>
      </c>
      <c r="D257" s="54">
        <f>SUM('Egresos Reales'!D126)</f>
        <v>0</v>
      </c>
      <c r="E257" s="54">
        <f>SUM('Egresos Reales'!E126)</f>
        <v>0</v>
      </c>
      <c r="F257" s="54">
        <f>SUM('Egresos Reales'!F126)</f>
        <v>0</v>
      </c>
      <c r="G257" s="54">
        <f>SUM('Egresos Reales'!G126)</f>
        <v>0</v>
      </c>
      <c r="H257" s="54">
        <f t="shared" si="35"/>
        <v>0</v>
      </c>
      <c r="I257" s="32"/>
    </row>
    <row r="258" spans="1:9" ht="12.75">
      <c r="A258" s="50" t="s">
        <v>452</v>
      </c>
      <c r="B258" s="54">
        <f>SUM('Egresos Reales'!B127)</f>
        <v>0</v>
      </c>
      <c r="C258" s="54">
        <f>SUM('Egresos Reales'!C127)</f>
        <v>0</v>
      </c>
      <c r="D258" s="54">
        <f>SUM('Egresos Reales'!D127)</f>
        <v>0</v>
      </c>
      <c r="E258" s="54">
        <f>SUM('Egresos Reales'!E127)</f>
        <v>0</v>
      </c>
      <c r="F258" s="54">
        <f>SUM('Egresos Reales'!F127)</f>
        <v>0</v>
      </c>
      <c r="G258" s="54">
        <f>SUM('Egresos Reales'!G127)</f>
        <v>0</v>
      </c>
      <c r="H258" s="54">
        <f t="shared" si="35"/>
        <v>0</v>
      </c>
      <c r="I258" s="32"/>
    </row>
    <row r="259" spans="1:9" ht="12.75">
      <c r="A259" s="8" t="s">
        <v>415</v>
      </c>
      <c r="B259" s="54">
        <f>SUM('Egresos Reales'!B128)</f>
        <v>0</v>
      </c>
      <c r="C259" s="54">
        <f>SUM('Egresos Reales'!C128)</f>
        <v>0</v>
      </c>
      <c r="D259" s="54">
        <f>SUM('Egresos Reales'!D128)</f>
        <v>0</v>
      </c>
      <c r="E259" s="54">
        <f>SUM('Egresos Reales'!E128)</f>
        <v>0</v>
      </c>
      <c r="F259" s="54">
        <f>SUM('Egresos Reales'!F128)</f>
        <v>0</v>
      </c>
      <c r="G259" s="54">
        <f>SUM('Egresos Reales'!G128)</f>
        <v>0</v>
      </c>
      <c r="H259" s="54">
        <f t="shared" si="35"/>
        <v>0</v>
      </c>
      <c r="I259" s="32"/>
    </row>
    <row r="260" spans="1:9" ht="12.75">
      <c r="A260" s="8" t="s">
        <v>430</v>
      </c>
      <c r="B260" s="54">
        <f>SUM('Egresos Reales'!B129)</f>
        <v>0</v>
      </c>
      <c r="C260" s="54">
        <f>SUM('Egresos Reales'!C129)</f>
        <v>1849426.43</v>
      </c>
      <c r="D260" s="54">
        <f>SUM('Egresos Reales'!D129)</f>
        <v>1485891.29</v>
      </c>
      <c r="E260" s="54">
        <f>SUM('Egresos Reales'!E129)</f>
        <v>948783.22</v>
      </c>
      <c r="F260" s="54">
        <f>SUM('Egresos Reales'!F129)</f>
        <v>5416296.95</v>
      </c>
      <c r="G260" s="54">
        <f>SUM('Egresos Reales'!G129)</f>
        <v>1476280.29</v>
      </c>
      <c r="H260" s="54">
        <f t="shared" si="35"/>
        <v>11176678.18</v>
      </c>
      <c r="I260" s="32"/>
    </row>
    <row r="261" spans="1:9" ht="12.75">
      <c r="A261" s="8" t="s">
        <v>324</v>
      </c>
      <c r="B261" s="54">
        <f>SUM('Egresos Reales'!B130)</f>
        <v>0</v>
      </c>
      <c r="C261" s="54">
        <f>SUM('Egresos Reales'!C130)</f>
        <v>1727050.62</v>
      </c>
      <c r="D261" s="54">
        <f>SUM('Egresos Reales'!D130)</f>
        <v>1960658.08</v>
      </c>
      <c r="E261" s="54">
        <f>SUM('Egresos Reales'!E130)</f>
        <v>91234.82</v>
      </c>
      <c r="F261" s="54">
        <f>SUM('Egresos Reales'!F130)</f>
        <v>2198250.45</v>
      </c>
      <c r="G261" s="54">
        <f>SUM('Egresos Reales'!G130)</f>
        <v>0</v>
      </c>
      <c r="H261" s="54">
        <f t="shared" si="35"/>
        <v>5977193.970000001</v>
      </c>
      <c r="I261" s="32"/>
    </row>
    <row r="262" spans="1:9" ht="12.75">
      <c r="A262" s="8" t="s">
        <v>418</v>
      </c>
      <c r="B262" s="54">
        <f>SUM('Egresos Reales'!B131)</f>
        <v>0</v>
      </c>
      <c r="C262" s="54">
        <f>SUM('Egresos Reales'!C131)</f>
        <v>0</v>
      </c>
      <c r="D262" s="54">
        <f>SUM('Egresos Reales'!D131)</f>
        <v>0</v>
      </c>
      <c r="E262" s="54">
        <f>SUM('Egresos Reales'!E131)</f>
        <v>0</v>
      </c>
      <c r="F262" s="54">
        <f>SUM('Egresos Reales'!F131)</f>
        <v>0</v>
      </c>
      <c r="G262" s="54">
        <f>SUM('Egresos Reales'!G131)</f>
        <v>0</v>
      </c>
      <c r="H262" s="54">
        <f t="shared" si="35"/>
        <v>0</v>
      </c>
      <c r="I262" s="32"/>
    </row>
    <row r="263" spans="1:9" ht="12.75">
      <c r="A263" s="8" t="s">
        <v>457</v>
      </c>
      <c r="B263" s="54">
        <f>SUM('Egresos Reales'!B132)</f>
        <v>0</v>
      </c>
      <c r="C263" s="54">
        <f>SUM('Egresos Reales'!C132)</f>
        <v>0</v>
      </c>
      <c r="D263" s="54">
        <f>SUM('Egresos Reales'!D132)</f>
        <v>701338.56</v>
      </c>
      <c r="E263" s="54">
        <f>SUM('Egresos Reales'!E132)</f>
        <v>364678.2</v>
      </c>
      <c r="F263" s="54">
        <f>SUM('Egresos Reales'!F132)</f>
        <v>0</v>
      </c>
      <c r="G263" s="54">
        <f>SUM('Egresos Reales'!G132)</f>
        <v>0</v>
      </c>
      <c r="H263" s="54">
        <f t="shared" si="35"/>
        <v>1066016.76</v>
      </c>
      <c r="I263" s="32"/>
    </row>
    <row r="264" spans="1:9" ht="12.75">
      <c r="A264" s="56" t="s">
        <v>194</v>
      </c>
      <c r="B264" s="55">
        <f>SUM(B229:B263)</f>
        <v>15324722.71</v>
      </c>
      <c r="C264" s="55">
        <f aca="true" t="shared" si="36" ref="C264:H264">SUM(C229:C263)</f>
        <v>4808300.83</v>
      </c>
      <c r="D264" s="55">
        <f t="shared" si="36"/>
        <v>7478892.15</v>
      </c>
      <c r="E264" s="55">
        <f t="shared" si="36"/>
        <v>2757570.57</v>
      </c>
      <c r="F264" s="55">
        <f t="shared" si="36"/>
        <v>16350809.439999998</v>
      </c>
      <c r="G264" s="55">
        <f t="shared" si="36"/>
        <v>7546432.04</v>
      </c>
      <c r="H264" s="55">
        <f t="shared" si="36"/>
        <v>54266727.739999995</v>
      </c>
      <c r="I264" s="32"/>
    </row>
    <row r="265" spans="1:8" ht="12.75">
      <c r="A265" s="47"/>
      <c r="B265" s="54"/>
      <c r="C265" s="54"/>
      <c r="D265" s="54"/>
      <c r="E265" s="54"/>
      <c r="F265" s="54"/>
      <c r="G265" s="54"/>
      <c r="H265" s="54"/>
    </row>
    <row r="266" spans="1:10" ht="12.75">
      <c r="A266" s="58" t="s">
        <v>121</v>
      </c>
      <c r="B266" s="55">
        <f>SUM(B264+B227+B220+B187+B174+B168+B164+B155+B146+B138)</f>
        <v>66591393.599999994</v>
      </c>
      <c r="C266" s="55">
        <f aca="true" t="shared" si="37" ref="C266:H266">SUM(C264+C227+C220+C187+C174+C168+C164+C155+C146+C138)</f>
        <v>88853597.99000001</v>
      </c>
      <c r="D266" s="55">
        <f t="shared" si="37"/>
        <v>76722325.74000001</v>
      </c>
      <c r="E266" s="55">
        <f t="shared" si="37"/>
        <v>50619273.730000004</v>
      </c>
      <c r="F266" s="55">
        <f t="shared" si="37"/>
        <v>75244248.88999999</v>
      </c>
      <c r="G266" s="55">
        <f t="shared" si="37"/>
        <v>71782995.92</v>
      </c>
      <c r="H266" s="55">
        <f t="shared" si="37"/>
        <v>429813835.87</v>
      </c>
      <c r="I266" s="32"/>
      <c r="J266" s="32"/>
    </row>
    <row r="267" spans="1:8" ht="12.75">
      <c r="A267" s="8"/>
      <c r="B267" s="8"/>
      <c r="C267" s="8"/>
      <c r="D267" s="8"/>
      <c r="E267" s="8"/>
      <c r="F267" s="8"/>
      <c r="G267" s="8"/>
      <c r="H267" s="8"/>
    </row>
    <row r="268" spans="1:8" ht="12.75">
      <c r="A268" s="42" t="s">
        <v>176</v>
      </c>
      <c r="B268" s="43">
        <f aca="true" t="shared" si="38" ref="B268:H268">SUM(B7+B129-B266)</f>
        <v>95746689.04000002</v>
      </c>
      <c r="C268" s="43">
        <f t="shared" si="38"/>
        <v>88666739.91000003</v>
      </c>
      <c r="D268" s="43">
        <f t="shared" si="38"/>
        <v>80599926</v>
      </c>
      <c r="E268" s="43">
        <f t="shared" si="38"/>
        <v>75649195.54</v>
      </c>
      <c r="F268" s="43">
        <f t="shared" si="38"/>
        <v>66221854.150000036</v>
      </c>
      <c r="G268" s="43">
        <f t="shared" si="38"/>
        <v>60278577.120000035</v>
      </c>
      <c r="H268" s="43">
        <f t="shared" si="38"/>
        <v>60278577.120000005</v>
      </c>
    </row>
    <row r="271" ht="15.75">
      <c r="A271" s="95"/>
    </row>
  </sheetData>
  <sheetProtection/>
  <mergeCells count="3">
    <mergeCell ref="A2:H2"/>
    <mergeCell ref="A3:H3"/>
    <mergeCell ref="A1:H1"/>
  </mergeCells>
  <printOptions horizontalCentered="1"/>
  <pageMargins left="0" right="0" top="0.2362204724409449" bottom="0.1968503937007874" header="0" footer="0"/>
  <pageSetup firstPageNumber="40" useFirstPageNumber="1" fitToHeight="3" horizontalDpi="300" verticalDpi="300" orientation="landscape" scale="54" r:id="rId1"/>
  <rowBreaks count="3" manualBreakCount="3">
    <brk id="60" max="255" man="1"/>
    <brk id="132" max="255" man="1"/>
    <brk id="188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85" zoomScaleNormal="85" zoomScalePageLayoutView="0" workbookViewId="0" topLeftCell="A1">
      <selection activeCell="A1" sqref="A1:I51"/>
    </sheetView>
  </sheetViews>
  <sheetFormatPr defaultColWidth="11.421875" defaultRowHeight="12.75"/>
  <cols>
    <col min="1" max="1" width="37.00390625" style="0" bestFit="1" customWidth="1"/>
    <col min="2" max="3" width="13.7109375" style="0" customWidth="1"/>
    <col min="4" max="4" width="14.8515625" style="0" bestFit="1" customWidth="1"/>
    <col min="5" max="5" width="13.7109375" style="0" customWidth="1"/>
    <col min="6" max="6" width="15.00390625" style="0" bestFit="1" customWidth="1"/>
    <col min="7" max="7" width="14.00390625" style="0" bestFit="1" customWidth="1"/>
    <col min="8" max="8" width="14.8515625" style="0" bestFit="1" customWidth="1"/>
    <col min="9" max="9" width="14.00390625" style="0" bestFit="1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36</v>
      </c>
      <c r="B3" s="228"/>
      <c r="C3" s="228"/>
      <c r="D3" s="228"/>
      <c r="E3" s="228"/>
      <c r="F3" s="228"/>
      <c r="G3" s="228"/>
      <c r="H3" s="228"/>
      <c r="I3" s="228"/>
    </row>
    <row r="4" spans="1:9" ht="13.5" thickBot="1">
      <c r="A4" s="96"/>
      <c r="B4" s="96"/>
      <c r="C4" s="96"/>
      <c r="D4" s="96"/>
      <c r="E4" s="96"/>
      <c r="F4" s="96"/>
      <c r="G4" s="96"/>
      <c r="H4" s="96"/>
      <c r="I4" s="96"/>
    </row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13"/>
      <c r="C9" s="13"/>
      <c r="D9" s="7"/>
      <c r="E9" s="36"/>
      <c r="F9" s="103"/>
      <c r="G9" s="24"/>
      <c r="H9" s="24"/>
      <c r="I9" s="24"/>
    </row>
    <row r="10" spans="1:9" ht="12.75">
      <c r="A10" s="8" t="s">
        <v>21</v>
      </c>
      <c r="B10" s="214">
        <v>9029686</v>
      </c>
      <c r="C10" s="214">
        <v>10277599</v>
      </c>
      <c r="D10" s="11">
        <v>7200000</v>
      </c>
      <c r="E10" s="215">
        <v>3077599</v>
      </c>
      <c r="F10" s="112">
        <v>71297817</v>
      </c>
      <c r="G10" s="92">
        <f>SUM('Ingresos Reales'!H8)</f>
        <v>81713885</v>
      </c>
      <c r="H10" s="25">
        <f>SUM('Presupuesto Ingresos'!H8)</f>
        <v>74200000</v>
      </c>
      <c r="I10" s="92">
        <f>SUM(G10-H10)</f>
        <v>7513885</v>
      </c>
    </row>
    <row r="11" spans="1:9" ht="12.75">
      <c r="A11" s="8"/>
      <c r="B11" s="214"/>
      <c r="C11" s="214"/>
      <c r="D11" s="11"/>
      <c r="E11" s="215"/>
      <c r="F11" s="112"/>
      <c r="G11" s="25"/>
      <c r="H11" s="25"/>
      <c r="I11" s="25"/>
    </row>
    <row r="12" spans="1:9" ht="12.75">
      <c r="A12" s="8" t="s">
        <v>143</v>
      </c>
      <c r="B12" s="214">
        <v>18532451.939999998</v>
      </c>
      <c r="C12" s="214">
        <v>20660664.36</v>
      </c>
      <c r="D12" s="11">
        <v>20616000</v>
      </c>
      <c r="E12" s="215">
        <v>44664.359999999404</v>
      </c>
      <c r="F12" s="112">
        <v>38703812.51</v>
      </c>
      <c r="G12" s="92">
        <f>SUM('Ingresos Reales'!H9)</f>
        <v>42964665.22</v>
      </c>
      <c r="H12" s="25">
        <f>SUM('Presupuesto Ingresos'!H9)</f>
        <v>41232000</v>
      </c>
      <c r="I12" s="92">
        <f>SUM(G12-H12)</f>
        <v>1732665.2199999988</v>
      </c>
    </row>
    <row r="13" spans="1:9" ht="12.75">
      <c r="A13" s="8"/>
      <c r="B13" s="214"/>
      <c r="C13" s="214"/>
      <c r="D13" s="11"/>
      <c r="E13" s="215"/>
      <c r="F13" s="112"/>
      <c r="G13" s="25"/>
      <c r="H13" s="25"/>
      <c r="I13" s="25"/>
    </row>
    <row r="14" spans="1:9" ht="12.75">
      <c r="A14" s="8" t="s">
        <v>144</v>
      </c>
      <c r="B14" s="214">
        <v>40177.5</v>
      </c>
      <c r="C14" s="214">
        <v>25270</v>
      </c>
      <c r="D14" s="11">
        <v>60000</v>
      </c>
      <c r="E14" s="215">
        <v>-34730</v>
      </c>
      <c r="F14" s="112">
        <v>91383.25</v>
      </c>
      <c r="G14" s="92">
        <f>SUM('Ingresos Reales'!H10)</f>
        <v>32569</v>
      </c>
      <c r="H14" s="25">
        <f>SUM('Presupuesto Ingresos'!H10)</f>
        <v>150000</v>
      </c>
      <c r="I14" s="92">
        <f>SUM(G14-H14)</f>
        <v>-117431</v>
      </c>
    </row>
    <row r="15" spans="1:9" ht="12.75">
      <c r="A15" s="8"/>
      <c r="B15" s="214"/>
      <c r="C15" s="214"/>
      <c r="D15" s="11"/>
      <c r="E15" s="215"/>
      <c r="F15" s="112"/>
      <c r="G15" s="92"/>
      <c r="H15" s="25"/>
      <c r="I15" s="92"/>
    </row>
    <row r="16" spans="1:9" ht="12.75">
      <c r="A16" s="8" t="s">
        <v>145</v>
      </c>
      <c r="B16" s="214">
        <v>0</v>
      </c>
      <c r="C16" s="214">
        <v>0</v>
      </c>
      <c r="D16" s="11">
        <v>0</v>
      </c>
      <c r="E16" s="215">
        <v>0</v>
      </c>
      <c r="F16" s="112">
        <v>0</v>
      </c>
      <c r="G16" s="92">
        <f>SUM('Ingresos Reales'!H11)</f>
        <v>0</v>
      </c>
      <c r="H16" s="25">
        <f>SUM('Presupuesto Ingresos'!H11)</f>
        <v>0</v>
      </c>
      <c r="I16" s="92">
        <f>SUM(G16-H16)</f>
        <v>0</v>
      </c>
    </row>
    <row r="17" spans="1:9" ht="12.75">
      <c r="A17" s="8"/>
      <c r="B17" s="214"/>
      <c r="C17" s="214"/>
      <c r="D17" s="11"/>
      <c r="E17" s="215"/>
      <c r="G17" s="25"/>
      <c r="H17" s="25"/>
      <c r="I17" s="25"/>
    </row>
    <row r="18" spans="1:9" ht="12.75">
      <c r="A18" s="8" t="s">
        <v>146</v>
      </c>
      <c r="B18" s="214">
        <v>0</v>
      </c>
      <c r="C18" s="214">
        <v>0</v>
      </c>
      <c r="D18" s="11">
        <v>0</v>
      </c>
      <c r="E18" s="215">
        <v>0</v>
      </c>
      <c r="F18" s="112">
        <v>0</v>
      </c>
      <c r="G18" s="92">
        <f>SUM('Ingresos Reales'!H12)</f>
        <v>0</v>
      </c>
      <c r="H18" s="25">
        <f>SUM('Presupuesto Ingresos'!H12)</f>
        <v>0</v>
      </c>
      <c r="I18" s="92">
        <f>SUM(G18-H18)</f>
        <v>0</v>
      </c>
    </row>
    <row r="19" spans="1:9" ht="12.75">
      <c r="A19" s="8"/>
      <c r="B19" s="214"/>
      <c r="C19" s="214"/>
      <c r="D19" s="11"/>
      <c r="E19" s="215"/>
      <c r="F19" s="112"/>
      <c r="G19" s="92"/>
      <c r="H19" s="25"/>
      <c r="I19" s="92"/>
    </row>
    <row r="20" spans="1:9" ht="12.75">
      <c r="A20" s="8" t="s">
        <v>123</v>
      </c>
      <c r="B20" s="214">
        <v>0</v>
      </c>
      <c r="C20" s="214">
        <v>0</v>
      </c>
      <c r="D20" s="11">
        <v>0</v>
      </c>
      <c r="E20" s="215">
        <v>0</v>
      </c>
      <c r="F20" s="112">
        <v>0</v>
      </c>
      <c r="G20" s="92">
        <f>SUM('Ingresos Reales'!H13)</f>
        <v>0</v>
      </c>
      <c r="H20" s="25">
        <f>SUM('Presupuesto Ingresos'!H13)</f>
        <v>0</v>
      </c>
      <c r="I20" s="92">
        <f>SUM(G20-H20)</f>
        <v>0</v>
      </c>
    </row>
    <row r="21" spans="1:9" ht="12.75">
      <c r="A21" s="9"/>
      <c r="B21" s="216"/>
      <c r="C21" s="216"/>
      <c r="D21" s="12"/>
      <c r="E21" s="217"/>
      <c r="F21" s="207"/>
      <c r="G21" s="26"/>
      <c r="H21" s="26"/>
      <c r="I21" s="26"/>
    </row>
    <row r="22" spans="2:5" ht="12.75">
      <c r="B22" s="32"/>
      <c r="C22" s="32"/>
      <c r="D22" s="32"/>
      <c r="E22" s="32"/>
    </row>
    <row r="23" spans="1:9" ht="12.75">
      <c r="A23" s="5" t="s">
        <v>4</v>
      </c>
      <c r="B23" s="6">
        <f aca="true" t="shared" si="0" ref="B23:I23">SUM(B10:B21)</f>
        <v>27602315.439999998</v>
      </c>
      <c r="C23" s="6">
        <f t="shared" si="0"/>
        <v>30963533.36</v>
      </c>
      <c r="D23" s="6">
        <f t="shared" si="0"/>
        <v>27876000</v>
      </c>
      <c r="E23" s="6">
        <f t="shared" si="0"/>
        <v>3087533.3599999994</v>
      </c>
      <c r="F23" s="6">
        <f t="shared" si="0"/>
        <v>110093012.75999999</v>
      </c>
      <c r="G23" s="6">
        <f t="shared" si="0"/>
        <v>124711119.22</v>
      </c>
      <c r="H23" s="6">
        <f t="shared" si="0"/>
        <v>115582000</v>
      </c>
      <c r="I23" s="6">
        <f t="shared" si="0"/>
        <v>9129119.219999999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7" right="0.3937007874015748" top="0.31" bottom="0.17" header="0" footer="0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="84" zoomScaleNormal="84" zoomScalePageLayoutView="0" workbookViewId="0" topLeftCell="A1">
      <selection activeCell="A1" sqref="A1:I57"/>
    </sheetView>
  </sheetViews>
  <sheetFormatPr defaultColWidth="11.421875" defaultRowHeight="12.75"/>
  <cols>
    <col min="1" max="1" width="37.00390625" style="0" bestFit="1" customWidth="1"/>
    <col min="2" max="5" width="15.7109375" style="0" customWidth="1"/>
    <col min="6" max="6" width="16.140625" style="0" customWidth="1"/>
    <col min="7" max="7" width="15.00390625" style="0" customWidth="1"/>
    <col min="8" max="8" width="14.8515625" style="0" bestFit="1" customWidth="1"/>
    <col min="9" max="9" width="16.00390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300</v>
      </c>
      <c r="B3" s="228"/>
      <c r="C3" s="228"/>
      <c r="D3" s="228"/>
      <c r="E3" s="228"/>
      <c r="F3" s="228"/>
      <c r="G3" s="228"/>
      <c r="H3" s="228"/>
      <c r="I3" s="228"/>
    </row>
    <row r="4" spans="1:9" ht="13.5" thickBot="1">
      <c r="A4" s="96"/>
      <c r="B4" s="96"/>
      <c r="C4" s="96"/>
      <c r="D4" s="96"/>
      <c r="E4" s="96"/>
      <c r="F4" s="96"/>
      <c r="G4" s="96"/>
      <c r="H4" s="96"/>
      <c r="I4" s="96"/>
    </row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8" t="s">
        <v>147</v>
      </c>
      <c r="B10" s="11">
        <v>0</v>
      </c>
      <c r="C10" s="11">
        <v>0</v>
      </c>
      <c r="D10" s="11">
        <v>0</v>
      </c>
      <c r="E10" s="11">
        <v>0</v>
      </c>
      <c r="F10" s="25">
        <v>0</v>
      </c>
      <c r="G10" s="92">
        <f>SUM('Ingresos Reales'!H16)</f>
        <v>0</v>
      </c>
      <c r="H10" s="25">
        <f>SUM('Presupuesto Ingresos'!H16)</f>
        <v>0</v>
      </c>
      <c r="I10" s="92">
        <f>SUM(G10-H10)</f>
        <v>0</v>
      </c>
    </row>
    <row r="11" spans="1:9" ht="12.75">
      <c r="A11" s="8"/>
      <c r="B11" s="11"/>
      <c r="C11" s="11"/>
      <c r="D11" s="11"/>
      <c r="E11" s="11"/>
      <c r="F11" s="25"/>
      <c r="G11" s="92"/>
      <c r="H11" s="25"/>
      <c r="I11" s="92"/>
    </row>
    <row r="12" spans="1:9" ht="12.75">
      <c r="A12" s="8" t="s">
        <v>148</v>
      </c>
      <c r="B12" s="11">
        <v>219676.98</v>
      </c>
      <c r="C12" s="11">
        <v>283068.95</v>
      </c>
      <c r="D12" s="11">
        <v>100000</v>
      </c>
      <c r="E12" s="11">
        <v>183068.95</v>
      </c>
      <c r="F12" s="25">
        <v>329823.08</v>
      </c>
      <c r="G12" s="92">
        <f>SUM('Ingresos Reales'!H17)</f>
        <v>463871.75</v>
      </c>
      <c r="H12" s="25">
        <f>SUM('Presupuesto Ingresos'!H17)</f>
        <v>243000</v>
      </c>
      <c r="I12" s="92">
        <f>SUM(G12-H12)</f>
        <v>220871.75</v>
      </c>
    </row>
    <row r="13" spans="1:9" ht="12.75">
      <c r="A13" s="8"/>
      <c r="B13" s="11"/>
      <c r="C13" s="11"/>
      <c r="D13" s="11"/>
      <c r="E13" s="11"/>
      <c r="F13" s="25"/>
      <c r="G13" s="92"/>
      <c r="H13" s="25"/>
      <c r="I13" s="92"/>
    </row>
    <row r="14" spans="1:9" ht="12.75">
      <c r="A14" s="8" t="s">
        <v>149</v>
      </c>
      <c r="B14" s="11">
        <v>11392330.46</v>
      </c>
      <c r="C14" s="11">
        <v>9870431.71</v>
      </c>
      <c r="D14" s="11">
        <v>14700000</v>
      </c>
      <c r="E14" s="11">
        <v>-4829568.29</v>
      </c>
      <c r="F14" s="25">
        <v>23706859.94</v>
      </c>
      <c r="G14" s="92">
        <f>SUM('Ingresos Reales'!H18)</f>
        <v>14803357.51</v>
      </c>
      <c r="H14" s="25">
        <f>SUM('Presupuesto Ingresos'!H18)</f>
        <v>29400000</v>
      </c>
      <c r="I14" s="92">
        <f>SUM(G14-H14)</f>
        <v>-14596642.49</v>
      </c>
    </row>
    <row r="15" spans="1:9" ht="12.75">
      <c r="A15" s="8"/>
      <c r="B15" s="11"/>
      <c r="C15" s="11"/>
      <c r="D15" s="11"/>
      <c r="E15" s="11"/>
      <c r="F15" s="25"/>
      <c r="G15" s="92"/>
      <c r="H15" s="25"/>
      <c r="I15" s="92"/>
    </row>
    <row r="16" spans="1:9" ht="12.75">
      <c r="A16" s="8" t="s">
        <v>150</v>
      </c>
      <c r="B16" s="11">
        <v>172506.5</v>
      </c>
      <c r="C16" s="11">
        <v>179387</v>
      </c>
      <c r="D16" s="11">
        <v>215000</v>
      </c>
      <c r="E16" s="11">
        <v>-35613</v>
      </c>
      <c r="F16" s="25">
        <v>484158.58</v>
      </c>
      <c r="G16" s="92">
        <f>SUM('Ingresos Reales'!H19)</f>
        <v>384955</v>
      </c>
      <c r="H16" s="25">
        <f>SUM('Presupuesto Ingresos'!H19)</f>
        <v>329500</v>
      </c>
      <c r="I16" s="92">
        <f>SUM(G16-H16)</f>
        <v>55455</v>
      </c>
    </row>
    <row r="17" spans="1:9" ht="12.75">
      <c r="A17" s="8"/>
      <c r="B17" s="11"/>
      <c r="C17" s="11"/>
      <c r="D17" s="11"/>
      <c r="E17" s="11"/>
      <c r="F17" s="25"/>
      <c r="G17" s="92"/>
      <c r="H17" s="25"/>
      <c r="I17" s="92"/>
    </row>
    <row r="18" spans="1:9" ht="12.75">
      <c r="A18" s="8" t="s">
        <v>151</v>
      </c>
      <c r="B18" s="11">
        <v>1118339.78</v>
      </c>
      <c r="C18" s="11">
        <v>1021034.26</v>
      </c>
      <c r="D18" s="11">
        <v>620000</v>
      </c>
      <c r="E18" s="11">
        <v>401034.26</v>
      </c>
      <c r="F18" s="25">
        <v>2453977.88</v>
      </c>
      <c r="G18" s="92">
        <f>SUM('Ingresos Reales'!H20)</f>
        <v>2475427.8599999994</v>
      </c>
      <c r="H18" s="25">
        <f>SUM('Presupuesto Ingresos'!H20)</f>
        <v>1564000</v>
      </c>
      <c r="I18" s="92">
        <f>SUM(G18-H18)</f>
        <v>911427.8599999994</v>
      </c>
    </row>
    <row r="19" spans="1:9" ht="12.75">
      <c r="A19" s="8"/>
      <c r="B19" s="11"/>
      <c r="C19" s="11"/>
      <c r="D19" s="11"/>
      <c r="E19" s="11"/>
      <c r="F19" s="25"/>
      <c r="G19" s="92"/>
      <c r="H19" s="25"/>
      <c r="I19" s="92"/>
    </row>
    <row r="20" spans="1:9" ht="12.75">
      <c r="A20" s="8" t="s">
        <v>152</v>
      </c>
      <c r="B20" s="11">
        <v>0</v>
      </c>
      <c r="C20" s="11">
        <v>0</v>
      </c>
      <c r="D20" s="11">
        <v>0</v>
      </c>
      <c r="E20" s="11">
        <v>0</v>
      </c>
      <c r="F20" s="25">
        <v>0</v>
      </c>
      <c r="G20" s="92">
        <f>SUM('Ingresos Reales'!H21)</f>
        <v>0</v>
      </c>
      <c r="H20" s="25">
        <f>SUM('Presupuesto Ingresos'!H21)</f>
        <v>0</v>
      </c>
      <c r="I20" s="92">
        <f>SUM(G20-H20)</f>
        <v>0</v>
      </c>
    </row>
    <row r="21" spans="1:9" ht="12.75">
      <c r="A21" s="8"/>
      <c r="B21" s="11"/>
      <c r="C21" s="11"/>
      <c r="D21" s="11"/>
      <c r="E21" s="11"/>
      <c r="F21" s="25"/>
      <c r="G21" s="92"/>
      <c r="H21" s="25"/>
      <c r="I21" s="92"/>
    </row>
    <row r="22" spans="1:9" ht="12.75">
      <c r="A22" s="8" t="s">
        <v>222</v>
      </c>
      <c r="B22" s="11">
        <v>548080.74</v>
      </c>
      <c r="C22" s="11">
        <v>626947.56</v>
      </c>
      <c r="D22" s="11">
        <v>690000</v>
      </c>
      <c r="E22" s="11">
        <v>-63052.44000000006</v>
      </c>
      <c r="F22" s="25">
        <v>1296403.99</v>
      </c>
      <c r="G22" s="92">
        <f>SUM('Ingresos Reales'!H22)</f>
        <v>1290240.88</v>
      </c>
      <c r="H22" s="25">
        <f>SUM('Presupuesto Ingresos'!H22)</f>
        <v>1576500</v>
      </c>
      <c r="I22" s="92">
        <f>SUM(G22-H22)</f>
        <v>-286259.1200000001</v>
      </c>
    </row>
    <row r="23" spans="1:9" ht="12.75">
      <c r="A23" s="8"/>
      <c r="B23" s="11"/>
      <c r="C23" s="11"/>
      <c r="D23" s="11"/>
      <c r="E23" s="11"/>
      <c r="F23" s="25"/>
      <c r="G23" s="92"/>
      <c r="H23" s="25"/>
      <c r="I23" s="92"/>
    </row>
    <row r="24" spans="1:9" ht="12.75">
      <c r="A24" s="8" t="s">
        <v>153</v>
      </c>
      <c r="B24" s="11">
        <v>0</v>
      </c>
      <c r="C24" s="11">
        <v>0</v>
      </c>
      <c r="D24" s="11">
        <v>0</v>
      </c>
      <c r="E24" s="11">
        <v>0</v>
      </c>
      <c r="F24" s="25">
        <v>0</v>
      </c>
      <c r="G24" s="92">
        <f>SUM('Ingresos Reales'!H23)</f>
        <v>0</v>
      </c>
      <c r="H24" s="25">
        <f>SUM('Presupuesto Ingresos'!H23)</f>
        <v>0</v>
      </c>
      <c r="I24" s="92">
        <f>SUM(G24-H24)</f>
        <v>0</v>
      </c>
    </row>
    <row r="25" spans="1:9" ht="12.75">
      <c r="A25" s="8"/>
      <c r="B25" s="11"/>
      <c r="C25" s="11"/>
      <c r="D25" s="11"/>
      <c r="E25" s="11"/>
      <c r="F25" s="25"/>
      <c r="G25" s="92"/>
      <c r="H25" s="25"/>
      <c r="I25" s="92"/>
    </row>
    <row r="26" spans="1:9" ht="12.75">
      <c r="A26" s="8" t="s">
        <v>154</v>
      </c>
      <c r="B26" s="11">
        <v>0</v>
      </c>
      <c r="C26" s="11">
        <v>0</v>
      </c>
      <c r="D26" s="11">
        <v>0</v>
      </c>
      <c r="E26" s="11">
        <v>0</v>
      </c>
      <c r="F26" s="25">
        <v>0</v>
      </c>
      <c r="G26" s="92">
        <f>SUM('Ingresos Reales'!H24)</f>
        <v>0</v>
      </c>
      <c r="H26" s="25">
        <f>SUM('Presupuesto Ingresos'!H24)</f>
        <v>0</v>
      </c>
      <c r="I26" s="92">
        <f>SUM(G26-H26)</f>
        <v>0</v>
      </c>
    </row>
    <row r="27" spans="1:9" ht="12.75">
      <c r="A27" s="8"/>
      <c r="B27" s="11"/>
      <c r="C27" s="11"/>
      <c r="D27" s="11"/>
      <c r="E27" s="11"/>
      <c r="F27" s="25"/>
      <c r="G27" s="92"/>
      <c r="H27" s="25"/>
      <c r="I27" s="92"/>
    </row>
    <row r="28" spans="1:9" ht="12.75">
      <c r="A28" s="8" t="s">
        <v>155</v>
      </c>
      <c r="B28" s="11">
        <v>33623.5</v>
      </c>
      <c r="C28" s="11">
        <v>85922.4</v>
      </c>
      <c r="D28" s="11">
        <v>70000</v>
      </c>
      <c r="E28" s="11">
        <v>15922.4</v>
      </c>
      <c r="F28" s="25">
        <v>139477.9</v>
      </c>
      <c r="G28" s="92">
        <f>SUM('Ingresos Reales'!H25)</f>
        <v>313000</v>
      </c>
      <c r="H28" s="25">
        <f>SUM('Presupuesto Ingresos'!H25)</f>
        <v>212000</v>
      </c>
      <c r="I28" s="92">
        <f>SUM(G28-H28)</f>
        <v>101000</v>
      </c>
    </row>
    <row r="29" spans="1:9" ht="12.75">
      <c r="A29" s="8"/>
      <c r="B29" s="11"/>
      <c r="C29" s="11"/>
      <c r="D29" s="11"/>
      <c r="E29" s="11"/>
      <c r="F29" s="25"/>
      <c r="G29" s="92"/>
      <c r="H29" s="25"/>
      <c r="I29" s="92"/>
    </row>
    <row r="30" spans="1:9" ht="12.75">
      <c r="A30" s="8" t="s">
        <v>22</v>
      </c>
      <c r="B30" s="11">
        <v>1146494.35</v>
      </c>
      <c r="C30" s="11">
        <v>626659.86</v>
      </c>
      <c r="D30" s="11">
        <v>1650000</v>
      </c>
      <c r="E30" s="11">
        <v>-1023340.14</v>
      </c>
      <c r="F30" s="25">
        <v>3016017.06</v>
      </c>
      <c r="G30" s="92">
        <f>SUM('Ingresos Reales'!H26)</f>
        <v>2591332.36</v>
      </c>
      <c r="H30" s="25">
        <f>SUM('Presupuesto Ingresos'!H26)</f>
        <v>4050000</v>
      </c>
      <c r="I30" s="92">
        <f>SUM(G30-H30)</f>
        <v>-1458667.6400000001</v>
      </c>
    </row>
    <row r="31" spans="1:9" ht="12.75">
      <c r="A31" s="8"/>
      <c r="B31" s="11"/>
      <c r="C31" s="11"/>
      <c r="D31" s="11"/>
      <c r="E31" s="11"/>
      <c r="F31" s="25"/>
      <c r="G31" s="92"/>
      <c r="H31" s="25"/>
      <c r="I31" s="92"/>
    </row>
    <row r="32" spans="1:9" ht="12.75">
      <c r="A32" s="8" t="s">
        <v>123</v>
      </c>
      <c r="B32" s="11">
        <v>0</v>
      </c>
      <c r="C32" s="11">
        <v>0</v>
      </c>
      <c r="D32" s="11">
        <v>0</v>
      </c>
      <c r="E32" s="11">
        <v>0</v>
      </c>
      <c r="F32" s="25">
        <v>0</v>
      </c>
      <c r="G32" s="92">
        <f>SUM('Ingresos Reales'!H27)</f>
        <v>0</v>
      </c>
      <c r="H32" s="25">
        <f>SUM('Presupuesto Ingresos'!H27)</f>
        <v>0</v>
      </c>
      <c r="I32" s="92">
        <f>SUM(G32-H32)</f>
        <v>0</v>
      </c>
    </row>
    <row r="33" spans="1:9" ht="12.75">
      <c r="A33" s="9"/>
      <c r="B33" s="12"/>
      <c r="C33" s="12"/>
      <c r="D33" s="12"/>
      <c r="E33" s="12"/>
      <c r="F33" s="26"/>
      <c r="G33" s="26"/>
      <c r="H33" s="26"/>
      <c r="I33" s="26"/>
    </row>
    <row r="34" spans="1:9" ht="12.75">
      <c r="A34" s="15"/>
      <c r="B34" s="16"/>
      <c r="C34" s="16"/>
      <c r="D34" s="16"/>
      <c r="E34" s="16"/>
      <c r="F34" s="16"/>
      <c r="G34" s="16"/>
      <c r="H34" s="16"/>
      <c r="I34" s="225"/>
    </row>
    <row r="35" spans="1:9" ht="12.75">
      <c r="A35" s="5" t="s">
        <v>4</v>
      </c>
      <c r="B35" s="6">
        <f aca="true" t="shared" si="0" ref="B35:I35">SUM(B9:B33)</f>
        <v>14631052.31</v>
      </c>
      <c r="C35" s="6">
        <f t="shared" si="0"/>
        <v>12693451.74</v>
      </c>
      <c r="D35" s="6">
        <f t="shared" si="0"/>
        <v>18045000</v>
      </c>
      <c r="E35" s="6">
        <f t="shared" si="0"/>
        <v>-5351548.26</v>
      </c>
      <c r="F35" s="6">
        <f t="shared" si="0"/>
        <v>31426718.429999992</v>
      </c>
      <c r="G35" s="6">
        <f t="shared" si="0"/>
        <v>22322185.359999996</v>
      </c>
      <c r="H35" s="6">
        <f t="shared" si="0"/>
        <v>37375000</v>
      </c>
      <c r="I35" s="6">
        <f t="shared" si="0"/>
        <v>-15052814.64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5" right="0.3937007874015748" top="0.22" bottom="0.3937007874015748" header="0" footer="0.29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86" zoomScaleNormal="86" zoomScalePageLayoutView="0" workbookViewId="0" topLeftCell="A1">
      <selection activeCell="B29" sqref="B29"/>
    </sheetView>
  </sheetViews>
  <sheetFormatPr defaultColWidth="11.421875" defaultRowHeight="12.75"/>
  <cols>
    <col min="1" max="1" width="33.140625" style="0" bestFit="1" customWidth="1"/>
    <col min="2" max="3" width="13.8515625" style="0" customWidth="1"/>
    <col min="4" max="4" width="14.8515625" style="0" bestFit="1" customWidth="1"/>
    <col min="5" max="7" width="13.8515625" style="0" customWidth="1"/>
    <col min="8" max="8" width="14.8515625" style="0" bestFit="1" customWidth="1"/>
    <col min="9" max="9" width="13.8515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237</v>
      </c>
      <c r="B3" s="228"/>
      <c r="C3" s="228"/>
      <c r="D3" s="228"/>
      <c r="E3" s="228"/>
      <c r="F3" s="228"/>
      <c r="G3" s="228"/>
      <c r="H3" s="228"/>
      <c r="I3" s="228"/>
    </row>
    <row r="4" spans="1:9" ht="13.5" thickBot="1">
      <c r="A4" s="96"/>
      <c r="B4" s="96"/>
      <c r="C4" s="96"/>
      <c r="D4" s="96"/>
      <c r="E4" s="96"/>
      <c r="F4" s="96"/>
      <c r="G4" s="96"/>
      <c r="H4" s="96"/>
      <c r="I4" s="96"/>
    </row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65" t="s">
        <v>239</v>
      </c>
      <c r="B10" s="218">
        <v>0</v>
      </c>
      <c r="C10" s="218">
        <v>0</v>
      </c>
      <c r="D10" s="218">
        <v>0</v>
      </c>
      <c r="E10" s="218">
        <v>0</v>
      </c>
      <c r="F10" s="66">
        <v>0</v>
      </c>
      <c r="G10" s="93">
        <f>SUM('Ingresos Reales'!H30)</f>
        <v>0</v>
      </c>
      <c r="H10" s="66">
        <f>SUM('Presupuesto Ingresos'!H30)</f>
        <v>0</v>
      </c>
      <c r="I10" s="93">
        <f>SUM(G10-H10)</f>
        <v>0</v>
      </c>
    </row>
    <row r="11" spans="1:9" ht="12.75">
      <c r="A11" s="65"/>
      <c r="B11" s="218"/>
      <c r="C11" s="218"/>
      <c r="D11" s="218"/>
      <c r="E11" s="218"/>
      <c r="F11" s="66"/>
      <c r="G11" s="93"/>
      <c r="H11" s="66"/>
      <c r="I11" s="93"/>
    </row>
    <row r="12" spans="1:9" ht="25.5">
      <c r="A12" s="65" t="s">
        <v>282</v>
      </c>
      <c r="B12" s="218">
        <v>0</v>
      </c>
      <c r="C12" s="218">
        <v>0</v>
      </c>
      <c r="D12" s="218">
        <v>0</v>
      </c>
      <c r="E12" s="218">
        <v>0</v>
      </c>
      <c r="F12" s="66">
        <v>0</v>
      </c>
      <c r="G12" s="93">
        <f>SUM('Ingresos Reales'!H31)</f>
        <v>0</v>
      </c>
      <c r="H12" s="66">
        <f>SUM('Presupuesto Ingresos'!H31)</f>
        <v>0</v>
      </c>
      <c r="I12" s="93">
        <f>SUM(G12-H12)</f>
        <v>0</v>
      </c>
    </row>
    <row r="13" spans="1:9" ht="12.75">
      <c r="A13" s="65"/>
      <c r="B13" s="218"/>
      <c r="C13" s="218"/>
      <c r="D13" s="218"/>
      <c r="E13" s="218"/>
      <c r="F13" s="66"/>
      <c r="G13" s="93"/>
      <c r="H13" s="66"/>
      <c r="I13" s="93"/>
    </row>
    <row r="14" spans="1:9" ht="12.75">
      <c r="A14" s="65" t="s">
        <v>240</v>
      </c>
      <c r="B14" s="218">
        <v>0</v>
      </c>
      <c r="C14" s="218">
        <v>0</v>
      </c>
      <c r="D14" s="218">
        <v>0</v>
      </c>
      <c r="E14" s="218">
        <v>0</v>
      </c>
      <c r="F14" s="66">
        <v>0</v>
      </c>
      <c r="G14" s="93">
        <f>SUM('Ingresos Reales'!H32)</f>
        <v>0</v>
      </c>
      <c r="H14" s="66">
        <f>SUM('Presupuesto Ingresos'!H32)</f>
        <v>0</v>
      </c>
      <c r="I14" s="93">
        <f>SUM(G14-H14)</f>
        <v>0</v>
      </c>
    </row>
    <row r="15" spans="1:9" ht="12.75">
      <c r="A15" s="9"/>
      <c r="B15" s="219"/>
      <c r="C15" s="219"/>
      <c r="D15" s="219"/>
      <c r="E15" s="219"/>
      <c r="F15" s="26"/>
      <c r="G15" s="26"/>
      <c r="H15" s="26"/>
      <c r="I15" s="26"/>
    </row>
    <row r="16" spans="1:9" ht="12.75">
      <c r="A16" s="16"/>
      <c r="B16" s="16"/>
      <c r="C16" s="16"/>
      <c r="D16" s="16"/>
      <c r="E16" s="16"/>
      <c r="F16" s="35"/>
      <c r="G16" s="35"/>
      <c r="H16" s="35"/>
      <c r="I16" s="35"/>
    </row>
    <row r="17" spans="1:9" ht="12.75">
      <c r="A17" s="5" t="s">
        <v>4</v>
      </c>
      <c r="B17" s="6">
        <f aca="true" t="shared" si="0" ref="B17:I17">SUM(B9:B15)</f>
        <v>0</v>
      </c>
      <c r="C17" s="6">
        <f t="shared" si="0"/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94">
        <f t="shared" si="0"/>
        <v>0</v>
      </c>
      <c r="H17" s="6">
        <f t="shared" si="0"/>
        <v>0</v>
      </c>
      <c r="I17" s="94">
        <f t="shared" si="0"/>
        <v>0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9" right="0.28" top="0.28" bottom="1" header="0" footer="0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="87" zoomScaleNormal="87" zoomScalePageLayoutView="0" workbookViewId="0" topLeftCell="A1">
      <selection activeCell="A1" sqref="A1:I58"/>
    </sheetView>
  </sheetViews>
  <sheetFormatPr defaultColWidth="11.421875" defaultRowHeight="12.75"/>
  <cols>
    <col min="1" max="1" width="38.421875" style="0" bestFit="1" customWidth="1"/>
    <col min="2" max="9" width="15.8515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37</v>
      </c>
      <c r="B3" s="228"/>
      <c r="C3" s="228"/>
      <c r="D3" s="228"/>
      <c r="E3" s="228"/>
      <c r="F3" s="228"/>
      <c r="G3" s="228"/>
      <c r="H3" s="228"/>
      <c r="I3" s="228"/>
    </row>
    <row r="4" spans="1:9" ht="12.75">
      <c r="A4" s="96"/>
      <c r="B4" s="96"/>
      <c r="C4" s="96"/>
      <c r="D4" s="96"/>
      <c r="E4" s="96"/>
      <c r="F4" s="96"/>
      <c r="G4" s="96"/>
      <c r="H4" s="96"/>
      <c r="I4" s="96"/>
    </row>
    <row r="5" spans="1:9" ht="12.75">
      <c r="A5" s="226"/>
      <c r="B5" s="233" t="s">
        <v>479</v>
      </c>
      <c r="C5" s="233"/>
      <c r="D5" s="233"/>
      <c r="E5" s="233"/>
      <c r="F5" s="233" t="s">
        <v>480</v>
      </c>
      <c r="G5" s="233"/>
      <c r="H5" s="233"/>
      <c r="I5" s="233"/>
    </row>
    <row r="6" spans="1:9" ht="12.75">
      <c r="A6" s="5" t="s">
        <v>0</v>
      </c>
      <c r="B6" s="233" t="s">
        <v>181</v>
      </c>
      <c r="C6" s="233"/>
      <c r="D6" s="5" t="s">
        <v>34</v>
      </c>
      <c r="E6" s="5" t="s">
        <v>35</v>
      </c>
      <c r="F6" s="233" t="s">
        <v>181</v>
      </c>
      <c r="G6" s="233"/>
      <c r="H6" s="5" t="s">
        <v>34</v>
      </c>
      <c r="I6" s="5" t="s">
        <v>35</v>
      </c>
    </row>
    <row r="7" spans="1:9" ht="12.75">
      <c r="A7" s="227"/>
      <c r="B7" s="5">
        <v>2009</v>
      </c>
      <c r="C7" s="5">
        <v>2010</v>
      </c>
      <c r="D7" s="5">
        <v>2010</v>
      </c>
      <c r="E7" s="5"/>
      <c r="F7" s="5">
        <v>2009</v>
      </c>
      <c r="G7" s="5">
        <v>2010</v>
      </c>
      <c r="H7" s="5">
        <v>2010</v>
      </c>
      <c r="I7" s="5"/>
    </row>
    <row r="8" spans="1:9" ht="12.75">
      <c r="A8" s="15"/>
      <c r="B8" s="16"/>
      <c r="C8" s="16"/>
      <c r="D8" s="16"/>
      <c r="E8" s="16"/>
      <c r="F8" s="16"/>
      <c r="G8" s="16"/>
      <c r="H8" s="16"/>
      <c r="I8" s="225"/>
    </row>
    <row r="9" spans="1:9" ht="12.75">
      <c r="A9" s="7"/>
      <c r="B9" s="36"/>
      <c r="C9" s="36"/>
      <c r="D9" s="36"/>
      <c r="E9" s="36"/>
      <c r="F9" s="24"/>
      <c r="G9" s="24"/>
      <c r="H9" s="24"/>
      <c r="I9" s="24"/>
    </row>
    <row r="10" spans="1:9" ht="12.75">
      <c r="A10" s="8" t="s">
        <v>38</v>
      </c>
      <c r="B10" s="215">
        <v>91552</v>
      </c>
      <c r="C10" s="215">
        <v>104080</v>
      </c>
      <c r="D10" s="215">
        <v>126000</v>
      </c>
      <c r="E10" s="215">
        <v>-21920</v>
      </c>
      <c r="F10" s="25">
        <v>184504</v>
      </c>
      <c r="G10" s="92">
        <f>SUM('Ingresos Reales'!H35)</f>
        <v>1854584.38</v>
      </c>
      <c r="H10" s="25">
        <f>SUM('Presupuesto Ingresos'!H35)</f>
        <v>252000</v>
      </c>
      <c r="I10" s="92">
        <f>SUM(G10-H10)</f>
        <v>1602584.38</v>
      </c>
    </row>
    <row r="11" spans="1:9" ht="12.75">
      <c r="A11" s="8"/>
      <c r="B11" s="215"/>
      <c r="C11" s="215"/>
      <c r="D11" s="215"/>
      <c r="E11" s="215"/>
      <c r="F11" s="25"/>
      <c r="G11" s="92"/>
      <c r="H11" s="25"/>
      <c r="I11" s="92"/>
    </row>
    <row r="12" spans="1:9" ht="12.75">
      <c r="A12" s="8" t="s">
        <v>39</v>
      </c>
      <c r="B12" s="215">
        <v>865475.91</v>
      </c>
      <c r="C12" s="215">
        <v>1174168.83</v>
      </c>
      <c r="D12" s="215">
        <v>570000</v>
      </c>
      <c r="E12" s="215">
        <v>604168.83</v>
      </c>
      <c r="F12" s="25">
        <v>1139231.5</v>
      </c>
      <c r="G12" s="92">
        <f>SUM('Ingresos Reales'!H36)</f>
        <v>1434272.01</v>
      </c>
      <c r="H12" s="25">
        <f>SUM('Presupuesto Ingresos'!H36)</f>
        <v>1140000</v>
      </c>
      <c r="I12" s="92">
        <f>SUM(G12-H12)</f>
        <v>294272.01</v>
      </c>
    </row>
    <row r="13" spans="1:9" ht="12.75">
      <c r="A13" s="8"/>
      <c r="B13" s="215"/>
      <c r="C13" s="215"/>
      <c r="D13" s="215"/>
      <c r="E13" s="215"/>
      <c r="F13" s="25"/>
      <c r="G13" s="92"/>
      <c r="H13" s="25"/>
      <c r="I13" s="92"/>
    </row>
    <row r="14" spans="1:9" ht="12.75">
      <c r="A14" s="8" t="s">
        <v>156</v>
      </c>
      <c r="B14" s="215">
        <v>0</v>
      </c>
      <c r="C14" s="215">
        <v>0</v>
      </c>
      <c r="D14" s="215">
        <v>0</v>
      </c>
      <c r="E14" s="215">
        <v>0</v>
      </c>
      <c r="F14" s="25">
        <v>0</v>
      </c>
      <c r="G14" s="92">
        <f>SUM('Ingresos Reales'!H37)</f>
        <v>0</v>
      </c>
      <c r="H14" s="25">
        <f>SUM('Presupuesto Ingresos'!H37)</f>
        <v>0</v>
      </c>
      <c r="I14" s="92">
        <f>SUM(G14-H14)</f>
        <v>0</v>
      </c>
    </row>
    <row r="15" spans="1:9" ht="12.75">
      <c r="A15" s="8"/>
      <c r="B15" s="215"/>
      <c r="C15" s="215"/>
      <c r="D15" s="215"/>
      <c r="E15" s="215"/>
      <c r="F15" s="25"/>
      <c r="G15" s="92"/>
      <c r="H15" s="25"/>
      <c r="I15" s="92"/>
    </row>
    <row r="16" spans="1:9" ht="12.75">
      <c r="A16" s="8" t="s">
        <v>157</v>
      </c>
      <c r="B16" s="215">
        <v>0</v>
      </c>
      <c r="C16" s="215">
        <v>0</v>
      </c>
      <c r="D16" s="215">
        <v>0</v>
      </c>
      <c r="E16" s="215">
        <v>0</v>
      </c>
      <c r="F16" s="25">
        <v>0</v>
      </c>
      <c r="G16" s="92">
        <f>SUM('Ingresos Reales'!H38)</f>
        <v>0</v>
      </c>
      <c r="H16" s="25">
        <f>SUM('Presupuesto Ingresos'!H38)</f>
        <v>0</v>
      </c>
      <c r="I16" s="92">
        <f>SUM(G16-H16)</f>
        <v>0</v>
      </c>
    </row>
    <row r="17" spans="1:9" ht="12.75">
      <c r="A17" s="8"/>
      <c r="B17" s="215"/>
      <c r="C17" s="215"/>
      <c r="D17" s="215"/>
      <c r="E17" s="215"/>
      <c r="F17" s="25"/>
      <c r="G17" s="92"/>
      <c r="H17" s="25"/>
      <c r="I17" s="92"/>
    </row>
    <row r="18" spans="1:9" ht="12.75">
      <c r="A18" s="8" t="s">
        <v>158</v>
      </c>
      <c r="B18" s="215">
        <v>0</v>
      </c>
      <c r="C18" s="215">
        <v>0</v>
      </c>
      <c r="D18" s="215">
        <v>0</v>
      </c>
      <c r="E18" s="215">
        <v>0</v>
      </c>
      <c r="F18" s="25">
        <v>0</v>
      </c>
      <c r="G18" s="92">
        <f>SUM('Ingresos Reales'!H39)</f>
        <v>0</v>
      </c>
      <c r="H18" s="25">
        <f>SUM('Presupuesto Ingresos'!H39)</f>
        <v>0</v>
      </c>
      <c r="I18" s="92">
        <f>SUM(G18-H18)</f>
        <v>0</v>
      </c>
    </row>
    <row r="19" spans="1:9" ht="12.75">
      <c r="A19" s="8"/>
      <c r="B19" s="215"/>
      <c r="C19" s="215"/>
      <c r="D19" s="215"/>
      <c r="E19" s="215"/>
      <c r="F19" s="25"/>
      <c r="G19" s="92"/>
      <c r="H19" s="25"/>
      <c r="I19" s="92"/>
    </row>
    <row r="20" spans="1:9" ht="12.75">
      <c r="A20" s="8" t="s">
        <v>177</v>
      </c>
      <c r="B20" s="215">
        <v>0</v>
      </c>
      <c r="C20" s="215">
        <v>0</v>
      </c>
      <c r="D20" s="215">
        <v>0</v>
      </c>
      <c r="E20" s="215">
        <v>0</v>
      </c>
      <c r="F20" s="25">
        <v>0</v>
      </c>
      <c r="G20" s="92">
        <f>SUM('Ingresos Reales'!H40)</f>
        <v>0</v>
      </c>
      <c r="H20" s="25">
        <f>SUM('Presupuesto Ingresos'!H40)</f>
        <v>0</v>
      </c>
      <c r="I20" s="92">
        <f>SUM(G20-H20)</f>
        <v>0</v>
      </c>
    </row>
    <row r="21" spans="1:9" ht="12.75">
      <c r="A21" s="8"/>
      <c r="B21" s="215"/>
      <c r="C21" s="215"/>
      <c r="D21" s="215"/>
      <c r="E21" s="215"/>
      <c r="F21" s="25"/>
      <c r="G21" s="92"/>
      <c r="H21" s="25"/>
      <c r="I21" s="92"/>
    </row>
    <row r="22" spans="1:9" ht="12.75">
      <c r="A22" s="8" t="s">
        <v>159</v>
      </c>
      <c r="B22" s="215">
        <v>0</v>
      </c>
      <c r="C22" s="215">
        <v>0</v>
      </c>
      <c r="D22" s="215">
        <v>0</v>
      </c>
      <c r="E22" s="215">
        <v>0</v>
      </c>
      <c r="F22" s="25">
        <v>0</v>
      </c>
      <c r="G22" s="92">
        <f>SUM('Ingresos Reales'!H41)</f>
        <v>0</v>
      </c>
      <c r="H22" s="25">
        <f>SUM('Presupuesto Ingresos'!H41)</f>
        <v>0</v>
      </c>
      <c r="I22" s="92">
        <f>SUM(G22-H22)</f>
        <v>0</v>
      </c>
    </row>
    <row r="23" spans="1:9" ht="12.75">
      <c r="A23" s="8"/>
      <c r="B23" s="215"/>
      <c r="C23" s="215"/>
      <c r="D23" s="215"/>
      <c r="E23" s="215"/>
      <c r="F23" s="25"/>
      <c r="G23" s="92"/>
      <c r="H23" s="25"/>
      <c r="I23" s="92"/>
    </row>
    <row r="24" spans="1:9" ht="12.75">
      <c r="A24" s="8" t="s">
        <v>160</v>
      </c>
      <c r="B24" s="215">
        <v>0</v>
      </c>
      <c r="C24" s="215">
        <v>0</v>
      </c>
      <c r="D24" s="215">
        <v>0</v>
      </c>
      <c r="E24" s="215">
        <v>0</v>
      </c>
      <c r="F24" s="25">
        <v>0</v>
      </c>
      <c r="G24" s="92">
        <f>SUM('Ingresos Reales'!H42)</f>
        <v>0</v>
      </c>
      <c r="H24" s="25">
        <f>SUM('Presupuesto Ingresos'!H42)</f>
        <v>0</v>
      </c>
      <c r="I24" s="92">
        <f>SUM(G24-H24)</f>
        <v>0</v>
      </c>
    </row>
    <row r="25" spans="1:9" ht="12.75">
      <c r="A25" s="8"/>
      <c r="B25" s="215"/>
      <c r="C25" s="215"/>
      <c r="D25" s="215"/>
      <c r="E25" s="215"/>
      <c r="F25" s="25"/>
      <c r="G25" s="92"/>
      <c r="H25" s="25"/>
      <c r="I25" s="92"/>
    </row>
    <row r="26" spans="1:9" ht="12.75">
      <c r="A26" s="8" t="s">
        <v>23</v>
      </c>
      <c r="B26" s="215">
        <v>1089774.98</v>
      </c>
      <c r="C26" s="215">
        <v>547049.51</v>
      </c>
      <c r="D26" s="215">
        <v>1020000</v>
      </c>
      <c r="E26" s="215">
        <v>-472950.49</v>
      </c>
      <c r="F26" s="25">
        <v>2226762.2</v>
      </c>
      <c r="G26" s="92">
        <f>SUM('Ingresos Reales'!H43)</f>
        <v>1145772.2</v>
      </c>
      <c r="H26" s="25">
        <f>SUM('Presupuesto Ingresos'!H43)</f>
        <v>2040000</v>
      </c>
      <c r="I26" s="92">
        <f>SUM(G26-H26)</f>
        <v>-894227.8</v>
      </c>
    </row>
    <row r="27" spans="1:9" ht="12.75">
      <c r="A27" s="8"/>
      <c r="B27" s="215"/>
      <c r="C27" s="215"/>
      <c r="D27" s="215"/>
      <c r="E27" s="215"/>
      <c r="F27" s="25"/>
      <c r="G27" s="92"/>
      <c r="H27" s="25"/>
      <c r="I27" s="92"/>
    </row>
    <row r="28" spans="1:9" ht="12.75">
      <c r="A28" s="8" t="s">
        <v>161</v>
      </c>
      <c r="B28" s="215">
        <v>0</v>
      </c>
      <c r="C28" s="215">
        <v>0</v>
      </c>
      <c r="D28" s="215">
        <v>0</v>
      </c>
      <c r="E28" s="215">
        <v>0</v>
      </c>
      <c r="F28" s="25">
        <v>0</v>
      </c>
      <c r="G28" s="92">
        <f>SUM('Ingresos Reales'!H44)</f>
        <v>0</v>
      </c>
      <c r="H28" s="25">
        <f>SUM('Presupuesto Ingresos'!H44)</f>
        <v>0</v>
      </c>
      <c r="I28" s="92">
        <f>SUM(G28-H28)</f>
        <v>0</v>
      </c>
    </row>
    <row r="29" spans="1:9" ht="12.75">
      <c r="A29" s="8"/>
      <c r="B29" s="215"/>
      <c r="C29" s="215"/>
      <c r="D29" s="215"/>
      <c r="E29" s="215"/>
      <c r="F29" s="25"/>
      <c r="G29" s="92"/>
      <c r="H29" s="25"/>
      <c r="I29" s="92"/>
    </row>
    <row r="30" spans="1:9" ht="12.75">
      <c r="A30" s="8" t="s">
        <v>22</v>
      </c>
      <c r="B30" s="215">
        <v>14857</v>
      </c>
      <c r="C30" s="215">
        <v>0</v>
      </c>
      <c r="D30" s="215">
        <v>24000</v>
      </c>
      <c r="E30" s="215">
        <v>-24000</v>
      </c>
      <c r="F30" s="25">
        <v>31714</v>
      </c>
      <c r="G30" s="92">
        <f>SUM('Ingresos Reales'!H45)</f>
        <v>0</v>
      </c>
      <c r="H30" s="25">
        <f>SUM('Presupuesto Ingresos'!H45)</f>
        <v>48000</v>
      </c>
      <c r="I30" s="92">
        <f>SUM(G30-H30)</f>
        <v>-48000</v>
      </c>
    </row>
    <row r="31" spans="1:9" ht="12.75">
      <c r="A31" s="9"/>
      <c r="B31" s="19"/>
      <c r="C31" s="19"/>
      <c r="D31" s="19"/>
      <c r="E31" s="19"/>
      <c r="F31" s="26"/>
      <c r="G31" s="26"/>
      <c r="H31" s="26"/>
      <c r="I31" s="26"/>
    </row>
    <row r="32" spans="1:9" ht="12.75">
      <c r="A32" s="15"/>
      <c r="B32" s="16"/>
      <c r="C32" s="16"/>
      <c r="D32" s="16"/>
      <c r="E32" s="16"/>
      <c r="F32" s="35"/>
      <c r="G32" s="35"/>
      <c r="H32" s="35"/>
      <c r="I32" s="215"/>
    </row>
    <row r="33" spans="1:9" ht="12.75">
      <c r="A33" s="5" t="s">
        <v>4</v>
      </c>
      <c r="B33" s="94">
        <f>SUM(B9:B30)</f>
        <v>2061659.8900000001</v>
      </c>
      <c r="C33" s="94">
        <f>SUM(C9:C30)</f>
        <v>1825298.34</v>
      </c>
      <c r="D33" s="94">
        <f>SUM(D9:D30)</f>
        <v>1740000</v>
      </c>
      <c r="E33" s="94">
        <f>SUM(E9:E30)</f>
        <v>85298.33999999997</v>
      </c>
      <c r="F33" s="94">
        <f>SUM(F9:F30)</f>
        <v>3582211.7</v>
      </c>
      <c r="G33" s="94">
        <f>SUM(G10:G30)</f>
        <v>4434628.59</v>
      </c>
      <c r="H33" s="94">
        <f>SUM(H9:H30)</f>
        <v>3480000</v>
      </c>
      <c r="I33" s="94">
        <f>SUM(I9:I30)</f>
        <v>954628.5899999999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937007874015748" right="0.3937007874015748" top="0.33" bottom="0.17" header="0" footer="0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="82" zoomScaleNormal="82" zoomScalePageLayoutView="0" workbookViewId="0" topLeftCell="A1">
      <selection activeCell="A1" sqref="A1:I54"/>
    </sheetView>
  </sheetViews>
  <sheetFormatPr defaultColWidth="11.421875" defaultRowHeight="12.75"/>
  <cols>
    <col min="1" max="1" width="36.7109375" style="0" bestFit="1" customWidth="1"/>
    <col min="2" max="9" width="15.42187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40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7"/>
      <c r="C9" s="7"/>
      <c r="D9" s="7"/>
      <c r="E9" s="7"/>
      <c r="F9" s="24"/>
      <c r="G9" s="24"/>
      <c r="H9" s="24"/>
      <c r="I9" s="24"/>
    </row>
    <row r="10" spans="1:9" ht="12.75">
      <c r="A10" s="8" t="s">
        <v>24</v>
      </c>
      <c r="B10" s="11">
        <v>3177699.53</v>
      </c>
      <c r="C10" s="11">
        <v>10458329.850000001</v>
      </c>
      <c r="D10" s="11">
        <v>4345000</v>
      </c>
      <c r="E10" s="11">
        <v>6113329.8500000015</v>
      </c>
      <c r="F10" s="25">
        <v>9652553.96</v>
      </c>
      <c r="G10" s="92">
        <f>SUM('Ingresos Reales'!H48)</f>
        <v>17276142.58</v>
      </c>
      <c r="H10" s="25">
        <f>SUM('Presupuesto Ingresos'!H48)</f>
        <v>11215000</v>
      </c>
      <c r="I10" s="92">
        <f>SUM(G10-H10)</f>
        <v>6061142.579999998</v>
      </c>
    </row>
    <row r="11" spans="1:9" ht="12.75">
      <c r="A11" s="8"/>
      <c r="B11" s="11"/>
      <c r="C11" s="11"/>
      <c r="D11" s="11"/>
      <c r="E11" s="11"/>
      <c r="F11" s="25"/>
      <c r="G11" s="25"/>
      <c r="H11" s="25"/>
      <c r="I11" s="25"/>
    </row>
    <row r="12" spans="1:9" ht="12.75">
      <c r="A12" s="8" t="s">
        <v>25</v>
      </c>
      <c r="B12" s="11">
        <v>2168080.37</v>
      </c>
      <c r="C12" s="11">
        <v>2714089.64</v>
      </c>
      <c r="D12" s="11">
        <v>2260000</v>
      </c>
      <c r="E12" s="11">
        <v>454089.64</v>
      </c>
      <c r="F12" s="25">
        <v>7354236.600000001</v>
      </c>
      <c r="G12" s="92">
        <f>SUM('Ingresos Reales'!H49)</f>
        <v>7190869.26</v>
      </c>
      <c r="H12" s="25">
        <f>SUM('Presupuesto Ingresos'!H49)</f>
        <v>7650000</v>
      </c>
      <c r="I12" s="92">
        <f>SUM(G12-H12)</f>
        <v>-459130.7400000002</v>
      </c>
    </row>
    <row r="13" spans="1:9" ht="12.75">
      <c r="A13" s="8"/>
      <c r="B13" s="11"/>
      <c r="C13" s="11"/>
      <c r="D13" s="11"/>
      <c r="E13" s="11"/>
      <c r="F13" s="25"/>
      <c r="G13" s="25"/>
      <c r="H13" s="25"/>
      <c r="I13" s="25"/>
    </row>
    <row r="14" spans="1:9" ht="12.75">
      <c r="A14" s="8" t="s">
        <v>26</v>
      </c>
      <c r="B14" s="11">
        <v>0</v>
      </c>
      <c r="C14" s="11">
        <v>0</v>
      </c>
      <c r="D14" s="11">
        <v>0</v>
      </c>
      <c r="E14" s="11">
        <v>0</v>
      </c>
      <c r="F14" s="25">
        <v>0</v>
      </c>
      <c r="G14" s="92">
        <f>SUM('Ingresos Reales'!H50)</f>
        <v>0</v>
      </c>
      <c r="H14" s="25">
        <f>SUM('Presupuesto Ingresos'!H50)</f>
        <v>0</v>
      </c>
      <c r="I14" s="92">
        <f>SUM(G14-H14)</f>
        <v>0</v>
      </c>
    </row>
    <row r="15" spans="1:9" ht="12.75">
      <c r="A15" s="8"/>
      <c r="B15" s="11"/>
      <c r="C15" s="11"/>
      <c r="D15" s="11"/>
      <c r="E15" s="11"/>
      <c r="F15" s="25"/>
      <c r="G15" s="25"/>
      <c r="H15" s="25"/>
      <c r="I15" s="25"/>
    </row>
    <row r="16" spans="1:9" ht="12.75">
      <c r="A16" s="8" t="s">
        <v>162</v>
      </c>
      <c r="B16" s="11">
        <v>0</v>
      </c>
      <c r="C16" s="11">
        <v>0</v>
      </c>
      <c r="D16" s="11">
        <v>0</v>
      </c>
      <c r="E16" s="11">
        <v>0</v>
      </c>
      <c r="F16" s="25">
        <v>0</v>
      </c>
      <c r="G16" s="92">
        <f>SUM('Ingresos Reales'!H51)</f>
        <v>0</v>
      </c>
      <c r="H16" s="25">
        <f>SUM('Presupuesto Ingresos'!H51)</f>
        <v>0</v>
      </c>
      <c r="I16" s="92">
        <f>SUM(G16-H16)</f>
        <v>0</v>
      </c>
    </row>
    <row r="17" spans="1:9" ht="12.75">
      <c r="A17" s="8"/>
      <c r="B17" s="11"/>
      <c r="C17" s="11"/>
      <c r="D17" s="11"/>
      <c r="E17" s="11"/>
      <c r="F17" s="25"/>
      <c r="G17" s="25"/>
      <c r="H17" s="25"/>
      <c r="I17" s="25"/>
    </row>
    <row r="18" spans="1:9" ht="12.75">
      <c r="A18" s="8" t="s">
        <v>27</v>
      </c>
      <c r="B18" s="11">
        <v>0</v>
      </c>
      <c r="C18" s="11">
        <v>0</v>
      </c>
      <c r="D18" s="11">
        <v>0</v>
      </c>
      <c r="E18" s="11">
        <v>0</v>
      </c>
      <c r="F18" s="25">
        <v>0</v>
      </c>
      <c r="G18" s="92">
        <f>SUM('Ingresos Reales'!H52)</f>
        <v>0</v>
      </c>
      <c r="H18" s="25">
        <f>SUM('Presupuesto Ingresos'!H52)</f>
        <v>0</v>
      </c>
      <c r="I18" s="92">
        <f>SUM(G18-H18)</f>
        <v>0</v>
      </c>
    </row>
    <row r="19" spans="1:9" ht="12.75">
      <c r="A19" s="8"/>
      <c r="B19" s="11"/>
      <c r="C19" s="11"/>
      <c r="D19" s="11"/>
      <c r="E19" s="11"/>
      <c r="F19" s="25"/>
      <c r="G19" s="25"/>
      <c r="H19" s="32"/>
      <c r="I19" s="25"/>
    </row>
    <row r="20" spans="1:9" ht="12.75">
      <c r="A20" s="8" t="s">
        <v>22</v>
      </c>
      <c r="B20" s="11">
        <v>192216.29</v>
      </c>
      <c r="C20" s="11">
        <v>265499.24</v>
      </c>
      <c r="D20" s="11">
        <v>270000</v>
      </c>
      <c r="E20" s="11">
        <v>-4500.760000000009</v>
      </c>
      <c r="F20" s="25">
        <v>625396.59</v>
      </c>
      <c r="G20" s="92">
        <f>SUM('Ingresos Reales'!H53)</f>
        <v>492499.94</v>
      </c>
      <c r="H20" s="25">
        <f>SUM('Presupuesto Ingresos'!H53)</f>
        <v>540000</v>
      </c>
      <c r="I20" s="92">
        <f>SUM(G20-H20)</f>
        <v>-47500.06</v>
      </c>
    </row>
    <row r="21" spans="1:9" ht="12.75">
      <c r="A21" s="8"/>
      <c r="B21" s="11"/>
      <c r="C21" s="11"/>
      <c r="D21" s="11"/>
      <c r="E21" s="11"/>
      <c r="F21" s="25"/>
      <c r="G21" s="92"/>
      <c r="H21" s="25"/>
      <c r="I21" s="92"/>
    </row>
    <row r="22" spans="1:9" ht="12.75">
      <c r="A22" s="8" t="s">
        <v>123</v>
      </c>
      <c r="B22" s="11">
        <v>880804.19</v>
      </c>
      <c r="C22" s="11">
        <v>1220962.89</v>
      </c>
      <c r="D22" s="11">
        <v>1035000</v>
      </c>
      <c r="E22" s="11">
        <v>185962.89</v>
      </c>
      <c r="F22" s="25">
        <v>1497309.39</v>
      </c>
      <c r="G22" s="92">
        <f>SUM('Ingresos Reales'!H54)</f>
        <v>1666760.21</v>
      </c>
      <c r="H22" s="25">
        <f>SUM('Presupuesto Ingresos'!H54)</f>
        <v>1565000</v>
      </c>
      <c r="I22" s="92">
        <f>SUM(G22-H22)</f>
        <v>101760.20999999996</v>
      </c>
    </row>
    <row r="23" spans="1:9" ht="12.75">
      <c r="A23" s="9"/>
      <c r="B23" s="9"/>
      <c r="C23" s="9"/>
      <c r="D23" s="9"/>
      <c r="E23" s="9"/>
      <c r="F23" s="26"/>
      <c r="G23" s="26"/>
      <c r="H23" s="26"/>
      <c r="I23" s="26"/>
    </row>
    <row r="24" spans="7:9" ht="12.75">
      <c r="G24" s="69"/>
      <c r="I24" s="69"/>
    </row>
    <row r="25" spans="1:9" ht="12.75">
      <c r="A25" s="5" t="s">
        <v>4</v>
      </c>
      <c r="B25" s="6">
        <f aca="true" t="shared" si="0" ref="B25:I25">SUM(B9:B23)</f>
        <v>6418800.380000001</v>
      </c>
      <c r="C25" s="6">
        <f t="shared" si="0"/>
        <v>14658881.620000003</v>
      </c>
      <c r="D25" s="6">
        <f t="shared" si="0"/>
        <v>7910000</v>
      </c>
      <c r="E25" s="6">
        <f t="shared" si="0"/>
        <v>6748881.620000001</v>
      </c>
      <c r="F25" s="6">
        <f t="shared" si="0"/>
        <v>19129496.540000003</v>
      </c>
      <c r="G25" s="6">
        <f t="shared" si="0"/>
        <v>26626271.99</v>
      </c>
      <c r="H25" s="6">
        <f t="shared" si="0"/>
        <v>20970000</v>
      </c>
      <c r="I25" s="6">
        <f t="shared" si="0"/>
        <v>5656271.989999998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" right="0.19" top="0.23" bottom="0.17" header="0" footer="0"/>
  <pageSetup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="84" zoomScaleNormal="84" zoomScalePageLayoutView="0" workbookViewId="0" topLeftCell="A1">
      <selection activeCell="A1" sqref="A1:I54"/>
    </sheetView>
  </sheetViews>
  <sheetFormatPr defaultColWidth="11.421875" defaultRowHeight="12.75"/>
  <cols>
    <col min="1" max="1" width="38.28125" style="0" bestFit="1" customWidth="1"/>
    <col min="2" max="9" width="15.00390625" style="0" customWidth="1"/>
  </cols>
  <sheetData>
    <row r="1" spans="1:9" ht="15.75">
      <c r="A1" s="229" t="s">
        <v>311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28" t="s">
        <v>478</v>
      </c>
      <c r="B2" s="228"/>
      <c r="C2" s="228"/>
      <c r="D2" s="228"/>
      <c r="E2" s="228"/>
      <c r="F2" s="228"/>
      <c r="G2" s="228"/>
      <c r="H2" s="228"/>
      <c r="I2" s="228"/>
    </row>
    <row r="3" spans="1:9" ht="12.75">
      <c r="A3" s="228" t="s">
        <v>41</v>
      </c>
      <c r="B3" s="228"/>
      <c r="C3" s="228"/>
      <c r="D3" s="228"/>
      <c r="E3" s="228"/>
      <c r="F3" s="228"/>
      <c r="G3" s="228"/>
      <c r="H3" s="228"/>
      <c r="I3" s="228"/>
    </row>
    <row r="4" ht="13.5" thickBot="1"/>
    <row r="5" spans="1:9" ht="13.5" thickBot="1">
      <c r="A5" s="201"/>
      <c r="B5" s="232" t="s">
        <v>479</v>
      </c>
      <c r="C5" s="232"/>
      <c r="D5" s="232"/>
      <c r="E5" s="231"/>
      <c r="F5" s="230" t="s">
        <v>480</v>
      </c>
      <c r="G5" s="232"/>
      <c r="H5" s="232"/>
      <c r="I5" s="231"/>
    </row>
    <row r="6" spans="1:9" ht="13.5" thickBot="1">
      <c r="A6" s="202" t="s">
        <v>0</v>
      </c>
      <c r="B6" s="232" t="s">
        <v>181</v>
      </c>
      <c r="C6" s="231"/>
      <c r="D6" s="3" t="s">
        <v>34</v>
      </c>
      <c r="E6" s="3" t="s">
        <v>35</v>
      </c>
      <c r="F6" s="230" t="s">
        <v>181</v>
      </c>
      <c r="G6" s="231"/>
      <c r="H6" s="3" t="s">
        <v>34</v>
      </c>
      <c r="I6" s="3" t="s">
        <v>35</v>
      </c>
    </row>
    <row r="7" spans="1:9" ht="13.5" thickBot="1">
      <c r="A7" s="2"/>
      <c r="B7" s="4">
        <v>2009</v>
      </c>
      <c r="C7" s="4">
        <v>2010</v>
      </c>
      <c r="D7" s="4">
        <v>2010</v>
      </c>
      <c r="E7" s="4"/>
      <c r="F7" s="4">
        <v>2009</v>
      </c>
      <c r="G7" s="4">
        <v>2010</v>
      </c>
      <c r="H7" s="4">
        <v>2010</v>
      </c>
      <c r="I7" s="4"/>
    </row>
    <row r="9" spans="1:9" ht="12.75">
      <c r="A9" s="7"/>
      <c r="B9" s="13"/>
      <c r="C9" s="7"/>
      <c r="D9" s="14"/>
      <c r="E9" s="7"/>
      <c r="F9" s="107"/>
      <c r="G9" s="24"/>
      <c r="H9" s="107"/>
      <c r="I9" s="24"/>
    </row>
    <row r="10" spans="1:9" ht="12.75">
      <c r="A10" s="8" t="s">
        <v>30</v>
      </c>
      <c r="B10" s="214">
        <v>37770736</v>
      </c>
      <c r="C10" s="11">
        <v>50392217.8</v>
      </c>
      <c r="D10" s="35">
        <v>37275000</v>
      </c>
      <c r="E10" s="11">
        <v>13117217.799999997</v>
      </c>
      <c r="F10" s="109">
        <v>73808779</v>
      </c>
      <c r="G10" s="92">
        <f>SUM('Ingresos Reales'!H58)</f>
        <v>103429405</v>
      </c>
      <c r="H10" s="109">
        <f>SUM('Presupuesto Ingresos'!H57)</f>
        <v>72850000</v>
      </c>
      <c r="I10" s="92">
        <f>SUM(G10-H10)</f>
        <v>30579405</v>
      </c>
    </row>
    <row r="11" spans="1:9" ht="12.75">
      <c r="A11" s="8"/>
      <c r="B11" s="214"/>
      <c r="C11" s="11"/>
      <c r="D11" s="35"/>
      <c r="E11" s="11"/>
      <c r="F11" s="109"/>
      <c r="G11" s="25"/>
      <c r="H11" s="109"/>
      <c r="I11" s="25"/>
    </row>
    <row r="12" spans="1:9" ht="12.75">
      <c r="A12" s="8" t="s">
        <v>31</v>
      </c>
      <c r="B12" s="214">
        <v>3808368</v>
      </c>
      <c r="C12" s="11">
        <v>4608273</v>
      </c>
      <c r="D12" s="35">
        <v>3950000</v>
      </c>
      <c r="E12" s="11">
        <v>658273</v>
      </c>
      <c r="F12" s="109">
        <v>5895021</v>
      </c>
      <c r="G12" s="92">
        <f>SUM('Ingresos Reales'!H59)</f>
        <v>9172604</v>
      </c>
      <c r="H12" s="109">
        <f>SUM('Presupuesto Ingresos'!H58)</f>
        <v>6250000</v>
      </c>
      <c r="I12" s="92">
        <f>SUM(G12-H12)</f>
        <v>2922604</v>
      </c>
    </row>
    <row r="13" spans="1:9" ht="12.75">
      <c r="A13" s="8"/>
      <c r="B13" s="214"/>
      <c r="C13" s="11"/>
      <c r="D13" s="35"/>
      <c r="E13" s="11"/>
      <c r="F13" s="109"/>
      <c r="G13" s="25"/>
      <c r="H13" s="109"/>
      <c r="I13" s="25"/>
    </row>
    <row r="14" spans="1:9" ht="12.75">
      <c r="A14" s="8" t="s">
        <v>137</v>
      </c>
      <c r="B14" s="214">
        <v>0</v>
      </c>
      <c r="C14" s="11">
        <v>0</v>
      </c>
      <c r="D14" s="35">
        <v>0</v>
      </c>
      <c r="E14" s="11">
        <v>0</v>
      </c>
      <c r="F14" s="109">
        <v>0</v>
      </c>
      <c r="G14" s="92">
        <f>SUM('Ingresos Reales'!H60)</f>
        <v>0</v>
      </c>
      <c r="H14" s="109">
        <f>SUM('Presupuesto Ingresos'!H59)</f>
        <v>0</v>
      </c>
      <c r="I14" s="92">
        <f>SUM(G14-H14)</f>
        <v>0</v>
      </c>
    </row>
    <row r="15" spans="1:9" ht="12.75">
      <c r="A15" s="8"/>
      <c r="B15" s="214"/>
      <c r="C15" s="11"/>
      <c r="D15" s="35"/>
      <c r="E15" s="11"/>
      <c r="F15" s="109"/>
      <c r="G15" s="25"/>
      <c r="H15" s="109"/>
      <c r="I15" s="92"/>
    </row>
    <row r="16" spans="1:9" ht="12.75">
      <c r="A16" s="8" t="s">
        <v>28</v>
      </c>
      <c r="B16" s="214">
        <v>5217632</v>
      </c>
      <c r="C16" s="11">
        <v>6351027</v>
      </c>
      <c r="D16" s="35">
        <v>5400000</v>
      </c>
      <c r="E16" s="11">
        <v>951027</v>
      </c>
      <c r="F16" s="109">
        <v>13933045</v>
      </c>
      <c r="G16" s="92">
        <f>SUM('Ingresos Reales'!H61)</f>
        <v>14923186</v>
      </c>
      <c r="H16" s="109">
        <f>SUM('Presupuesto Ingresos'!H60)</f>
        <v>14440000</v>
      </c>
      <c r="I16" s="92">
        <f>SUM(G16-H16)</f>
        <v>483186</v>
      </c>
    </row>
    <row r="17" spans="1:9" ht="12.75">
      <c r="A17" s="8"/>
      <c r="B17" s="214"/>
      <c r="C17" s="11"/>
      <c r="D17" s="35"/>
      <c r="E17" s="11"/>
      <c r="F17" s="109"/>
      <c r="G17" s="25"/>
      <c r="H17" s="109"/>
      <c r="I17" s="25"/>
    </row>
    <row r="18" spans="1:9" ht="12.75">
      <c r="A18" s="8" t="s">
        <v>138</v>
      </c>
      <c r="B18" s="214">
        <v>868912</v>
      </c>
      <c r="C18" s="11">
        <v>0</v>
      </c>
      <c r="D18" s="35">
        <v>700000</v>
      </c>
      <c r="E18" s="11">
        <v>-700000</v>
      </c>
      <c r="F18" s="109">
        <v>1129307</v>
      </c>
      <c r="G18" s="92">
        <f>SUM('Ingresos Reales'!H62)</f>
        <v>0</v>
      </c>
      <c r="H18" s="109">
        <f>SUM('Presupuesto Ingresos'!H61)</f>
        <v>970000</v>
      </c>
      <c r="I18" s="92">
        <f>SUM(G18-H18)</f>
        <v>-970000</v>
      </c>
    </row>
    <row r="19" spans="1:9" ht="12.75">
      <c r="A19" s="8"/>
      <c r="B19" s="214"/>
      <c r="C19" s="11"/>
      <c r="D19" s="35"/>
      <c r="E19" s="11"/>
      <c r="F19" s="109"/>
      <c r="G19" s="25"/>
      <c r="H19" s="109"/>
      <c r="I19" s="25"/>
    </row>
    <row r="20" spans="1:9" ht="12.75">
      <c r="A20" s="8" t="s">
        <v>124</v>
      </c>
      <c r="B20" s="214">
        <v>1225318</v>
      </c>
      <c r="C20" s="11">
        <v>1111971</v>
      </c>
      <c r="D20" s="35">
        <v>1270000</v>
      </c>
      <c r="E20" s="11">
        <v>-158029</v>
      </c>
      <c r="F20" s="109">
        <v>3373559</v>
      </c>
      <c r="G20" s="92">
        <f>SUM('Ingresos Reales'!H63)</f>
        <v>2504442</v>
      </c>
      <c r="H20" s="109">
        <f>SUM('Presupuesto Ingresos'!H62)</f>
        <v>3500000</v>
      </c>
      <c r="I20" s="92">
        <f>SUM(G20-H20)</f>
        <v>-995558</v>
      </c>
    </row>
    <row r="21" spans="1:9" ht="12.75">
      <c r="A21" s="8"/>
      <c r="B21" s="214"/>
      <c r="C21" s="11"/>
      <c r="D21" s="35"/>
      <c r="E21" s="11"/>
      <c r="F21" s="109"/>
      <c r="G21" s="92"/>
      <c r="H21" s="109"/>
      <c r="I21" s="92"/>
    </row>
    <row r="22" spans="1:9" ht="12.75">
      <c r="A22" s="8" t="s">
        <v>139</v>
      </c>
      <c r="B22" s="214">
        <v>919568</v>
      </c>
      <c r="C22" s="11">
        <v>1184407</v>
      </c>
      <c r="D22" s="35">
        <v>990000</v>
      </c>
      <c r="E22" s="11">
        <v>194407</v>
      </c>
      <c r="F22" s="109">
        <v>2577023</v>
      </c>
      <c r="G22" s="92">
        <f>SUM('Ingresos Reales'!H64)</f>
        <v>3337778</v>
      </c>
      <c r="H22" s="109">
        <f>SUM('Presupuesto Ingresos'!H63)</f>
        <v>2700000</v>
      </c>
      <c r="I22" s="92">
        <f>SUM(G22-H22)</f>
        <v>637778</v>
      </c>
    </row>
    <row r="23" spans="1:9" ht="12.75">
      <c r="A23" s="8"/>
      <c r="B23" s="214"/>
      <c r="C23" s="11"/>
      <c r="D23" s="35"/>
      <c r="E23" s="11"/>
      <c r="F23" s="109"/>
      <c r="G23" s="92"/>
      <c r="H23" s="109"/>
      <c r="I23" s="92"/>
    </row>
    <row r="24" spans="1:9" ht="12.75">
      <c r="A24" s="8" t="s">
        <v>331</v>
      </c>
      <c r="B24" s="214">
        <v>1976655</v>
      </c>
      <c r="C24" s="11">
        <v>2533542</v>
      </c>
      <c r="D24" s="35">
        <v>2040000</v>
      </c>
      <c r="E24" s="11">
        <v>493542</v>
      </c>
      <c r="F24" s="109">
        <v>3766091</v>
      </c>
      <c r="G24" s="92">
        <f>SUM('Ingresos Reales'!H65)</f>
        <v>4595307</v>
      </c>
      <c r="H24" s="109">
        <f>SUM('Presupuesto Ingresos'!H64)</f>
        <v>3890000</v>
      </c>
      <c r="I24" s="92">
        <f>SUM(G24-H24)</f>
        <v>705307</v>
      </c>
    </row>
    <row r="25" spans="1:9" ht="12.75">
      <c r="A25" s="8"/>
      <c r="B25" s="214"/>
      <c r="C25" s="11"/>
      <c r="D25" s="35"/>
      <c r="E25" s="11"/>
      <c r="F25" s="109"/>
      <c r="G25" s="92"/>
      <c r="H25" s="109"/>
      <c r="I25" s="92"/>
    </row>
    <row r="26" spans="1:9" ht="12.75">
      <c r="A26" s="8" t="s">
        <v>339</v>
      </c>
      <c r="B26" s="214">
        <v>4613642</v>
      </c>
      <c r="C26" s="11">
        <v>4889005</v>
      </c>
      <c r="D26" s="35">
        <v>4100000</v>
      </c>
      <c r="E26" s="11">
        <v>789005</v>
      </c>
      <c r="F26" s="109">
        <v>6759052</v>
      </c>
      <c r="G26" s="92">
        <f>SUM('Ingresos Reales'!H66)</f>
        <v>8632725</v>
      </c>
      <c r="H26" s="109">
        <f>SUM('Presupuesto Ingresos'!H65)</f>
        <v>6700000</v>
      </c>
      <c r="I26" s="92">
        <f>SUM(G26-H26)</f>
        <v>1932725</v>
      </c>
    </row>
    <row r="27" spans="1:9" ht="12.75">
      <c r="A27" s="9"/>
      <c r="B27" s="17"/>
      <c r="C27" s="9"/>
      <c r="D27" s="18"/>
      <c r="E27" s="9"/>
      <c r="F27" s="32"/>
      <c r="G27" s="12"/>
      <c r="H27" s="32"/>
      <c r="I27" s="12"/>
    </row>
    <row r="28" spans="1:9" ht="12.75">
      <c r="A28" s="5" t="s">
        <v>4</v>
      </c>
      <c r="B28" s="6">
        <f aca="true" t="shared" si="0" ref="B28:I28">SUM(B9:B26)</f>
        <v>56400831</v>
      </c>
      <c r="C28" s="6">
        <f t="shared" si="0"/>
        <v>71070442.8</v>
      </c>
      <c r="D28" s="6">
        <f t="shared" si="0"/>
        <v>55725000</v>
      </c>
      <c r="E28" s="6">
        <f t="shared" si="0"/>
        <v>15345442.799999997</v>
      </c>
      <c r="F28" s="6">
        <f t="shared" si="0"/>
        <v>111241877</v>
      </c>
      <c r="G28" s="6">
        <f t="shared" si="0"/>
        <v>146595447</v>
      </c>
      <c r="H28" s="6">
        <f t="shared" si="0"/>
        <v>111300000</v>
      </c>
      <c r="I28" s="6">
        <f t="shared" si="0"/>
        <v>35295447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6" right="0.3937007874015748" top="0.27" bottom="0.19" header="0" footer="0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keywords/>
  <dc:description/>
  <cp:lastModifiedBy>Direccion de Transparencia y At'n. Ciudadana</cp:lastModifiedBy>
  <cp:lastPrinted>2010-07-27T18:48:22Z</cp:lastPrinted>
  <dcterms:created xsi:type="dcterms:W3CDTF">2000-02-14T21:44:41Z</dcterms:created>
  <dcterms:modified xsi:type="dcterms:W3CDTF">2010-08-02T16:34:43Z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