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640" windowHeight="9990"/>
  </bookViews>
  <sheets>
    <sheet name="INVENTARIO " sheetId="1" r:id="rId1"/>
    <sheet name="Categorias DP" sheetId="2" r:id="rId2"/>
  </sheets>
  <definedNames>
    <definedName name="_xlnm._FilterDatabase" localSheetId="0" hidden="1">'INVENTARIO '!$A$55:$A$81</definedName>
    <definedName name="académicos">'INVENTARIO '!$B$21:$C$21</definedName>
    <definedName name="biométricos">'INVENTARIO '!$B$29:$C$29</definedName>
    <definedName name="Características_físicas">'INVENTARIO '!$B$13:$C$13</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'!$B$9:$C$9</definedName>
    <definedName name="ideología">'INVENTARIO '!$B$41:$C$41</definedName>
    <definedName name="IDyCONT">'Categorias DP'!$B$2:$B$18</definedName>
    <definedName name="Laborales">'INVENTARIO '!$B$17:$C$17</definedName>
    <definedName name="Logico_Identificaciónycontacto">'INVENTARIO '!$C$9</definedName>
    <definedName name="migratorios">'INVENTARIO '!$B$33:$C$33</definedName>
    <definedName name="Origen_étnico_o_racial">'INVENTARIO '!$B$53:$C$53</definedName>
    <definedName name="Otros">'INVENTARIO '!$B$57:$C$57</definedName>
    <definedName name="pasatiempos">'INVENTARIO '!$B$37:$C$37</definedName>
    <definedName name="patrimoniales_financieros">'INVENTARIO '!$B$25:$C$25</definedName>
    <definedName name="salud">'INVENTARIO '!$B$45:$C$45</definedName>
    <definedName name="vida_sexual">'INVENTARIO '!$B$49:$C$49</definedName>
  </definedNames>
  <calcPr calcId="145621"/>
</workbook>
</file>

<file path=xl/calcChain.xml><?xml version="1.0" encoding="utf-8"?>
<calcChain xmlns="http://schemas.openxmlformats.org/spreadsheetml/2006/main">
  <c r="C7" i="1" l="1"/>
  <c r="C8" i="1" l="1"/>
  <c r="C16" i="1" l="1"/>
  <c r="C52" i="1"/>
  <c r="D78" i="1"/>
  <c r="C32" i="1"/>
  <c r="C33" i="1"/>
  <c r="C53" i="1"/>
  <c r="C51" i="1"/>
  <c r="C49" i="1"/>
  <c r="C48" i="1"/>
  <c r="C44" i="1"/>
  <c r="C43" i="1"/>
  <c r="C41" i="1"/>
  <c r="C40" i="1"/>
  <c r="C37" i="1"/>
  <c r="C35" i="1"/>
  <c r="C36" i="1"/>
  <c r="C24" i="1"/>
  <c r="C25" i="1"/>
  <c r="C20" i="1"/>
  <c r="C21" i="1"/>
  <c r="C28" i="1"/>
  <c r="C29" i="1"/>
  <c r="C9" i="1"/>
  <c r="C12" i="1"/>
  <c r="C13" i="1"/>
  <c r="C47" i="1"/>
  <c r="C45" i="1"/>
  <c r="C39" i="1"/>
  <c r="C31" i="1"/>
  <c r="C27" i="1"/>
  <c r="C23" i="1"/>
  <c r="C19" i="1"/>
  <c r="C17" i="1"/>
  <c r="C15" i="1"/>
  <c r="C11" i="1"/>
  <c r="D77" i="1" l="1"/>
  <c r="D79" i="1" s="1"/>
</calcChain>
</file>

<file path=xl/sharedStrings.xml><?xml version="1.0" encoding="utf-8"?>
<sst xmlns="http://schemas.openxmlformats.org/spreadsheetml/2006/main" count="456" uniqueCount="188">
  <si>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</si>
  <si>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</si>
  <si>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</si>
  <si>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</si>
  <si>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</si>
  <si>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</si>
  <si>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</si>
  <si>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</si>
  <si>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</si>
  <si>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</si>
  <si>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</si>
  <si>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</si>
  <si>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</si>
  <si>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</si>
  <si>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</si>
  <si>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</si>
  <si>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</si>
  <si>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</si>
  <si>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</si>
  <si>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</si>
  <si>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</si>
  <si>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</si>
  <si>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</si>
  <si>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</si>
  <si>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</si>
  <si>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</si>
  <si>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</si>
  <si>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</si>
  <si>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</si>
  <si>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</si>
  <si>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</si>
  <si>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</si>
  <si>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</si>
  <si>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</si>
  <si>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</si>
  <si>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</si>
  <si>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</si>
  <si>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</si>
  <si>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</si>
  <si>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</si>
  <si>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</si>
  <si>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</si>
  <si>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</si>
  <si>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</si>
  <si>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</si>
  <si>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</si>
  <si>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</si>
  <si>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</si>
  <si>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</si>
  <si>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</si>
  <si>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</si>
  <si>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</si>
  <si>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</si>
  <si>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</si>
  <si>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</si>
  <si>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</si>
  <si>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</si>
  <si>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</si>
  <si>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</si>
  <si>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</si>
  <si>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</si>
  <si>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</si>
  <si>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</si>
  <si>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</si>
  <si>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</si>
  <si>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</si>
  <si>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</si>
  <si>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</si>
  <si>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</si>
  <si>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</si>
  <si>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</si>
  <si>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</si>
  <si>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</si>
  <si>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</si>
  <si>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</si>
  <si>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</si>
  <si>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</si>
  <si>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</si>
  <si>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</si>
  <si>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</si>
  <si>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</si>
  <si>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</si>
  <si>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</si>
  <si>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</si>
  <si>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</si>
  <si>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</si>
  <si>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</si>
  <si>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</si>
  <si>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</si>
  <si>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</si>
  <si>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</si>
  <si>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</si>
  <si>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</si>
  <si>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</si>
  <si>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</si>
  <si>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</si>
  <si>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</si>
  <si>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</si>
  <si>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</si>
  <si>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</si>
  <si>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</si>
  <si>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</si>
  <si>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</si>
  <si>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</si>
  <si>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</si>
  <si>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</si>
  <si>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</si>
  <si>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</si>
  <si>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</si>
  <si>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</si>
  <si>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</si>
  <si>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</si>
  <si>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</si>
  <si>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</si>
  <si>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</si>
  <si>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</si>
  <si>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</si>
  <si>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</si>
  <si>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</si>
  <si>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</si>
  <si>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</si>
  <si>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</si>
  <si>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</si>
  <si>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</si>
  <si>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</si>
  <si>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</si>
  <si>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</si>
  <si>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</si>
  <si>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</si>
  <si>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</si>
  <si>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</si>
  <si>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</si>
  <si>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</si>
  <si>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</si>
  <si>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</si>
  <si>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</si>
  <si>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</si>
  <si>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</si>
  <si>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</si>
  <si>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</si>
  <si>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</si>
  <si>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</si>
  <si>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</si>
  <si>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</si>
  <si>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</si>
  <si>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</si>
  <si>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</si>
  <si>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</si>
  <si>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</si>
  <si>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</si>
  <si>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</si>
  <si>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</si>
  <si>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</si>
  <si>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</si>
  <si>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</si>
  <si>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</si>
  <si>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</si>
  <si>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</si>
  <si>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</si>
  <si>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</si>
  <si>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</si>
  <si>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</si>
  <si>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</si>
  <si>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</si>
  <si>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</si>
  <si>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</si>
  <si>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</si>
  <si>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</si>
  <si>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</si>
  <si>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</si>
  <si>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</si>
  <si>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</si>
  <si>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</si>
  <si>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</si>
  <si>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</si>
  <si>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</si>
  <si>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</si>
  <si>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</si>
  <si>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OFICINA DE RELACIONES EXTERIORES</t>
  </si>
  <si>
    <t>C. EMILIA GARCIA AYALA</t>
  </si>
  <si>
    <t>TRAMITE DE PASAPORTES</t>
  </si>
  <si>
    <t xml:space="preserve">Nombre para identificacion de la persona </t>
  </si>
  <si>
    <t xml:space="preserve">Articulo 15 Reglamento Orgánico de la Administración  Pública Municipal
Articulo 2 Fracción  1 del Reglamento de Pasaportes y del Documento de Identidad y viaje </t>
  </si>
  <si>
    <t>SOLO LOS LISTADOS QUE CONTIENEN LOS  NOMBRES DE LOS USUARIOS QUE TRAMITARON POR QUE TODOS LOS DOCUMENTOS ESTAN RESGUARDADOS EN LA S.R.E.</t>
  </si>
  <si>
    <t>EN LA OFICINA NO SE RESGUARDA NADA DE PAPELERIA POR QUE  NOSOTROS SOLO  RECEPCIONAMOS Y MANDAMOS TODO PARA QUE SE PUEDAN TRAMITAR LOS PASAPORTES DONDE SE RESGUARDA LA PAPELERIA ES LA DELEGACION DE RELACIONES EXTERIORES EN N.L.</t>
  </si>
  <si>
    <t>ELECTRONICO</t>
  </si>
  <si>
    <t xml:space="preserve"> COORDINADORA Y SECRETARIA ADMINISTRATIVA</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</si>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</sst>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theme="0" tint="-0.249977111117893"/>
      </left>
      <right/>
      <top style="medium">
        <color indexed="64"/>
      </top>
      <bottom style="thin">
        <color theme="0" tint="-0.249977111117893"/>
      </bottom>
      <diagonal/>
    </border>
  </borders>
  <cellStyleXfs count="2">
    <xf numFmtId="0" fontId="0" fillId="0" borderId="0"/>
    <xf numFmtId="0" fontId="14" fillId="10" borderId="0" applyNumberFormat="0" applyBorder="0" applyAlignment="0" applyProtection="0"/>
  </cellStyleXfs>
  <cellXfs count="253">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8"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protection locked="0"/>
    </xf>
    <xf numFmtId="0" fontId="1" fillId="0" borderId="34" xfId="0" applyFont="1" applyFill="1" applyBorder="1" applyAlignment="1" applyProtection="1">
      <alignment horizontal="left" vertical="center" wrapText="1"/>
      <protection locked="0"/>
    </xf>
    <xf numFmtId="0" fontId="1" fillId="0" borderId="89"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70"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10</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14</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18</xdr:row>
      <xdr:rowOff>16566</xdr:rowOff>
    </xdr:from>
    <xdr:to>
      <xdr:col>0</xdr:col>
      <xdr:colOff>2368308</xdr:colOff>
      <xdr:row>19</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22</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26</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28</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42</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46</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34</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38</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54</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50</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81</xdr:row>
      <xdr:rowOff>27215</xdr:rowOff>
    </xdr:from>
    <xdr:to>
      <xdr:col>1</xdr:col>
      <xdr:colOff>2598964</xdr:colOff>
      <xdr:row>81</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112059</xdr:colOff>
      <xdr:row>0</xdr:row>
      <xdr:rowOff>11206</xdr:rowOff>
    </xdr:from>
    <xdr:to>
      <xdr:col>0</xdr:col>
      <xdr:colOff>2061884</xdr:colOff>
      <xdr:row>4</xdr:row>
      <xdr:rowOff>367720</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059" y="11206"/>
          <a:ext cx="1949825" cy="1432279"/>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9"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2:K45" totalsRowShown="0" headerRowDxfId="51" dataDxfId="50" tableBorderDxfId="49">
  <tableColumns count="10">
    <tableColumn id="1" name="Datos personales" dataDxfId="48"/>
    <tableColumn id="2" name="No." dataDxfId="47">
      <calculatedColumnFormula>IF(OR(B43="Estado de salud físico presente, pasado o futuro",B43="Diagnóstico",B43="Estado de salud mental presente, pasado o futuro",B43="Información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46:K49" totalsRowShown="0" headerRowDxfId="38" dataDxfId="37" tableBorderDxfId="36">
  <tableColumns count="10">
    <tableColumn id="1" name="Datos personales" dataDxfId="35"/>
    <tableColumn id="2" name="No." dataDxfId="34">
      <calculatedColumnFormula>IF(OR(B47="Preferencias sexuales",B47="Prácticas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0:K52" totalsRowShown="0" headerRowDxfId="25" dataDxfId="24" tableBorderDxfId="23">
  <tableColumns count="10">
    <tableColumn id="1" name="Datos personales" dataDxfId="22"/>
    <tableColumn id="2" name="No." dataDxfId="21">
      <calculatedColumnFormula>IF(OR(B51="Pertenencia a un pueblo, etnia o región",B51="Lengua originaria", B51="Costumbres"),"1","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4:K57" totalsRowShown="0" headerRowDxfId="12" dataDxfId="11" tableBorderDxfId="10">
  <tableColumns count="10">
    <tableColumn id="1" name="Datos personales" dataDxfId="9"/>
    <tableColumn id="2" name="No." dataDxfId="8">
      <calculatedColumnFormula>IF(OR(B55=ISTEXT(B55),),"1""")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0:K13" totalsRowShown="0" headerRowDxfId="155" dataDxfId="154" tableBorderDxfId="153">
  <tableColumns count="10">
    <tableColumn id="1" name="Datos personales" dataDxfId="152"/>
    <tableColumn id="2" name="No." dataDxfId="151">
      <calculatedColumnFormula>IF(OR(B11="Color de la piel",B11="Color del iris",B11="Color del cabello",B11="Señas particulares", B11="Estatura", B11="Peso",B11="Cicatrices",B11="Tipo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4:K17" totalsRowShown="0" headerRowDxfId="142" dataDxfId="141" tableBorderDxfId="140">
  <tableColumns count="10">
    <tableColumn id="1" name="Datos personales" dataDxfId="139"/>
    <tableColumn id="2" name="No." dataDxfId="138">
      <calculatedColumnFormula>IF(OR(B15="Puesto o cargo que desempeña o área",B15="Domicilio de trabajo",B15="Correo electrónico institucional",B15="Teléfono institucional",B15="Referencias laborales", B15="Referencias personales",B15="Información generada durante los procesos de reclutamiento, selección y contratación",B15="Trayectoria laboral",B15="Capacitación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18:K21" totalsRowShown="0" headerRowDxfId="129" dataDxfId="128" tableBorderDxfId="127">
  <tableColumns count="10">
    <tableColumn id="1" name="Datos personales" dataDxfId="126"/>
    <tableColumn id="2" name="No." dataDxfId="125">
      <calculatedColumnFormula>IF(OR(B19="Trayectoria educativa",B19="Escolaridad",B19="Títulos",B19="Cédula profesional",B19="Certificados",B19="Reconocimientos"),"1","")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2:K25" totalsRowShown="0" headerRowDxfId="116" dataDxfId="115" tableBorderDxfId="114">
  <tableColumns count="10">
    <tableColumn id="1" name="Datos personales" dataDxfId="113"/>
    <tableColumn id="2" name="No." dataDxfId="112">
      <calculatedColumnFormula>IF(OR(B23="Bienes muebles",B23="Bienes inmuebles",B23="Información financiera",B23="Información fiscal", B23="Historial crediticio",B23="Sueldo",B23="Ingresos",B23="Egresos",B23="Cuentas bancarias / número de Cta.",B23="Número de tarjetas de crédito /débito",B23="Código de seguridad tarjeta",B23="Fecha de vencimiento",B23="Seguros",B23="Afores"),"1","")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26:K29" totalsRowShown="0" headerRowDxfId="103" dataDxfId="102" tableBorderDxfId="101">
  <tableColumns count="10">
    <tableColumn id="1" name="Datos personales" dataDxfId="100"/>
    <tableColumn id="2" name="No." dataDxfId="99">
      <calculatedColumnFormula>IF(OR(B27="Imagen del iris",B27="Mapa de venas",B27="Huella dactilar",B27="Palma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0:K33" totalsRowShown="0" headerRowDxfId="90" dataDxfId="89" tableBorderDxfId="88">
  <tableColumns count="10">
    <tableColumn id="1" name="Datos personales" dataDxfId="87"/>
    <tableColumn id="2" name="No." dataDxfId="86">
      <calculatedColumnFormula>IF(OR(B31="Entradas al país",B31="Salidas del país",B31="Tiempo de permanencia en el país",B31="Calidad migratoria",B31="Derechos de residencia",B31="Aseguramiento",B31="Repatriación"),"1","")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4:K37" totalsRowShown="0" headerRowDxfId="77" dataDxfId="76" tableBorderDxfId="75">
  <tableColumns count="10">
    <tableColumn id="1" name="Datos personales" dataDxfId="74"/>
    <tableColumn id="2" name="No." dataDxfId="73">
      <calculatedColumnFormula>IF(OR(B35="Pasatiempos",B35="Aficiones",B35="Deportes",B35="Juegos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38:K41" totalsRowShown="0" headerRowDxfId="64" dataDxfId="63" tableBorderDxfId="62">
  <tableColumns count="10">
    <tableColumn id="1" name="Datos personales" dataDxfId="61"/>
    <tableColumn id="2" name="No." dataDxfId="60">
      <calculatedColumnFormula>IF(OR(B39="Posturas ideológicas",B39="Religión que profesa",B39="Posturas filosóficas",B39="Posturas morales",B39="Posturas políticas",B39="Pertenencia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82"/>
  <sheetViews>
    <sheetView tabSelected="1" zoomScale="85" zoomScaleNormal="85" workbookViewId="0">
      <selection activeCell="B4" sqref="B4:B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34"/>
      <c r="B1" s="236" t="s">
        <v>187</v>
      </c>
      <c r="C1" s="237"/>
      <c r="D1" s="237"/>
      <c r="E1" s="237"/>
      <c r="F1" s="237"/>
      <c r="G1" s="237"/>
      <c r="H1" s="237"/>
      <c r="I1" s="237"/>
      <c r="J1" s="237"/>
      <c r="K1" s="237"/>
      <c r="L1" s="237"/>
    </row>
    <row r="2" spans="1:13" x14ac:dyDescent="0.25">
      <c r="A2" s="234"/>
      <c r="B2" s="107" t="s">
        <v>95</v>
      </c>
      <c r="C2" s="238" t="s">
        <v>178</v>
      </c>
      <c r="D2" s="238"/>
      <c r="E2" s="238"/>
      <c r="F2" s="238"/>
      <c r="G2" s="238"/>
      <c r="H2" s="238"/>
      <c r="I2" s="238"/>
      <c r="J2" s="238"/>
      <c r="K2" s="238"/>
      <c r="L2" s="239"/>
    </row>
    <row r="3" spans="1:13" ht="15.95" customHeight="1" x14ac:dyDescent="0.25">
      <c r="A3" s="234"/>
      <c r="B3" s="108" t="s">
        <v>94</v>
      </c>
      <c r="C3" s="238" t="s">
        <v>179</v>
      </c>
      <c r="D3" s="238"/>
      <c r="E3" s="238"/>
      <c r="F3" s="238"/>
      <c r="G3" s="238"/>
      <c r="H3" s="238"/>
      <c r="I3" s="238"/>
      <c r="J3" s="238"/>
      <c r="K3" s="238"/>
      <c r="L3" s="239"/>
    </row>
    <row r="4" spans="1:13" ht="15" customHeight="1" x14ac:dyDescent="0.25">
      <c r="A4" s="234"/>
      <c r="B4" s="233" t="s">
        <v>96</v>
      </c>
      <c r="C4" s="240" t="s">
        <v>180</v>
      </c>
      <c r="D4" s="240"/>
      <c r="E4" s="242" t="s">
        <v>110</v>
      </c>
      <c r="F4" s="243"/>
      <c r="G4" s="243"/>
      <c r="H4" s="243"/>
      <c r="I4" s="243"/>
      <c r="J4" s="243"/>
      <c r="K4" s="243"/>
      <c r="L4" s="244"/>
    </row>
    <row r="5" spans="1:13" ht="33" customHeight="1" thickBot="1" x14ac:dyDescent="0.3">
      <c r="A5" s="235"/>
      <c r="B5" s="233"/>
      <c r="C5" s="240"/>
      <c r="D5" s="240"/>
      <c r="E5" s="241" t="s">
        <v>168</v>
      </c>
      <c r="F5" s="241"/>
      <c r="G5" s="241"/>
      <c r="H5" s="245"/>
      <c r="I5" s="246"/>
      <c r="J5" s="246"/>
      <c r="K5" s="246"/>
      <c r="L5" s="247"/>
    </row>
    <row r="6" spans="1:13" ht="70.5" customHeight="1" thickBot="1" x14ac:dyDescent="0.3">
      <c r="A6" s="109" t="s">
        <v>97</v>
      </c>
      <c r="B6" s="110" t="s">
        <v>0</v>
      </c>
      <c r="C6" s="110" t="s">
        <v>136</v>
      </c>
      <c r="D6" s="111" t="s">
        <v>169</v>
      </c>
      <c r="E6" s="111" t="s">
        <v>98</v>
      </c>
      <c r="F6" s="111" t="s">
        <v>99</v>
      </c>
      <c r="G6" s="111" t="s">
        <v>1</v>
      </c>
      <c r="H6" s="111" t="s">
        <v>104</v>
      </c>
      <c r="I6" s="111" t="s">
        <v>145</v>
      </c>
      <c r="J6" s="111" t="s">
        <v>147</v>
      </c>
      <c r="K6" s="111" t="s">
        <v>135</v>
      </c>
      <c r="L6" s="109" t="s">
        <v>176</v>
      </c>
    </row>
    <row r="7" spans="1:13" ht="71.25" customHeight="1" x14ac:dyDescent="0.25">
      <c r="A7" s="185" t="s">
        <v>155</v>
      </c>
      <c r="B7" s="120" t="s">
        <v>15</v>
      </c>
      <c r="C7" s="121" t="str">
        <f>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87" t="s">
        <v>181</v>
      </c>
      <c r="E7" s="179" t="s">
        <v>182</v>
      </c>
      <c r="F7" s="86" t="s">
        <v>138</v>
      </c>
      <c r="G7" s="89" t="s">
        <v>184</v>
      </c>
      <c r="H7" s="90" t="s">
        <v>185</v>
      </c>
      <c r="I7" s="86" t="s">
        <v>172</v>
      </c>
      <c r="J7" s="180" t="s">
        <v>186</v>
      </c>
      <c r="K7" s="94" t="s">
        <v>183</v>
      </c>
      <c r="L7" s="42">
        <v>10780</v>
      </c>
      <c r="M7" s="50"/>
    </row>
    <row r="8" spans="1:13" ht="27" customHeight="1" thickBot="1" x14ac:dyDescent="0.3">
      <c r="A8" s="186"/>
      <c r="B8" s="169"/>
      <c r="C8" s="170" t="str">
        <f>IF(OR(B8="Nombre",B8="Estado Civil",B8="Registro Federal de Contribuyentes(RFC)",B8="Clave única de Registro de Población (CURP)",B8="Lugar de nacimiento",B8="Fecha de Nacimiento",B8="Nacionalidad",B8="Domicilio",B8="Teléfono particular",B8="Teléfono celular",B8="Correo electrónico",B8="Firma autógrafa",B8="Firma electrónica",B8="Identificación oficial",B8="Edad",B8="Imagen"),"1","")</f>
        <v/>
      </c>
      <c r="D8" s="171"/>
      <c r="E8" s="172"/>
      <c r="F8" s="173"/>
      <c r="G8" s="174"/>
      <c r="H8" s="175"/>
      <c r="I8" s="178"/>
      <c r="J8" s="176"/>
      <c r="K8" s="177"/>
      <c r="L8" s="225"/>
    </row>
    <row r="9" spans="1:13" ht="30" hidden="1" customHeight="1" thickBot="1" x14ac:dyDescent="0.3">
      <c r="A9" s="187"/>
      <c r="B9" s="122"/>
      <c r="C9" s="122" t="str">
        <f>IF(OR(B9="Nombre",B9="Estado Civil",B9="Registro Federal de Contribuyentes(RFC)",B9="Clave única de Registro de Población (CURP)",B9="Lugar de nacimiento",B9="Fecha de Nacimiento",B9="Nacionalidad",B9="Domicilio",B9="Teléfono particular",B9="Teléfono celular",B9="Correo electrónico",B9="Firma autógrafa",B9="Firma electrónica",B9="Identificación oficial",B9="Edad",B9="Imagen"),"1","")</f>
        <v/>
      </c>
      <c r="D9" s="34"/>
      <c r="E9" s="35"/>
      <c r="F9" s="95"/>
      <c r="G9" s="37"/>
      <c r="H9" s="38"/>
      <c r="I9" s="86"/>
      <c r="J9" s="35"/>
      <c r="K9" s="41"/>
      <c r="L9" s="225"/>
    </row>
    <row r="10" spans="1:13" s="28" customFormat="1" ht="30" hidden="1" customHeight="1" thickBot="1" x14ac:dyDescent="0.3">
      <c r="A10" s="118"/>
      <c r="B10" s="123" t="s">
        <v>140</v>
      </c>
      <c r="C10" s="124" t="s">
        <v>136</v>
      </c>
      <c r="D10" s="125" t="s">
        <v>161</v>
      </c>
      <c r="E10" s="126" t="s">
        <v>141</v>
      </c>
      <c r="F10" s="25" t="s">
        <v>142</v>
      </c>
      <c r="G10" s="126" t="s">
        <v>143</v>
      </c>
      <c r="H10" s="127" t="s">
        <v>144</v>
      </c>
      <c r="I10" s="86" t="s">
        <v>174</v>
      </c>
      <c r="J10" s="125" t="s">
        <v>146</v>
      </c>
      <c r="K10" s="24" t="s">
        <v>148</v>
      </c>
      <c r="L10" s="225"/>
    </row>
    <row r="11" spans="1:13" ht="30" customHeight="1" thickBot="1" x14ac:dyDescent="0.3">
      <c r="A11" s="188" t="s">
        <v>156</v>
      </c>
      <c r="B11" s="128" t="s">
        <v>120</v>
      </c>
      <c r="C11" s="129" t="str">
        <f>IF(OR(B11="Color de la piel",B11="Color del iris",B11="Color del cabello",B11="Señas particulares", B11="Estatura", B11="Peso",B11="Cicatrices",B11="Tipo de sangre"),"1","")</f>
        <v/>
      </c>
      <c r="D11" s="128" t="s">
        <v>120</v>
      </c>
      <c r="E11" s="30"/>
      <c r="F11" s="25"/>
      <c r="G11" s="30"/>
      <c r="H11" s="30"/>
      <c r="I11" s="106"/>
      <c r="J11" s="30"/>
      <c r="K11" s="77"/>
      <c r="L11" s="225"/>
    </row>
    <row r="12" spans="1:13" ht="30" customHeight="1" thickBot="1" x14ac:dyDescent="0.3">
      <c r="A12" s="189"/>
      <c r="B12" s="130"/>
      <c r="C12" s="119" t="str">
        <f t="shared" ref="C12:C13" si="0">IF(OR(B12="Color de la piel",B12="Color del iris",B12="Color del cabello",B12="Señas particulares", B12="Estatura", B12="Peso",B12="Cicatrices",B12="Tipo de sangre"),"1","")</f>
        <v/>
      </c>
      <c r="D12" s="128" t="s">
        <v>120</v>
      </c>
      <c r="E12" s="22"/>
      <c r="F12" s="25"/>
      <c r="G12" s="22"/>
      <c r="H12" s="22"/>
      <c r="I12" s="86"/>
      <c r="J12" s="23"/>
      <c r="K12" s="24"/>
      <c r="L12" s="225"/>
    </row>
    <row r="13" spans="1:13" ht="15" hidden="1" customHeight="1" thickBot="1" x14ac:dyDescent="0.3">
      <c r="A13" s="190"/>
      <c r="B13" s="131"/>
      <c r="C13" s="132" t="str">
        <f t="shared" si="0"/>
        <v/>
      </c>
      <c r="D13" s="23"/>
      <c r="E13" s="22"/>
      <c r="F13" s="25"/>
      <c r="G13" s="22"/>
      <c r="H13" s="22"/>
      <c r="I13" s="86"/>
      <c r="J13" s="23"/>
      <c r="K13" s="24"/>
      <c r="L13" s="225"/>
    </row>
    <row r="14" spans="1:13" ht="15" hidden="1" customHeight="1" thickBot="1" x14ac:dyDescent="0.3">
      <c r="A14" s="83"/>
      <c r="B14" s="133" t="s">
        <v>140</v>
      </c>
      <c r="C14" s="134" t="s">
        <v>136</v>
      </c>
      <c r="D14" s="135" t="s">
        <v>161</v>
      </c>
      <c r="E14" s="136" t="s">
        <v>141</v>
      </c>
      <c r="F14" s="137" t="s">
        <v>142</v>
      </c>
      <c r="G14" s="126" t="s">
        <v>143</v>
      </c>
      <c r="H14" s="127" t="s">
        <v>144</v>
      </c>
      <c r="I14" s="86" t="s">
        <v>174</v>
      </c>
      <c r="J14" s="135" t="s">
        <v>146</v>
      </c>
      <c r="K14" s="24" t="s">
        <v>148</v>
      </c>
      <c r="L14" s="225"/>
    </row>
    <row r="15" spans="1:13" ht="20.100000000000001" customHeight="1" x14ac:dyDescent="0.25">
      <c r="A15" s="195" t="s">
        <v>121</v>
      </c>
      <c r="B15" s="138" t="s">
        <v>120</v>
      </c>
      <c r="C15" s="129" t="str">
        <f>IF(OR(B15="Puesto o cargo que desempeña o área",B15="Domicilio de trabajo",B15="Correo electrónico institucional",B15="Teléfono institucional",B15="Referencias laborales", B15="Referencias personales",B15="Información generada durante los procesos de reclutamiento, selección y contratación",B15="Trayectoria laboral",B15="Capacitación laboral"),"1","")</f>
        <v/>
      </c>
      <c r="D15" s="128" t="s">
        <v>120</v>
      </c>
      <c r="E15" s="31"/>
      <c r="F15" s="30"/>
      <c r="G15" s="31"/>
      <c r="H15" s="32"/>
      <c r="I15" s="106"/>
      <c r="J15" s="31"/>
      <c r="K15" s="76"/>
      <c r="L15" s="225"/>
    </row>
    <row r="16" spans="1:13" ht="20.100000000000001" customHeight="1" thickBot="1" x14ac:dyDescent="0.3">
      <c r="A16" s="196"/>
      <c r="B16" s="91"/>
      <c r="C16" s="119" t="str">
        <f>IF(OR(B16="Puesto o cargo que desempeña o área",B16="Domicilio de trabajo",B16="Correo electrónico institucional",B16="Teléfono institucional",B16="Referencias laborales", B16="Referencias personales",B16="Información generada durante los procesos de reclutamiento, selección y contratación",B16="Trayectoria laboral",B16="Capacitación laboral"),"1","")</f>
        <v/>
      </c>
      <c r="D16" s="87"/>
      <c r="E16" s="88"/>
      <c r="F16" s="20"/>
      <c r="G16" s="89"/>
      <c r="H16" s="90"/>
      <c r="I16" s="86"/>
      <c r="J16" s="88"/>
      <c r="K16" s="21"/>
      <c r="L16" s="225"/>
    </row>
    <row r="17" spans="1:12" ht="9.9499999999999993" hidden="1" customHeight="1" thickBot="1" x14ac:dyDescent="0.3">
      <c r="A17" s="197"/>
      <c r="B17" s="131"/>
      <c r="C17" s="132" t="str">
        <f t="shared" ref="C17" si="1">IF(OR(B17="Puesto o cargo que desempeña o área",B17="Domicilio de trabajo",B17="Correo electrónico institucional",B17="Teléfono institucional",B17="Referencias laborales", B17="Referencias personales",B17="Información generada durante los procesos de reclutamiento, selección y contratación",B17="Trayectoria laboral",B17="Capacitación laboral"),"1","")</f>
        <v/>
      </c>
      <c r="D17" s="93"/>
      <c r="E17" s="89"/>
      <c r="F17" s="25"/>
      <c r="G17" s="89"/>
      <c r="H17" s="90"/>
      <c r="I17" s="86"/>
      <c r="J17" s="89"/>
      <c r="K17" s="21"/>
      <c r="L17" s="225"/>
    </row>
    <row r="18" spans="1:12" ht="39.950000000000003" hidden="1" customHeight="1" thickBot="1" x14ac:dyDescent="0.3">
      <c r="A18" s="84"/>
      <c r="B18" s="133" t="s">
        <v>140</v>
      </c>
      <c r="C18" s="134" t="s">
        <v>136</v>
      </c>
      <c r="D18" s="135" t="s">
        <v>161</v>
      </c>
      <c r="E18" s="136" t="s">
        <v>141</v>
      </c>
      <c r="F18" s="137" t="s">
        <v>142</v>
      </c>
      <c r="G18" s="126" t="s">
        <v>143</v>
      </c>
      <c r="H18" s="127" t="s">
        <v>144</v>
      </c>
      <c r="I18" s="86" t="s">
        <v>174</v>
      </c>
      <c r="J18" s="135" t="s">
        <v>146</v>
      </c>
      <c r="K18" s="24" t="s">
        <v>148</v>
      </c>
      <c r="L18" s="225"/>
    </row>
    <row r="19" spans="1:12" x14ac:dyDescent="0.25">
      <c r="A19" s="188" t="s">
        <v>122</v>
      </c>
      <c r="B19" s="128" t="s">
        <v>120</v>
      </c>
      <c r="C19" s="129" t="str">
        <f>IF(OR(B19="Trayectoria educativa",B19="Escolaridad",B19="Títulos",B19="Cédula profesional",B19="Certificados",B19="Reconocimientos"),"1","")</f>
        <v/>
      </c>
      <c r="D19" s="128" t="s">
        <v>120</v>
      </c>
      <c r="E19" s="33"/>
      <c r="F19" s="30"/>
      <c r="G19" s="33"/>
      <c r="H19" s="33"/>
      <c r="I19" s="106"/>
      <c r="J19" s="97"/>
      <c r="K19" s="98"/>
      <c r="L19" s="225"/>
    </row>
    <row r="20" spans="1:12" ht="15.75" thickBot="1" x14ac:dyDescent="0.3">
      <c r="A20" s="189"/>
      <c r="B20" s="139"/>
      <c r="C20" s="140" t="str">
        <f t="shared" ref="C20:C21" si="2">IF(OR(B20="Trayectoria educativa",B20="Escolaridad",B20="Títulos",B20="Cédula profesional",B20="Certificados",B20="Reconocimientos"),"1","")</f>
        <v/>
      </c>
      <c r="D20" s="40"/>
      <c r="E20" s="39"/>
      <c r="F20" s="36"/>
      <c r="G20" s="39"/>
      <c r="H20" s="39"/>
      <c r="I20" s="86"/>
      <c r="J20" s="40"/>
      <c r="K20" s="75"/>
      <c r="L20" s="225"/>
    </row>
    <row r="21" spans="1:12" ht="9.9499999999999993" hidden="1" customHeight="1" thickBot="1" x14ac:dyDescent="0.3">
      <c r="A21" s="190"/>
      <c r="B21" s="141"/>
      <c r="C21" s="121" t="str">
        <f t="shared" si="2"/>
        <v/>
      </c>
      <c r="D21" s="99"/>
      <c r="E21" s="96"/>
      <c r="F21" s="25"/>
      <c r="G21" s="96"/>
      <c r="H21" s="96"/>
      <c r="I21" s="86"/>
      <c r="J21" s="99"/>
      <c r="K21" s="78"/>
      <c r="L21" s="225"/>
    </row>
    <row r="22" spans="1:12" ht="39.950000000000003" hidden="1" customHeight="1" thickBot="1" x14ac:dyDescent="0.3">
      <c r="A22" s="85"/>
      <c r="B22" s="142" t="s">
        <v>140</v>
      </c>
      <c r="C22" s="142" t="s">
        <v>136</v>
      </c>
      <c r="D22" s="143" t="s">
        <v>161</v>
      </c>
      <c r="E22" s="144" t="s">
        <v>141</v>
      </c>
      <c r="F22" s="22" t="s">
        <v>142</v>
      </c>
      <c r="G22" s="145" t="s">
        <v>143</v>
      </c>
      <c r="H22" s="146" t="s">
        <v>144</v>
      </c>
      <c r="I22" s="86" t="s">
        <v>174</v>
      </c>
      <c r="J22" s="143" t="s">
        <v>146</v>
      </c>
      <c r="K22" s="147" t="s">
        <v>148</v>
      </c>
      <c r="L22" s="225"/>
    </row>
    <row r="23" spans="1:12" ht="15" customHeight="1" x14ac:dyDescent="0.25">
      <c r="A23" s="198" t="s">
        <v>123</v>
      </c>
      <c r="B23" s="148" t="s">
        <v>120</v>
      </c>
      <c r="C23" s="149" t="str">
        <f>IF(OR(B23="Bienes muebles",B23="Bienes inmuebles",B23="Información financiera",B23="Información fiscal", B23="Historial crediticio",B23="Sueldo",B23="Ingresos",B23="Egresos",B23="Cuentas bancarias / número de Cta.",B23="Número de tarjetas de crédito /débito",B23="Código de seguridad tarjeta",B23="Fecha de vencimiento",B23="Seguros",B23="Afores"),"1","")</f>
        <v/>
      </c>
      <c r="D23" s="128" t="s">
        <v>120</v>
      </c>
      <c r="E23" s="20"/>
      <c r="F23" s="25"/>
      <c r="G23" s="20"/>
      <c r="H23" s="20"/>
      <c r="I23" s="106"/>
      <c r="J23" s="19"/>
      <c r="K23" s="78"/>
      <c r="L23" s="225"/>
    </row>
    <row r="24" spans="1:12" ht="15.75" thickBot="1" x14ac:dyDescent="0.3">
      <c r="A24" s="199"/>
      <c r="B24" s="139"/>
      <c r="C24" s="140" t="str">
        <f t="shared" ref="C24:C25" si="3">IF(OR(B24="Bienes muebles",B24="Bienes inmuebles",B24="Información financiera",B24="Información fiscal", B24="Historial crediticio",B24="Sueldo",B24="Ingresos",B24="Egresos",B24="Cuentas bancarias / número de Cta.",B24="Número de tarjetas de crédito /débito",B24="Código de seguridad tarjeta",B24="Fecha de vencimiento",B24="Seguros",B24="Afores"),"1","")</f>
        <v/>
      </c>
      <c r="D24" s="40"/>
      <c r="E24" s="39"/>
      <c r="F24" s="36"/>
      <c r="G24" s="39"/>
      <c r="H24" s="39"/>
      <c r="I24" s="86"/>
      <c r="J24" s="40"/>
      <c r="K24" s="75"/>
      <c r="L24" s="225"/>
    </row>
    <row r="25" spans="1:12" ht="15" hidden="1" customHeight="1" thickBot="1" x14ac:dyDescent="0.3">
      <c r="A25" s="200"/>
      <c r="B25" s="120"/>
      <c r="C25" s="121" t="str">
        <f t="shared" si="3"/>
        <v/>
      </c>
      <c r="D25" s="99"/>
      <c r="E25" s="96"/>
      <c r="F25" s="25"/>
      <c r="G25" s="96"/>
      <c r="H25" s="96"/>
      <c r="I25" s="86"/>
      <c r="J25" s="99"/>
      <c r="K25" s="78"/>
      <c r="L25" s="225"/>
    </row>
    <row r="26" spans="1:12" ht="39.950000000000003" hidden="1" customHeight="1" thickBot="1" x14ac:dyDescent="0.3">
      <c r="A26" s="83"/>
      <c r="B26" s="142" t="s">
        <v>140</v>
      </c>
      <c r="C26" s="142" t="s">
        <v>136</v>
      </c>
      <c r="D26" s="143" t="s">
        <v>161</v>
      </c>
      <c r="E26" s="144" t="s">
        <v>141</v>
      </c>
      <c r="F26" s="22" t="s">
        <v>142</v>
      </c>
      <c r="G26" s="145" t="s">
        <v>143</v>
      </c>
      <c r="H26" s="146" t="s">
        <v>144</v>
      </c>
      <c r="I26" s="86" t="s">
        <v>174</v>
      </c>
      <c r="J26" s="143" t="s">
        <v>146</v>
      </c>
      <c r="K26" s="147" t="s">
        <v>148</v>
      </c>
      <c r="L26" s="225"/>
    </row>
    <row r="27" spans="1:12" x14ac:dyDescent="0.25">
      <c r="A27" s="188" t="s">
        <v>124</v>
      </c>
      <c r="B27" s="148" t="s">
        <v>120</v>
      </c>
      <c r="C27" s="149" t="str">
        <f>IF(OR(B27="Imagen del iris",B27="Mapa de venas",B27="Huella dactilar",B27="Palma de la mano"),"1","")</f>
        <v/>
      </c>
      <c r="D27" s="128" t="s">
        <v>120</v>
      </c>
      <c r="E27" s="20"/>
      <c r="F27" s="25"/>
      <c r="G27" s="20"/>
      <c r="H27" s="20"/>
      <c r="I27" s="106"/>
      <c r="J27" s="19"/>
      <c r="K27" s="78"/>
      <c r="L27" s="225"/>
    </row>
    <row r="28" spans="1:12" ht="15.75" thickBot="1" x14ac:dyDescent="0.3">
      <c r="A28" s="189"/>
      <c r="B28" s="139"/>
      <c r="C28" s="140" t="str">
        <f t="shared" ref="C28:C29" si="4">IF(OR(B28="Imagen del iris",B28="Mapa de venas",B28="Huella dactilar",B28="Palma de la mano"),"1","")</f>
        <v/>
      </c>
      <c r="D28" s="40"/>
      <c r="E28" s="39"/>
      <c r="F28" s="36"/>
      <c r="G28" s="39"/>
      <c r="H28" s="39"/>
      <c r="I28" s="95"/>
      <c r="J28" s="40"/>
      <c r="K28" s="75"/>
      <c r="L28" s="225"/>
    </row>
    <row r="29" spans="1:12" ht="15" hidden="1" customHeight="1" thickBot="1" x14ac:dyDescent="0.3">
      <c r="A29" s="190"/>
      <c r="B29" s="141"/>
      <c r="C29" s="121" t="str">
        <f t="shared" si="4"/>
        <v/>
      </c>
      <c r="D29" s="99"/>
      <c r="E29" s="96"/>
      <c r="F29" s="25"/>
      <c r="G29" s="96"/>
      <c r="H29" s="96"/>
      <c r="I29" s="86"/>
      <c r="J29" s="99"/>
      <c r="K29" s="78"/>
      <c r="L29" s="225"/>
    </row>
    <row r="30" spans="1:12" ht="39.950000000000003" hidden="1" customHeight="1" thickBot="1" x14ac:dyDescent="0.3">
      <c r="A30" s="83"/>
      <c r="B30" s="149" t="s">
        <v>140</v>
      </c>
      <c r="C30" s="149" t="s">
        <v>136</v>
      </c>
      <c r="D30" s="143" t="s">
        <v>161</v>
      </c>
      <c r="E30" s="144" t="s">
        <v>141</v>
      </c>
      <c r="F30" s="22" t="s">
        <v>142</v>
      </c>
      <c r="G30" s="145" t="s">
        <v>143</v>
      </c>
      <c r="H30" s="146" t="s">
        <v>144</v>
      </c>
      <c r="I30" s="86" t="s">
        <v>174</v>
      </c>
      <c r="J30" s="143" t="s">
        <v>146</v>
      </c>
      <c r="K30" s="150" t="s">
        <v>148</v>
      </c>
      <c r="L30" s="225"/>
    </row>
    <row r="31" spans="1:12" x14ac:dyDescent="0.25">
      <c r="A31" s="195" t="s">
        <v>125</v>
      </c>
      <c r="B31" s="91" t="s">
        <v>120</v>
      </c>
      <c r="C31" s="119" t="str">
        <f>IF(OR(B31="Entradas al país",B31="Salidas del país",B31="Tiempo de permanencia en el país",B31="Calidad migratoria",B31="Derechos de residencia",B31="Aseguramiento",B31="Repatriación"),"1","")</f>
        <v/>
      </c>
      <c r="D31" s="128" t="s">
        <v>120</v>
      </c>
      <c r="E31" s="20"/>
      <c r="F31" s="25"/>
      <c r="G31" s="20"/>
      <c r="H31" s="20"/>
      <c r="I31" s="86"/>
      <c r="J31" s="19"/>
      <c r="K31" s="78"/>
      <c r="L31" s="225"/>
    </row>
    <row r="32" spans="1:12" ht="15.75" thickBot="1" x14ac:dyDescent="0.3">
      <c r="A32" s="201"/>
      <c r="B32" s="139"/>
      <c r="C32" s="140" t="str">
        <f t="shared" ref="C32:C33" si="5">IF(OR(B32="Entradas al país",B32="Salidas del país",B32="Tiempo de permanencia en el país",B32="Calidad migratoria",B32="Derechos de residencia",B32="Aseguramiento",B32="Repatriación"),"1","")</f>
        <v/>
      </c>
      <c r="D32" s="40"/>
      <c r="E32" s="39"/>
      <c r="F32" s="36"/>
      <c r="G32" s="39"/>
      <c r="H32" s="39"/>
      <c r="I32" s="86"/>
      <c r="J32" s="40"/>
      <c r="K32" s="75"/>
      <c r="L32" s="225"/>
    </row>
    <row r="33" spans="1:12" ht="15.75" hidden="1" thickBot="1" x14ac:dyDescent="0.3">
      <c r="A33" s="202"/>
      <c r="B33" s="120"/>
      <c r="C33" s="121" t="str">
        <f t="shared" si="5"/>
        <v/>
      </c>
      <c r="D33" s="99"/>
      <c r="E33" s="96"/>
      <c r="F33" s="25"/>
      <c r="G33" s="96"/>
      <c r="H33" s="96"/>
      <c r="I33" s="86"/>
      <c r="J33" s="99"/>
      <c r="K33" s="78"/>
      <c r="L33" s="225"/>
    </row>
    <row r="34" spans="1:12" ht="29.25" hidden="1" thickBot="1" x14ac:dyDescent="0.3">
      <c r="A34" s="84"/>
      <c r="B34" s="142" t="s">
        <v>140</v>
      </c>
      <c r="C34" s="142" t="s">
        <v>136</v>
      </c>
      <c r="D34" s="143" t="s">
        <v>161</v>
      </c>
      <c r="E34" s="144" t="s">
        <v>141</v>
      </c>
      <c r="F34" s="22" t="s">
        <v>142</v>
      </c>
      <c r="G34" s="145" t="s">
        <v>143</v>
      </c>
      <c r="H34" s="146" t="s">
        <v>144</v>
      </c>
      <c r="I34" s="86" t="s">
        <v>174</v>
      </c>
      <c r="J34" s="143" t="s">
        <v>146</v>
      </c>
      <c r="K34" s="150" t="s">
        <v>148</v>
      </c>
      <c r="L34" s="225"/>
    </row>
    <row r="35" spans="1:12" ht="15" customHeight="1" x14ac:dyDescent="0.25">
      <c r="A35" s="188" t="s">
        <v>126</v>
      </c>
      <c r="B35" s="148" t="s">
        <v>120</v>
      </c>
      <c r="C35" s="151" t="str">
        <f t="shared" ref="C35:C37" si="6">IF(OR(B35="Pasatiempos",B35="Aficiones",B35="Deportes",B35="Juegos de su interés"),"1","")</f>
        <v/>
      </c>
      <c r="D35" s="128" t="s">
        <v>120</v>
      </c>
      <c r="E35" s="20"/>
      <c r="F35" s="25"/>
      <c r="G35" s="20"/>
      <c r="H35" s="20"/>
      <c r="I35" s="106"/>
      <c r="J35" s="19"/>
      <c r="K35" s="98"/>
      <c r="L35" s="225"/>
    </row>
    <row r="36" spans="1:12" ht="15.75" thickBot="1" x14ac:dyDescent="0.3">
      <c r="A36" s="189"/>
      <c r="B36" s="139"/>
      <c r="C36" s="152" t="str">
        <f t="shared" si="6"/>
        <v/>
      </c>
      <c r="D36" s="40"/>
      <c r="E36" s="39"/>
      <c r="F36" s="36"/>
      <c r="G36" s="39"/>
      <c r="H36" s="39"/>
      <c r="I36" s="86"/>
      <c r="J36" s="40"/>
      <c r="K36" s="75"/>
      <c r="L36" s="225"/>
    </row>
    <row r="37" spans="1:12" ht="15" hidden="1" customHeight="1" thickBot="1" x14ac:dyDescent="0.3">
      <c r="A37" s="190"/>
      <c r="B37" s="141"/>
      <c r="C37" s="153" t="str">
        <f t="shared" si="6"/>
        <v/>
      </c>
      <c r="D37" s="99"/>
      <c r="E37" s="96"/>
      <c r="F37" s="25"/>
      <c r="G37" s="96"/>
      <c r="H37" s="96"/>
      <c r="I37" s="86"/>
      <c r="J37" s="99"/>
      <c r="K37" s="78"/>
      <c r="L37" s="225"/>
    </row>
    <row r="38" spans="1:12" ht="39.950000000000003" hidden="1" customHeight="1" thickBot="1" x14ac:dyDescent="0.3">
      <c r="A38" s="83"/>
      <c r="B38" s="142" t="s">
        <v>140</v>
      </c>
      <c r="C38" s="142" t="s">
        <v>136</v>
      </c>
      <c r="D38" s="143" t="s">
        <v>161</v>
      </c>
      <c r="E38" s="144" t="s">
        <v>141</v>
      </c>
      <c r="F38" s="22" t="s">
        <v>142</v>
      </c>
      <c r="G38" s="145" t="s">
        <v>143</v>
      </c>
      <c r="H38" s="146" t="s">
        <v>144</v>
      </c>
      <c r="I38" s="86" t="s">
        <v>174</v>
      </c>
      <c r="J38" s="143" t="s">
        <v>146</v>
      </c>
      <c r="K38" s="150" t="s">
        <v>148</v>
      </c>
      <c r="L38" s="225"/>
    </row>
    <row r="39" spans="1:12" ht="38.1" customHeight="1" x14ac:dyDescent="0.25">
      <c r="A39" s="198" t="s">
        <v>154</v>
      </c>
      <c r="B39" s="154" t="s">
        <v>120</v>
      </c>
      <c r="C39" s="149" t="str">
        <f>IF(OR(B39="Posturas ideológicas",B39="Religión que profesa",B39="Posturas filosóficas",B39="Posturas morales",B39="Posturas políticas",B39="Pertenencia a un sindicato"),"1","")</f>
        <v/>
      </c>
      <c r="D39" s="128" t="s">
        <v>120</v>
      </c>
      <c r="E39" s="27"/>
      <c r="F39" s="43"/>
      <c r="G39" s="27"/>
      <c r="H39" s="27"/>
      <c r="I39" s="106"/>
      <c r="J39" s="26"/>
      <c r="K39" s="78"/>
      <c r="L39" s="225"/>
    </row>
    <row r="40" spans="1:12" ht="38.1" customHeight="1" thickBot="1" x14ac:dyDescent="0.3">
      <c r="A40" s="193"/>
      <c r="B40" s="155"/>
      <c r="C40" s="119" t="str">
        <f t="shared" ref="C40:C41" si="7">IF(OR(B40="Posturas ideológicas",B40="Religión que profesa",B40="Posturas filosóficas",B40="Posturas morales",B40="Posturas políticas",B40="Pertenencia a un sindicato"),"1","")</f>
        <v/>
      </c>
      <c r="D40" s="92"/>
      <c r="E40" s="92"/>
      <c r="F40" s="91"/>
      <c r="G40" s="92"/>
      <c r="H40" s="92"/>
      <c r="I40" s="86"/>
      <c r="J40" s="92"/>
      <c r="K40" s="100"/>
      <c r="L40" s="226"/>
    </row>
    <row r="41" spans="1:12" ht="15" hidden="1" customHeight="1" thickBot="1" x14ac:dyDescent="0.3">
      <c r="A41" s="200"/>
      <c r="B41" s="156"/>
      <c r="C41" s="140" t="str">
        <f t="shared" si="7"/>
        <v/>
      </c>
      <c r="D41" s="101"/>
      <c r="E41" s="95"/>
      <c r="F41" s="36"/>
      <c r="G41" s="95"/>
      <c r="H41" s="95"/>
      <c r="I41" s="86"/>
      <c r="J41" s="101"/>
      <c r="K41" s="75"/>
      <c r="L41" s="225"/>
    </row>
    <row r="42" spans="1:12" ht="36" hidden="1" customHeight="1" thickBot="1" x14ac:dyDescent="0.3">
      <c r="A42" s="83"/>
      <c r="B42" s="119" t="s">
        <v>140</v>
      </c>
      <c r="C42" s="119" t="s">
        <v>136</v>
      </c>
      <c r="D42" s="125" t="s">
        <v>161</v>
      </c>
      <c r="E42" s="126" t="s">
        <v>141</v>
      </c>
      <c r="F42" s="43" t="s">
        <v>142</v>
      </c>
      <c r="G42" s="126" t="s">
        <v>143</v>
      </c>
      <c r="H42" s="127" t="s">
        <v>144</v>
      </c>
      <c r="I42" s="86" t="s">
        <v>174</v>
      </c>
      <c r="J42" s="125" t="s">
        <v>146</v>
      </c>
      <c r="K42" s="150" t="s">
        <v>148</v>
      </c>
      <c r="L42" s="225"/>
    </row>
    <row r="43" spans="1:12" ht="15.75" thickBot="1" x14ac:dyDescent="0.3">
      <c r="A43" s="188" t="s">
        <v>127</v>
      </c>
      <c r="B43" s="157" t="s">
        <v>120</v>
      </c>
      <c r="C43" s="129" t="str">
        <f t="shared" ref="C43:C44" si="8">IF(OR(B43="Estado de salud físico presente, pasado o futuro",B43="Diagnóstico",B43="Estado de salud mental presente, pasado o futuro",B43="Información genética"),"1","")</f>
        <v/>
      </c>
      <c r="D43" s="128" t="s">
        <v>120</v>
      </c>
      <c r="E43" s="33"/>
      <c r="F43" s="30"/>
      <c r="G43" s="33"/>
      <c r="H43" s="33"/>
      <c r="I43" s="106"/>
      <c r="J43" s="97"/>
      <c r="K43" s="98"/>
      <c r="L43" s="225"/>
    </row>
    <row r="44" spans="1:12" ht="15.75" thickBot="1" x14ac:dyDescent="0.3">
      <c r="A44" s="189"/>
      <c r="B44" s="158"/>
      <c r="C44" s="140" t="str">
        <f t="shared" si="8"/>
        <v/>
      </c>
      <c r="D44" s="128"/>
      <c r="E44" s="39"/>
      <c r="F44" s="36"/>
      <c r="G44" s="39"/>
      <c r="H44" s="39"/>
      <c r="I44" s="86"/>
      <c r="J44" s="40"/>
      <c r="K44" s="75"/>
      <c r="L44" s="225"/>
    </row>
    <row r="45" spans="1:12" ht="39.950000000000003" hidden="1" customHeight="1" thickBot="1" x14ac:dyDescent="0.3">
      <c r="A45" s="190"/>
      <c r="B45" s="158"/>
      <c r="C45" s="140" t="str">
        <f t="shared" ref="C45" si="9">IF(OR(B45="Estado de salud físico presente, pasado o futuro",B45="Diagnóstico",B45="Estado de salud mental presente, pasado o futuro",B45="Información genética"),"1","")</f>
        <v/>
      </c>
      <c r="D45" s="101"/>
      <c r="E45" s="95"/>
      <c r="F45" s="36"/>
      <c r="G45" s="95"/>
      <c r="H45" s="95"/>
      <c r="I45" s="86"/>
      <c r="J45" s="101"/>
      <c r="K45" s="75"/>
      <c r="L45" s="225"/>
    </row>
    <row r="46" spans="1:12" ht="39.950000000000003" hidden="1" customHeight="1" thickBot="1" x14ac:dyDescent="0.3">
      <c r="A46" s="83"/>
      <c r="B46" s="121" t="s">
        <v>140</v>
      </c>
      <c r="C46" s="121" t="s">
        <v>136</v>
      </c>
      <c r="D46" s="159" t="s">
        <v>161</v>
      </c>
      <c r="E46" s="145" t="s">
        <v>141</v>
      </c>
      <c r="F46" s="25" t="s">
        <v>142</v>
      </c>
      <c r="G46" s="145" t="s">
        <v>143</v>
      </c>
      <c r="H46" s="146" t="s">
        <v>144</v>
      </c>
      <c r="I46" s="86" t="s">
        <v>174</v>
      </c>
      <c r="J46" s="159" t="s">
        <v>146</v>
      </c>
      <c r="K46" s="150" t="s">
        <v>148</v>
      </c>
      <c r="L46" s="225"/>
    </row>
    <row r="47" spans="1:12" x14ac:dyDescent="0.25">
      <c r="A47" s="198" t="s">
        <v>128</v>
      </c>
      <c r="B47" s="154" t="s">
        <v>120</v>
      </c>
      <c r="C47" s="149" t="str">
        <f>IF(OR(B47="Preferencias sexuales",B47="Prácticas o hábitos sexuales"),"1","")</f>
        <v/>
      </c>
      <c r="D47" s="128" t="s">
        <v>120</v>
      </c>
      <c r="E47" s="20"/>
      <c r="F47" s="25"/>
      <c r="G47" s="20"/>
      <c r="H47" s="20"/>
      <c r="I47" s="106"/>
      <c r="J47" s="19"/>
      <c r="K47" s="78"/>
      <c r="L47" s="225"/>
    </row>
    <row r="48" spans="1:12" ht="15.75" thickBot="1" x14ac:dyDescent="0.3">
      <c r="A48" s="199"/>
      <c r="B48" s="158"/>
      <c r="C48" s="140" t="str">
        <f t="shared" ref="C48:C49" si="10">IF(OR(B48="Preferencias sexuales",B48="Prácticas o hábitos sexuales"),"1","")</f>
        <v/>
      </c>
      <c r="D48" s="40"/>
      <c r="E48" s="39"/>
      <c r="F48" s="36"/>
      <c r="G48" s="39"/>
      <c r="H48" s="39"/>
      <c r="I48" s="86"/>
      <c r="J48" s="40"/>
      <c r="K48" s="75"/>
      <c r="L48" s="225"/>
    </row>
    <row r="49" spans="1:12" ht="23.25" hidden="1" customHeight="1" thickBot="1" x14ac:dyDescent="0.3">
      <c r="A49" s="200"/>
      <c r="B49" s="160"/>
      <c r="C49" s="121" t="str">
        <f t="shared" si="10"/>
        <v/>
      </c>
      <c r="D49" s="99"/>
      <c r="E49" s="96"/>
      <c r="F49" s="25"/>
      <c r="G49" s="96"/>
      <c r="H49" s="96"/>
      <c r="I49" s="86"/>
      <c r="J49" s="99"/>
      <c r="K49" s="78"/>
      <c r="L49" s="225"/>
    </row>
    <row r="50" spans="1:12" ht="23.25" hidden="1" customHeight="1" thickBot="1" x14ac:dyDescent="0.3">
      <c r="A50" s="83"/>
      <c r="B50" s="142" t="s">
        <v>140</v>
      </c>
      <c r="C50" s="142" t="s">
        <v>136</v>
      </c>
      <c r="D50" s="143" t="s">
        <v>161</v>
      </c>
      <c r="E50" s="144" t="s">
        <v>141</v>
      </c>
      <c r="F50" s="22" t="s">
        <v>142</v>
      </c>
      <c r="G50" s="145" t="s">
        <v>143</v>
      </c>
      <c r="H50" s="146" t="s">
        <v>144</v>
      </c>
      <c r="I50" s="86" t="s">
        <v>174</v>
      </c>
      <c r="J50" s="143" t="s">
        <v>146</v>
      </c>
      <c r="K50" s="150" t="s">
        <v>148</v>
      </c>
      <c r="L50" s="225"/>
    </row>
    <row r="51" spans="1:12" ht="19.5" customHeight="1" x14ac:dyDescent="0.25">
      <c r="A51" s="188" t="s">
        <v>157</v>
      </c>
      <c r="B51" s="161" t="s">
        <v>120</v>
      </c>
      <c r="C51" s="149" t="str">
        <f>IF(OR(B51="Pertenencia a un pueblo, etnia o región",B51="Lengua originaria", B51="Costumbres"),"1"," ")</f>
        <v xml:space="preserve"> </v>
      </c>
      <c r="D51" s="128" t="s">
        <v>120</v>
      </c>
      <c r="E51" s="27"/>
      <c r="F51" s="25"/>
      <c r="G51" s="27"/>
      <c r="H51" s="27"/>
      <c r="I51" s="106"/>
      <c r="J51" s="19"/>
      <c r="K51" s="78"/>
      <c r="L51" s="225"/>
    </row>
    <row r="52" spans="1:12" ht="22.5" customHeight="1" thickBot="1" x14ac:dyDescent="0.3">
      <c r="A52" s="189"/>
      <c r="B52" s="162"/>
      <c r="C52" s="140" t="str">
        <f>IF(OR(B52="Pertenencia a un pueblo, etnia o región",B52="Lengua originaria", B52="Costumbres"),"1"," ")</f>
        <v xml:space="preserve"> </v>
      </c>
      <c r="D52" s="40"/>
      <c r="E52" s="39"/>
      <c r="F52" s="36"/>
      <c r="G52" s="39"/>
      <c r="H52" s="39"/>
      <c r="I52" s="86"/>
      <c r="J52" s="40"/>
      <c r="K52" s="75"/>
      <c r="L52" s="225"/>
    </row>
    <row r="53" spans="1:12" ht="20.100000000000001" hidden="1" customHeight="1" thickBot="1" x14ac:dyDescent="0.3">
      <c r="A53" s="190"/>
      <c r="B53" s="163"/>
      <c r="C53" s="121" t="str">
        <f t="shared" ref="C53" si="11">IF(OR(B53="Pertenencia a un pueblo, etnia o región",B53="Lengua originaria", B53="Costumbres"),"1"," ")</f>
        <v xml:space="preserve"> </v>
      </c>
      <c r="D53" s="102"/>
      <c r="E53" s="103"/>
      <c r="F53" s="25"/>
      <c r="G53" s="103"/>
      <c r="H53" s="103"/>
      <c r="I53" s="86"/>
      <c r="J53" s="103"/>
      <c r="K53" s="104"/>
      <c r="L53" s="225"/>
    </row>
    <row r="54" spans="1:12" ht="29.25" hidden="1" thickBot="1" x14ac:dyDescent="0.3">
      <c r="A54" s="82"/>
      <c r="B54" s="149" t="s">
        <v>140</v>
      </c>
      <c r="C54" s="149" t="s">
        <v>136</v>
      </c>
      <c r="D54" s="135" t="s">
        <v>161</v>
      </c>
      <c r="E54" s="136" t="s">
        <v>141</v>
      </c>
      <c r="F54" s="137" t="s">
        <v>142</v>
      </c>
      <c r="G54" s="126" t="s">
        <v>143</v>
      </c>
      <c r="H54" s="127" t="s">
        <v>144</v>
      </c>
      <c r="I54" s="86" t="s">
        <v>174</v>
      </c>
      <c r="J54" s="135" t="s">
        <v>146</v>
      </c>
      <c r="K54" s="150" t="s">
        <v>148</v>
      </c>
      <c r="L54" s="225"/>
    </row>
    <row r="55" spans="1:12" ht="15.75" thickBot="1" x14ac:dyDescent="0.3">
      <c r="A55" s="185" t="s">
        <v>132</v>
      </c>
      <c r="B55" s="164"/>
      <c r="C55" s="165"/>
      <c r="D55" s="105"/>
      <c r="E55" s="106"/>
      <c r="F55" s="30"/>
      <c r="G55" s="106"/>
      <c r="H55" s="106"/>
      <c r="I55" s="106"/>
      <c r="J55" s="97"/>
      <c r="K55" s="98"/>
      <c r="L55" s="225"/>
    </row>
    <row r="56" spans="1:12" ht="15.75" thickBot="1" x14ac:dyDescent="0.3">
      <c r="A56" s="193"/>
      <c r="B56" s="166"/>
      <c r="C56" s="119"/>
      <c r="D56" s="26"/>
      <c r="E56" s="27"/>
      <c r="F56" s="43"/>
      <c r="G56" s="27"/>
      <c r="H56" s="27"/>
      <c r="I56" s="86"/>
      <c r="J56" s="26"/>
      <c r="K56" s="78"/>
      <c r="L56" s="225"/>
    </row>
    <row r="57" spans="1:12" s="44" customFormat="1" ht="32.25" hidden="1" customHeight="1" thickBot="1" x14ac:dyDescent="0.3">
      <c r="A57" s="194"/>
      <c r="B57" s="167"/>
      <c r="C57" s="168"/>
      <c r="D57" s="47"/>
      <c r="E57" s="47"/>
      <c r="F57" s="48"/>
      <c r="G57" s="47"/>
      <c r="H57" s="47"/>
      <c r="I57" s="86"/>
      <c r="J57" s="47"/>
      <c r="K57" s="49"/>
      <c r="L57" s="225"/>
    </row>
    <row r="58" spans="1:12" x14ac:dyDescent="0.25">
      <c r="A58" s="218" t="s">
        <v>129</v>
      </c>
      <c r="B58" s="248" t="s">
        <v>86</v>
      </c>
      <c r="C58" s="249"/>
      <c r="D58" s="230" t="s">
        <v>158</v>
      </c>
      <c r="E58" s="227" t="s">
        <v>158</v>
      </c>
      <c r="F58" s="227" t="s">
        <v>158</v>
      </c>
      <c r="G58" s="227" t="s">
        <v>158</v>
      </c>
      <c r="H58" s="227" t="s">
        <v>158</v>
      </c>
      <c r="I58" s="227"/>
      <c r="J58" s="227" t="s">
        <v>158</v>
      </c>
      <c r="K58" s="45"/>
      <c r="L58" s="225"/>
    </row>
    <row r="59" spans="1:12" x14ac:dyDescent="0.25">
      <c r="A59" s="219"/>
      <c r="B59" s="222"/>
      <c r="C59" s="250"/>
      <c r="D59" s="231" t="s">
        <v>102</v>
      </c>
      <c r="E59" s="228" t="s">
        <v>102</v>
      </c>
      <c r="F59" s="228" t="s">
        <v>102</v>
      </c>
      <c r="G59" s="228" t="s">
        <v>102</v>
      </c>
      <c r="H59" s="228" t="s">
        <v>102</v>
      </c>
      <c r="I59" s="228" t="s">
        <v>102</v>
      </c>
      <c r="J59" s="228" t="s">
        <v>102</v>
      </c>
      <c r="K59" s="46"/>
      <c r="L59" s="225"/>
    </row>
    <row r="60" spans="1:12" x14ac:dyDescent="0.25">
      <c r="A60" s="219"/>
      <c r="B60" s="222"/>
      <c r="C60" s="250"/>
      <c r="D60" s="231" t="s">
        <v>102</v>
      </c>
      <c r="E60" s="228" t="s">
        <v>102</v>
      </c>
      <c r="F60" s="228" t="s">
        <v>102</v>
      </c>
      <c r="G60" s="228" t="s">
        <v>102</v>
      </c>
      <c r="H60" s="228" t="s">
        <v>102</v>
      </c>
      <c r="I60" s="228" t="s">
        <v>102</v>
      </c>
      <c r="J60" s="228" t="s">
        <v>102</v>
      </c>
      <c r="K60" s="46"/>
      <c r="L60" s="225"/>
    </row>
    <row r="61" spans="1:12" x14ac:dyDescent="0.25">
      <c r="A61" s="219"/>
      <c r="B61" s="222"/>
      <c r="C61" s="250"/>
      <c r="D61" s="232" t="s">
        <v>102</v>
      </c>
      <c r="E61" s="229" t="s">
        <v>102</v>
      </c>
      <c r="F61" s="229" t="s">
        <v>102</v>
      </c>
      <c r="G61" s="229" t="s">
        <v>102</v>
      </c>
      <c r="H61" s="229" t="s">
        <v>102</v>
      </c>
      <c r="I61" s="229" t="s">
        <v>102</v>
      </c>
      <c r="J61" s="229" t="s">
        <v>102</v>
      </c>
      <c r="K61" s="46"/>
      <c r="L61" s="225"/>
    </row>
    <row r="62" spans="1:12" x14ac:dyDescent="0.25">
      <c r="A62" s="219"/>
      <c r="B62" s="81"/>
      <c r="C62" s="51"/>
      <c r="D62" s="7"/>
      <c r="E62" s="8"/>
      <c r="F62" s="8"/>
      <c r="G62" s="8"/>
      <c r="H62" s="8"/>
      <c r="I62" s="8"/>
      <c r="J62" s="8"/>
      <c r="K62" s="46"/>
      <c r="L62" s="225"/>
    </row>
    <row r="63" spans="1:12" x14ac:dyDescent="0.25">
      <c r="A63" s="219"/>
      <c r="B63" s="221" t="s">
        <v>87</v>
      </c>
      <c r="C63" s="210"/>
      <c r="D63" s="191" t="s">
        <v>158</v>
      </c>
      <c r="E63" s="191" t="s">
        <v>158</v>
      </c>
      <c r="F63" s="191" t="s">
        <v>158</v>
      </c>
      <c r="G63" s="191" t="s">
        <v>158</v>
      </c>
      <c r="H63" s="191" t="s">
        <v>158</v>
      </c>
      <c r="I63" s="191"/>
      <c r="J63" s="191" t="s">
        <v>158</v>
      </c>
      <c r="K63" s="46"/>
      <c r="L63" s="225"/>
    </row>
    <row r="64" spans="1:12" x14ac:dyDescent="0.25">
      <c r="A64" s="219"/>
      <c r="B64" s="221"/>
      <c r="C64" s="210"/>
      <c r="D64" s="191" t="s">
        <v>102</v>
      </c>
      <c r="E64" s="191" t="s">
        <v>102</v>
      </c>
      <c r="F64" s="191" t="s">
        <v>102</v>
      </c>
      <c r="G64" s="191" t="s">
        <v>102</v>
      </c>
      <c r="H64" s="191" t="s">
        <v>102</v>
      </c>
      <c r="I64" s="191" t="s">
        <v>102</v>
      </c>
      <c r="J64" s="191" t="s">
        <v>102</v>
      </c>
      <c r="K64" s="46"/>
      <c r="L64" s="225"/>
    </row>
    <row r="65" spans="1:12" x14ac:dyDescent="0.25">
      <c r="A65" s="219"/>
      <c r="B65" s="221"/>
      <c r="C65" s="210"/>
      <c r="D65" s="191" t="s">
        <v>102</v>
      </c>
      <c r="E65" s="191" t="s">
        <v>102</v>
      </c>
      <c r="F65" s="191" t="s">
        <v>102</v>
      </c>
      <c r="G65" s="191" t="s">
        <v>102</v>
      </c>
      <c r="H65" s="191" t="s">
        <v>102</v>
      </c>
      <c r="I65" s="191" t="s">
        <v>102</v>
      </c>
      <c r="J65" s="191" t="s">
        <v>102</v>
      </c>
      <c r="K65" s="46"/>
      <c r="L65" s="225"/>
    </row>
    <row r="66" spans="1:12" x14ac:dyDescent="0.25">
      <c r="A66" s="219"/>
      <c r="B66" s="221"/>
      <c r="C66" s="210"/>
      <c r="D66" s="224" t="s">
        <v>102</v>
      </c>
      <c r="E66" s="224" t="s">
        <v>102</v>
      </c>
      <c r="F66" s="224" t="s">
        <v>102</v>
      </c>
      <c r="G66" s="224" t="s">
        <v>102</v>
      </c>
      <c r="H66" s="224" t="s">
        <v>102</v>
      </c>
      <c r="I66" s="224" t="s">
        <v>102</v>
      </c>
      <c r="J66" s="224" t="s">
        <v>102</v>
      </c>
      <c r="K66" s="46"/>
      <c r="L66" s="225"/>
    </row>
    <row r="67" spans="1:12" x14ac:dyDescent="0.25">
      <c r="A67" s="219"/>
      <c r="B67" s="81"/>
      <c r="C67" s="51"/>
      <c r="D67" s="7"/>
      <c r="E67" s="8"/>
      <c r="F67" s="8"/>
      <c r="G67" s="8"/>
      <c r="H67" s="8"/>
      <c r="I67" s="8"/>
      <c r="J67" s="8"/>
      <c r="K67" s="46"/>
      <c r="L67" s="225"/>
    </row>
    <row r="68" spans="1:12" x14ac:dyDescent="0.25">
      <c r="A68" s="219"/>
      <c r="B68" s="221" t="s">
        <v>88</v>
      </c>
      <c r="C68" s="210"/>
      <c r="D68" s="191" t="s">
        <v>158</v>
      </c>
      <c r="E68" s="191" t="s">
        <v>158</v>
      </c>
      <c r="F68" s="191" t="s">
        <v>158</v>
      </c>
      <c r="G68" s="191" t="s">
        <v>158</v>
      </c>
      <c r="H68" s="191" t="s">
        <v>158</v>
      </c>
      <c r="I68" s="191"/>
      <c r="J68" s="191" t="s">
        <v>158</v>
      </c>
      <c r="K68" s="46"/>
      <c r="L68" s="225"/>
    </row>
    <row r="69" spans="1:12" x14ac:dyDescent="0.25">
      <c r="A69" s="219"/>
      <c r="B69" s="221"/>
      <c r="C69" s="210"/>
      <c r="D69" s="191" t="s">
        <v>102</v>
      </c>
      <c r="E69" s="191" t="s">
        <v>102</v>
      </c>
      <c r="F69" s="191" t="s">
        <v>102</v>
      </c>
      <c r="G69" s="191" t="s">
        <v>102</v>
      </c>
      <c r="H69" s="191" t="s">
        <v>102</v>
      </c>
      <c r="I69" s="191" t="s">
        <v>102</v>
      </c>
      <c r="J69" s="191" t="s">
        <v>102</v>
      </c>
      <c r="K69" s="46"/>
      <c r="L69" s="225"/>
    </row>
    <row r="70" spans="1:12" x14ac:dyDescent="0.25">
      <c r="A70" s="219"/>
      <c r="B70" s="221"/>
      <c r="C70" s="210"/>
      <c r="D70" s="191" t="s">
        <v>102</v>
      </c>
      <c r="E70" s="191" t="s">
        <v>102</v>
      </c>
      <c r="F70" s="191" t="s">
        <v>102</v>
      </c>
      <c r="G70" s="191" t="s">
        <v>102</v>
      </c>
      <c r="H70" s="191" t="s">
        <v>102</v>
      </c>
      <c r="I70" s="191" t="s">
        <v>102</v>
      </c>
      <c r="J70" s="191" t="s">
        <v>102</v>
      </c>
      <c r="K70" s="46"/>
      <c r="L70" s="225"/>
    </row>
    <row r="71" spans="1:12" x14ac:dyDescent="0.25">
      <c r="A71" s="219"/>
      <c r="B71" s="221"/>
      <c r="C71" s="210"/>
      <c r="D71" s="224" t="s">
        <v>102</v>
      </c>
      <c r="E71" s="224" t="s">
        <v>102</v>
      </c>
      <c r="F71" s="224" t="s">
        <v>102</v>
      </c>
      <c r="G71" s="224" t="s">
        <v>102</v>
      </c>
      <c r="H71" s="224" t="s">
        <v>102</v>
      </c>
      <c r="I71" s="224" t="s">
        <v>102</v>
      </c>
      <c r="J71" s="224" t="s">
        <v>102</v>
      </c>
      <c r="K71" s="46"/>
      <c r="L71" s="225"/>
    </row>
    <row r="72" spans="1:12" x14ac:dyDescent="0.25">
      <c r="A72" s="219"/>
      <c r="B72" s="81"/>
      <c r="C72" s="51"/>
      <c r="D72" s="7"/>
      <c r="E72" s="8"/>
      <c r="F72" s="8"/>
      <c r="G72" s="8"/>
      <c r="H72" s="8"/>
      <c r="I72" s="8"/>
      <c r="J72" s="8"/>
      <c r="K72" s="46"/>
      <c r="L72" s="225"/>
    </row>
    <row r="73" spans="1:12" x14ac:dyDescent="0.25">
      <c r="A73" s="219"/>
      <c r="B73" s="222" t="s">
        <v>89</v>
      </c>
      <c r="C73" s="210"/>
      <c r="D73" s="191" t="s">
        <v>158</v>
      </c>
      <c r="E73" s="191" t="s">
        <v>158</v>
      </c>
      <c r="F73" s="191" t="s">
        <v>158</v>
      </c>
      <c r="G73" s="191" t="s">
        <v>158</v>
      </c>
      <c r="H73" s="191" t="s">
        <v>158</v>
      </c>
      <c r="I73" s="191"/>
      <c r="J73" s="191" t="s">
        <v>158</v>
      </c>
      <c r="K73" s="46"/>
      <c r="L73" s="225"/>
    </row>
    <row r="74" spans="1:12" x14ac:dyDescent="0.25">
      <c r="A74" s="219"/>
      <c r="B74" s="222"/>
      <c r="C74" s="210"/>
      <c r="D74" s="191" t="s">
        <v>102</v>
      </c>
      <c r="E74" s="191" t="s">
        <v>102</v>
      </c>
      <c r="F74" s="191" t="s">
        <v>102</v>
      </c>
      <c r="G74" s="191" t="s">
        <v>102</v>
      </c>
      <c r="H74" s="191" t="s">
        <v>102</v>
      </c>
      <c r="I74" s="191" t="s">
        <v>102</v>
      </c>
      <c r="J74" s="191" t="s">
        <v>102</v>
      </c>
      <c r="K74" s="46"/>
      <c r="L74" s="225"/>
    </row>
    <row r="75" spans="1:12" x14ac:dyDescent="0.25">
      <c r="A75" s="219"/>
      <c r="B75" s="222"/>
      <c r="C75" s="210"/>
      <c r="D75" s="191" t="s">
        <v>102</v>
      </c>
      <c r="E75" s="191" t="s">
        <v>102</v>
      </c>
      <c r="F75" s="191" t="s">
        <v>102</v>
      </c>
      <c r="G75" s="191" t="s">
        <v>102</v>
      </c>
      <c r="H75" s="191" t="s">
        <v>102</v>
      </c>
      <c r="I75" s="191" t="s">
        <v>102</v>
      </c>
      <c r="J75" s="191" t="s">
        <v>102</v>
      </c>
      <c r="K75" s="46"/>
      <c r="L75" s="225"/>
    </row>
    <row r="76" spans="1:12" ht="15.75" thickBot="1" x14ac:dyDescent="0.3">
      <c r="A76" s="220"/>
      <c r="B76" s="223"/>
      <c r="C76" s="211"/>
      <c r="D76" s="192" t="s">
        <v>102</v>
      </c>
      <c r="E76" s="192" t="s">
        <v>102</v>
      </c>
      <c r="F76" s="192" t="s">
        <v>102</v>
      </c>
      <c r="G76" s="192" t="s">
        <v>102</v>
      </c>
      <c r="H76" s="192" t="s">
        <v>102</v>
      </c>
      <c r="I76" s="192" t="s">
        <v>102</v>
      </c>
      <c r="J76" s="192" t="s">
        <v>102</v>
      </c>
      <c r="K76" s="29"/>
      <c r="L76" s="225"/>
    </row>
    <row r="77" spans="1:12" ht="26.25" customHeight="1" thickBot="1" x14ac:dyDescent="0.3">
      <c r="A77" s="206" t="s">
        <v>130</v>
      </c>
      <c r="B77" s="207"/>
      <c r="C77" s="79"/>
      <c r="D77" s="80">
        <f>COUNTIF(C7:C57,"1")</f>
        <v>1</v>
      </c>
      <c r="E77" s="216"/>
      <c r="F77" s="214"/>
      <c r="G77" s="214"/>
      <c r="H77" s="216"/>
      <c r="I77" s="216"/>
      <c r="J77" s="214"/>
      <c r="K77" s="216"/>
      <c r="L77" s="251"/>
    </row>
    <row r="78" spans="1:12" ht="15.75" thickBot="1" x14ac:dyDescent="0.3">
      <c r="A78" s="208" t="s">
        <v>131</v>
      </c>
      <c r="B78" s="209"/>
      <c r="C78" s="53"/>
      <c r="D78" s="18">
        <f>L7</f>
        <v>10780</v>
      </c>
      <c r="E78" s="216"/>
      <c r="F78" s="214"/>
      <c r="G78" s="214"/>
      <c r="H78" s="216"/>
      <c r="I78" s="216"/>
      <c r="J78" s="214"/>
      <c r="K78" s="216"/>
      <c r="L78" s="251"/>
    </row>
    <row r="79" spans="1:12" ht="15.75" thickBot="1" x14ac:dyDescent="0.3">
      <c r="A79" s="208" t="s">
        <v>153</v>
      </c>
      <c r="B79" s="209"/>
      <c r="C79" s="52"/>
      <c r="D79" s="17">
        <f>D77*D78</f>
        <v>10780</v>
      </c>
      <c r="E79" s="217"/>
      <c r="F79" s="215"/>
      <c r="G79" s="215"/>
      <c r="H79" s="217"/>
      <c r="I79" s="217"/>
      <c r="J79" s="215"/>
      <c r="K79" s="217"/>
      <c r="L79" s="252"/>
    </row>
    <row r="80" spans="1:12" ht="26.25" thickBot="1" x14ac:dyDescent="0.3">
      <c r="A80" s="212" t="s">
        <v>112</v>
      </c>
      <c r="B80" s="54" t="s">
        <v>90</v>
      </c>
      <c r="C80" s="54"/>
      <c r="D80" s="55" t="s">
        <v>91</v>
      </c>
      <c r="E80" s="55" t="s">
        <v>92</v>
      </c>
      <c r="F80" s="55" t="s">
        <v>93</v>
      </c>
      <c r="G80" s="55" t="s">
        <v>1</v>
      </c>
      <c r="H80" s="56" t="s">
        <v>101</v>
      </c>
      <c r="I80" s="56" t="s">
        <v>103</v>
      </c>
      <c r="J80" s="57" t="s">
        <v>108</v>
      </c>
      <c r="K80" s="58" t="s">
        <v>106</v>
      </c>
      <c r="L80" s="59" t="s">
        <v>176</v>
      </c>
    </row>
    <row r="81" spans="1:13" ht="222" customHeight="1" thickBot="1" x14ac:dyDescent="0.3">
      <c r="A81" s="213"/>
      <c r="B81" s="60" t="s">
        <v>162</v>
      </c>
      <c r="C81" s="61" t="s">
        <v>111</v>
      </c>
      <c r="D81" s="62" t="s">
        <v>100</v>
      </c>
      <c r="E81" s="63" t="s">
        <v>105</v>
      </c>
      <c r="F81" s="64" t="s">
        <v>163</v>
      </c>
      <c r="G81" s="203" t="s">
        <v>159</v>
      </c>
      <c r="H81" s="204"/>
      <c r="I81" s="205"/>
      <c r="J81" s="65" t="s">
        <v>109</v>
      </c>
      <c r="K81" s="66" t="s">
        <v>107</v>
      </c>
      <c r="L81" s="67" t="s">
        <v>177</v>
      </c>
      <c r="M81" s="50"/>
    </row>
    <row r="82" spans="1:13" ht="409.6" thickBot="1" x14ac:dyDescent="0.3">
      <c r="A82" s="183"/>
      <c r="B82" s="184"/>
      <c r="C82" s="68"/>
      <c r="D82" s="181" t="s">
        <v>160</v>
      </c>
      <c r="E82" s="182"/>
      <c r="F82" s="69" t="s">
        <v>164</v>
      </c>
      <c r="G82" s="70" t="s">
        <v>165</v>
      </c>
      <c r="H82" s="71" t="s">
        <v>166</v>
      </c>
      <c r="I82" s="71" t="s">
        <v>175</v>
      </c>
      <c r="J82" s="72"/>
      <c r="K82" s="73"/>
      <c r="L82" s="74"/>
      <c r="M82" s="50"/>
    </row>
  </sheetData>
  <sheetProtection password="ED64" sheet="1" formatCells="0" formatRows="0" insertRows="0" insertHyperlinks="0" deleteRows="0" sort="0" autoFilter="0" pivotTables="0"/>
  <mergeCells count="75">
    <mergeCell ref="K77:K79"/>
    <mergeCell ref="L77:L79"/>
    <mergeCell ref="H68:H71"/>
    <mergeCell ref="H63:H66"/>
    <mergeCell ref="I63:I66"/>
    <mergeCell ref="I68:I71"/>
    <mergeCell ref="I73:I76"/>
    <mergeCell ref="H73:H76"/>
    <mergeCell ref="J73:J76"/>
    <mergeCell ref="J68:J71"/>
    <mergeCell ref="J77:J79"/>
    <mergeCell ref="E77:E79"/>
    <mergeCell ref="B58:B61"/>
    <mergeCell ref="C58:C61"/>
    <mergeCell ref="C63:C66"/>
    <mergeCell ref="C68:C71"/>
    <mergeCell ref="D63:D66"/>
    <mergeCell ref="E63:E66"/>
    <mergeCell ref="D73:D76"/>
    <mergeCell ref="B4:B5"/>
    <mergeCell ref="A1:A5"/>
    <mergeCell ref="B1:L1"/>
    <mergeCell ref="C2:L2"/>
    <mergeCell ref="C4:D5"/>
    <mergeCell ref="E5:G5"/>
    <mergeCell ref="C3:L3"/>
    <mergeCell ref="E4:L4"/>
    <mergeCell ref="H5:L5"/>
    <mergeCell ref="G68:G71"/>
    <mergeCell ref="D68:D71"/>
    <mergeCell ref="E68:E71"/>
    <mergeCell ref="F68:F71"/>
    <mergeCell ref="L8:L76"/>
    <mergeCell ref="G63:G66"/>
    <mergeCell ref="F63:F66"/>
    <mergeCell ref="F58:F61"/>
    <mergeCell ref="I58:I61"/>
    <mergeCell ref="G58:G61"/>
    <mergeCell ref="J58:J61"/>
    <mergeCell ref="J63:J66"/>
    <mergeCell ref="H58:H61"/>
    <mergeCell ref="D58:D61"/>
    <mergeCell ref="E58:E61"/>
    <mergeCell ref="G81:I81"/>
    <mergeCell ref="A77:B77"/>
    <mergeCell ref="A79:B79"/>
    <mergeCell ref="C73:C76"/>
    <mergeCell ref="A78:B78"/>
    <mergeCell ref="A80:A81"/>
    <mergeCell ref="F77:F79"/>
    <mergeCell ref="G77:G79"/>
    <mergeCell ref="H77:H79"/>
    <mergeCell ref="I77:I79"/>
    <mergeCell ref="F73:F76"/>
    <mergeCell ref="G73:G76"/>
    <mergeCell ref="A58:A76"/>
    <mergeCell ref="B63:B66"/>
    <mergeCell ref="B68:B71"/>
    <mergeCell ref="B73:B76"/>
    <mergeCell ref="D82:E82"/>
    <mergeCell ref="A82:B82"/>
    <mergeCell ref="A7:A9"/>
    <mergeCell ref="A11:A13"/>
    <mergeCell ref="E73:E76"/>
    <mergeCell ref="A55:A57"/>
    <mergeCell ref="A15:A17"/>
    <mergeCell ref="A19:A21"/>
    <mergeCell ref="A47:A49"/>
    <mergeCell ref="A51:A53"/>
    <mergeCell ref="A23:A25"/>
    <mergeCell ref="A27:A29"/>
    <mergeCell ref="A31:A33"/>
    <mergeCell ref="A35:A37"/>
    <mergeCell ref="A39:A41"/>
    <mergeCell ref="A43:A45"/>
  </mergeCells>
  <dataValidations count="15">
    <dataValidation type="list" allowBlank="1" showInputMessage="1" showErrorMessage="1" sqref="C63:C66 C73:C76 C68:C71 C58:C61">
      <formula1>#REF!</formula1>
    </dataValidation>
    <dataValidation type="list" allowBlank="1" showInputMessage="1" showErrorMessage="1" sqref="B51:B53">
      <formula1>Datos_de_origen_étnico_o_racial</formula1>
    </dataValidation>
    <dataValidation type="list" allowBlank="1" showInputMessage="1" showErrorMessage="1" sqref="F51:F53 F55:F57 F47:F49 F43:F45 F35:F37 F27:F29 F19:F21 F11:F13 F15:F17 F23:F25 F31:F33 F39:F41 F7:F9">
      <formula1>Forma_de_obtención</formula1>
    </dataValidation>
    <dataValidation type="list" allowBlank="1" showInputMessage="1" showErrorMessage="1" sqref="B47:B49">
      <formula1>Datos_sobre_vida_sexual</formula1>
    </dataValidation>
    <dataValidation type="list" allowBlank="1" showInputMessage="1" showErrorMessage="1" sqref="B43:B45">
      <formula1>Datos_de_salud</formula1>
    </dataValidation>
    <dataValidation type="list" allowBlank="1" showInputMessage="1" showErrorMessage="1" sqref="B39:B41">
      <formula1>Datos_sobre_ideología_creencias_religiosas_filosóficas</formula1>
    </dataValidation>
    <dataValidation type="list" allowBlank="1" showInputMessage="1" showErrorMessage="1" sqref="B35:B37">
      <formula1>Datos_sobre_pasatiempos</formula1>
    </dataValidation>
    <dataValidation type="list" allowBlank="1" showInputMessage="1" showErrorMessage="1" sqref="B31:B33">
      <formula1>Datos_migratorios</formula1>
    </dataValidation>
    <dataValidation type="list" allowBlank="1" showInputMessage="1" showErrorMessage="1" sqref="B27:B29">
      <formula1>Datos_biométricos</formula1>
    </dataValidation>
    <dataValidation type="list" allowBlank="1" showInputMessage="1" showErrorMessage="1" sqref="B23:B25">
      <formula1>Datos_patrimoniales</formula1>
    </dataValidation>
    <dataValidation type="list" allowBlank="1" showInputMessage="1" showErrorMessage="1" sqref="B19:B20">
      <formula1>Datos_académicos</formula1>
    </dataValidation>
    <dataValidation type="list" allowBlank="1" showInputMessage="1" showErrorMessage="1" sqref="B15:B17">
      <formula1>Datos_laborales</formula1>
    </dataValidation>
    <dataValidation type="list" allowBlank="1" showInputMessage="1" showErrorMessage="1" sqref="B11:B13">
      <formula1>Datos_sobre_características_físicas</formula1>
    </dataValidation>
    <dataValidation type="list" allowBlank="1" showInputMessage="1" showErrorMessage="1" sqref="B7:B8">
      <formula1>Datos_Identificación_Contacto</formula1>
    </dataValidation>
    <dataValidation type="list" allowBlank="1" showInputMessage="1" showErrorMessage="1" sqref="I7:I57">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3" t="s">
        <v>84</v>
      </c>
      <c r="N1" s="116" t="s">
        <v>137</v>
      </c>
      <c r="O1" s="116"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4" t="s">
        <v>120</v>
      </c>
      <c r="N2" s="117" t="s">
        <v>138</v>
      </c>
      <c r="O2" s="117"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5" t="s">
        <v>85</v>
      </c>
      <c r="N3" s="117" t="s">
        <v>139</v>
      </c>
      <c r="O3" s="117"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2" t="s">
        <v>151</v>
      </c>
      <c r="N4" s="117" t="s">
        <v>158</v>
      </c>
      <c r="O4" s="117"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17"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2022-05-12T15:08:10Z</dcterms:modified>
  <cp:category>Mejor práctica</cp:category>
  <cp:contentStatus>Primera edición</cp:contentStatus>
</cp:coreProperties>
</file>